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akcijanje\nauka\moji radovi\aktivno\topMeta\topMeta\bulkTesting\"/>
    </mc:Choice>
  </mc:AlternateContent>
  <xr:revisionPtr revIDLastSave="0" documentId="13_ncr:1_{F8142470-911F-4BB5-BD46-52E69EDBD685}" xr6:coauthVersionLast="47" xr6:coauthVersionMax="47" xr10:uidLastSave="{00000000-0000-0000-0000-000000000000}"/>
  <bookViews>
    <workbookView xWindow="-28920" yWindow="-3555" windowWidth="29040" windowHeight="15840" xr2:uid="{00000000-000D-0000-FFFF-FFFF00000000}"/>
  </bookViews>
  <sheets>
    <sheet name="Summary" sheetId="10" r:id="rId1"/>
    <sheet name="Roman domination" sheetId="1" r:id="rId2"/>
    <sheet name="Metric dimension" sheetId="2" r:id="rId3"/>
    <sheet name="Maximum betweeness" sheetId="3" r:id="rId4"/>
    <sheet name="roman.domination.m0v2" sheetId="4" r:id="rId5"/>
    <sheet name="roman.domination.m1v2.md2" sheetId="5" r:id="rId6"/>
    <sheet name="metric.dimension.m0.t" sheetId="6" r:id="rId7"/>
    <sheet name="metric.dimension.m1.md5" sheetId="7" r:id="rId8"/>
    <sheet name="maximum.betweeness.m0" sheetId="8" r:id="rId9"/>
    <sheet name="maximum.betweeness.m1.md4" sheetId="9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5" i="3" l="1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4" i="3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125" i="2"/>
  <c r="Y126" i="2"/>
  <c r="Y127" i="2"/>
  <c r="Y128" i="2"/>
  <c r="Y129" i="2"/>
  <c r="Y130" i="2"/>
  <c r="Y131" i="2"/>
  <c r="Y132" i="2"/>
  <c r="Y133" i="2"/>
  <c r="Y134" i="2"/>
  <c r="Y135" i="2"/>
  <c r="Y136" i="2"/>
  <c r="Y137" i="2"/>
  <c r="Y138" i="2"/>
  <c r="Y139" i="2"/>
  <c r="Y140" i="2"/>
  <c r="Y141" i="2"/>
  <c r="Y142" i="2"/>
  <c r="Y143" i="2"/>
  <c r="Y144" i="2"/>
  <c r="Y145" i="2"/>
  <c r="Y146" i="2"/>
  <c r="Y147" i="2"/>
  <c r="Y148" i="2"/>
  <c r="Y149" i="2"/>
  <c r="Y150" i="2"/>
  <c r="A23" i="9"/>
  <c r="A3" i="9"/>
  <c r="A4" i="9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A52" i="9"/>
  <c r="A53" i="9"/>
  <c r="A54" i="9"/>
  <c r="A55" i="9"/>
  <c r="A56" i="9"/>
  <c r="A57" i="9"/>
  <c r="A58" i="9"/>
  <c r="A59" i="9"/>
  <c r="A60" i="9"/>
  <c r="A61" i="9"/>
  <c r="A62" i="9"/>
  <c r="A63" i="9"/>
  <c r="A64" i="9"/>
  <c r="A65" i="9"/>
  <c r="A66" i="9"/>
  <c r="A67" i="9"/>
  <c r="A68" i="9"/>
  <c r="A69" i="9"/>
  <c r="A70" i="9"/>
  <c r="A71" i="9"/>
  <c r="A72" i="9"/>
  <c r="A73" i="9"/>
  <c r="A74" i="9"/>
  <c r="A75" i="9"/>
  <c r="A76" i="9"/>
  <c r="A77" i="9"/>
  <c r="A78" i="9"/>
  <c r="A79" i="9"/>
  <c r="A80" i="9"/>
  <c r="A81" i="9"/>
  <c r="A82" i="9"/>
  <c r="A83" i="9"/>
  <c r="A84" i="9"/>
  <c r="A85" i="9"/>
  <c r="A86" i="9"/>
  <c r="A87" i="9"/>
  <c r="A88" i="9"/>
  <c r="A89" i="9"/>
  <c r="A90" i="9"/>
  <c r="A91" i="9"/>
  <c r="A92" i="9"/>
  <c r="A93" i="9"/>
  <c r="A94" i="9"/>
  <c r="A95" i="9"/>
  <c r="A96" i="9"/>
  <c r="A97" i="9"/>
  <c r="A98" i="9"/>
  <c r="A99" i="9"/>
  <c r="A100" i="9"/>
  <c r="A101" i="9"/>
  <c r="A102" i="9"/>
  <c r="A103" i="9"/>
  <c r="A104" i="9"/>
  <c r="A105" i="9"/>
  <c r="A106" i="9"/>
  <c r="A107" i="9"/>
  <c r="A108" i="9"/>
  <c r="A109" i="9"/>
  <c r="A110" i="9"/>
  <c r="A111" i="9"/>
  <c r="A112" i="9"/>
  <c r="A113" i="9"/>
  <c r="A114" i="9"/>
  <c r="A115" i="9"/>
  <c r="A116" i="9"/>
  <c r="A117" i="9"/>
  <c r="A118" i="9"/>
  <c r="A119" i="9"/>
  <c r="A120" i="9"/>
  <c r="A121" i="9"/>
  <c r="A122" i="9"/>
  <c r="A123" i="9"/>
  <c r="A124" i="9"/>
  <c r="A125" i="9"/>
  <c r="A126" i="9"/>
  <c r="A127" i="9"/>
  <c r="A128" i="9"/>
  <c r="A129" i="9"/>
  <c r="A130" i="9"/>
  <c r="A131" i="9"/>
  <c r="A132" i="9"/>
  <c r="A133" i="9"/>
  <c r="A134" i="9"/>
  <c r="A135" i="9"/>
  <c r="A136" i="9"/>
  <c r="A137" i="9"/>
  <c r="A138" i="9"/>
  <c r="A139" i="9"/>
  <c r="A140" i="9"/>
  <c r="A141" i="9"/>
  <c r="A142" i="9"/>
  <c r="A143" i="9"/>
  <c r="A144" i="9"/>
  <c r="A145" i="9"/>
  <c r="A146" i="9"/>
  <c r="A147" i="9"/>
  <c r="A148" i="9"/>
  <c r="A149" i="9"/>
  <c r="A150" i="9"/>
  <c r="A151" i="9"/>
  <c r="A152" i="9"/>
  <c r="A153" i="9"/>
  <c r="A154" i="9"/>
  <c r="A155" i="9"/>
  <c r="A156" i="9"/>
  <c r="A157" i="9"/>
  <c r="A158" i="9"/>
  <c r="A159" i="9"/>
  <c r="A160" i="9"/>
  <c r="A161" i="9"/>
  <c r="A162" i="9"/>
  <c r="A163" i="9"/>
  <c r="A164" i="9"/>
  <c r="A165" i="9"/>
  <c r="A166" i="9"/>
  <c r="A167" i="9"/>
  <c r="A168" i="9"/>
  <c r="A169" i="9"/>
  <c r="A170" i="9"/>
  <c r="A2" i="9"/>
  <c r="A23" i="8"/>
  <c r="A3" i="8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2" i="8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J150" i="2"/>
  <c r="J149" i="2"/>
  <c r="J148" i="2"/>
  <c r="J147" i="2"/>
  <c r="J146" i="2"/>
  <c r="J145" i="2"/>
  <c r="J144" i="2"/>
  <c r="J143" i="2"/>
  <c r="J142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2" i="2"/>
  <c r="J91" i="2"/>
  <c r="J90" i="2"/>
  <c r="J89" i="2"/>
  <c r="J88" i="2"/>
  <c r="J87" i="2"/>
  <c r="J86" i="2"/>
  <c r="J85" i="2"/>
  <c r="J83" i="2"/>
  <c r="J82" i="2"/>
  <c r="J81" i="2"/>
  <c r="J80" i="2"/>
  <c r="J79" i="2"/>
  <c r="J78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2" i="2"/>
  <c r="J11" i="2"/>
  <c r="J10" i="2"/>
  <c r="J9" i="2"/>
  <c r="J8" i="2"/>
  <c r="J7" i="2"/>
  <c r="J6" i="2"/>
  <c r="J5" i="2"/>
  <c r="J4" i="2"/>
  <c r="G5" i="2"/>
  <c r="G6" i="2"/>
  <c r="G7" i="2"/>
  <c r="G8" i="2"/>
  <c r="G9" i="2"/>
  <c r="G10" i="2"/>
  <c r="G11" i="2"/>
  <c r="G12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2" i="2"/>
  <c r="G143" i="2"/>
  <c r="G144" i="2"/>
  <c r="G145" i="2"/>
  <c r="G146" i="2"/>
  <c r="G147" i="2"/>
  <c r="G148" i="2"/>
  <c r="G149" i="2"/>
  <c r="G150" i="2"/>
  <c r="G4" i="2"/>
  <c r="Y4" i="2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4" i="1"/>
  <c r="G3" i="10"/>
  <c r="G4" i="10"/>
  <c r="G2" i="10"/>
  <c r="F8" i="10"/>
  <c r="C8" i="10"/>
  <c r="F5" i="10"/>
  <c r="C5" i="10"/>
  <c r="F4" i="10"/>
  <c r="E4" i="10"/>
  <c r="D4" i="10"/>
  <c r="C4" i="10"/>
  <c r="F3" i="10"/>
  <c r="E3" i="10"/>
  <c r="D3" i="10"/>
  <c r="C3" i="10"/>
  <c r="F2" i="10"/>
  <c r="D2" i="10"/>
  <c r="C2" i="10"/>
  <c r="U3" i="2"/>
  <c r="U3" i="1"/>
  <c r="J84" i="2" l="1"/>
  <c r="G141" i="2"/>
  <c r="G125" i="2"/>
  <c r="G109" i="2"/>
  <c r="G93" i="2"/>
  <c r="G77" i="2"/>
  <c r="G61" i="2"/>
  <c r="G45" i="2"/>
  <c r="G29" i="2"/>
  <c r="G13" i="2"/>
  <c r="J13" i="2"/>
  <c r="J29" i="2"/>
  <c r="J45" i="2"/>
  <c r="J61" i="2"/>
  <c r="J77" i="2"/>
  <c r="J93" i="2"/>
  <c r="J109" i="2"/>
  <c r="J125" i="2"/>
  <c r="J141" i="2"/>
  <c r="N12" i="3"/>
  <c r="O12" i="3"/>
  <c r="N5" i="3"/>
  <c r="O7" i="3"/>
  <c r="F2" i="3"/>
  <c r="E2" i="3"/>
  <c r="U5" i="1"/>
  <c r="U5" i="2"/>
  <c r="U4" i="2"/>
  <c r="R5" i="2"/>
  <c r="R6" i="2"/>
  <c r="R2" i="2" s="1"/>
  <c r="F7" i="10" s="1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Q2" i="2"/>
  <c r="E7" i="10" s="1"/>
  <c r="P2" i="2"/>
  <c r="D7" i="10" s="1"/>
  <c r="O2" i="2"/>
  <c r="C7" i="10" s="1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D4" i="2"/>
  <c r="R4" i="2"/>
  <c r="Q4" i="2"/>
  <c r="O4" i="2"/>
  <c r="P4" i="2" s="1"/>
  <c r="A3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61" i="7"/>
  <c r="A62" i="7"/>
  <c r="A63" i="7"/>
  <c r="A64" i="7"/>
  <c r="A65" i="7"/>
  <c r="A66" i="7"/>
  <c r="A67" i="7"/>
  <c r="A68" i="7"/>
  <c r="A69" i="7"/>
  <c r="A70" i="7"/>
  <c r="A71" i="7"/>
  <c r="A72" i="7"/>
  <c r="A73" i="7"/>
  <c r="A74" i="7"/>
  <c r="A75" i="7"/>
  <c r="A76" i="7"/>
  <c r="A77" i="7"/>
  <c r="A78" i="7"/>
  <c r="A79" i="7"/>
  <c r="A80" i="7"/>
  <c r="A81" i="7"/>
  <c r="A82" i="7"/>
  <c r="A83" i="7"/>
  <c r="A84" i="7"/>
  <c r="A85" i="7"/>
  <c r="A86" i="7"/>
  <c r="A87" i="7"/>
  <c r="A88" i="7"/>
  <c r="A89" i="7"/>
  <c r="A90" i="7"/>
  <c r="A91" i="7"/>
  <c r="A92" i="7"/>
  <c r="A93" i="7"/>
  <c r="A94" i="7"/>
  <c r="A95" i="7"/>
  <c r="A96" i="7"/>
  <c r="A97" i="7"/>
  <c r="A98" i="7"/>
  <c r="A99" i="7"/>
  <c r="A100" i="7"/>
  <c r="A101" i="7"/>
  <c r="A102" i="7"/>
  <c r="A103" i="7"/>
  <c r="A104" i="7"/>
  <c r="A105" i="7"/>
  <c r="A106" i="7"/>
  <c r="A107" i="7"/>
  <c r="A108" i="7"/>
  <c r="A109" i="7"/>
  <c r="A110" i="7"/>
  <c r="A111" i="7"/>
  <c r="A112" i="7"/>
  <c r="A113" i="7"/>
  <c r="A114" i="7"/>
  <c r="A115" i="7"/>
  <c r="A116" i="7"/>
  <c r="A117" i="7"/>
  <c r="A118" i="7"/>
  <c r="A119" i="7"/>
  <c r="A120" i="7"/>
  <c r="A121" i="7"/>
  <c r="A122" i="7"/>
  <c r="A123" i="7"/>
  <c r="A124" i="7"/>
  <c r="A125" i="7"/>
  <c r="A126" i="7"/>
  <c r="A127" i="7"/>
  <c r="A128" i="7"/>
  <c r="A129" i="7"/>
  <c r="A130" i="7"/>
  <c r="A131" i="7"/>
  <c r="A132" i="7"/>
  <c r="A133" i="7"/>
  <c r="A134" i="7"/>
  <c r="A135" i="7"/>
  <c r="A136" i="7"/>
  <c r="A137" i="7"/>
  <c r="A138" i="7"/>
  <c r="A139" i="7"/>
  <c r="A140" i="7"/>
  <c r="A141" i="7"/>
  <c r="A142" i="7"/>
  <c r="A143" i="7"/>
  <c r="A144" i="7"/>
  <c r="A145" i="7"/>
  <c r="A146" i="7"/>
  <c r="A147" i="7"/>
  <c r="A148" i="7"/>
  <c r="A149" i="7"/>
  <c r="A150" i="7"/>
  <c r="A151" i="7"/>
  <c r="A152" i="7"/>
  <c r="A153" i="7"/>
  <c r="A154" i="7"/>
  <c r="A155" i="7"/>
  <c r="A156" i="7"/>
  <c r="A157" i="7"/>
  <c r="A158" i="7"/>
  <c r="A159" i="7"/>
  <c r="A160" i="7"/>
  <c r="A161" i="7"/>
  <c r="A162" i="7"/>
  <c r="A163" i="7"/>
  <c r="A164" i="7"/>
  <c r="A165" i="7"/>
  <c r="A166" i="7"/>
  <c r="A167" i="7"/>
  <c r="A168" i="7"/>
  <c r="A169" i="7"/>
  <c r="A170" i="7"/>
  <c r="A2" i="7"/>
  <c r="G7" i="10" l="1"/>
  <c r="N13" i="3"/>
  <c r="N19" i="3"/>
  <c r="N11" i="3"/>
  <c r="O19" i="3"/>
  <c r="N4" i="3"/>
  <c r="O18" i="3"/>
  <c r="O10" i="3"/>
  <c r="O11" i="3"/>
  <c r="O4" i="3"/>
  <c r="N18" i="3"/>
  <c r="N10" i="3"/>
  <c r="O25" i="3"/>
  <c r="O17" i="3"/>
  <c r="O9" i="3"/>
  <c r="N25" i="3"/>
  <c r="N17" i="3"/>
  <c r="N9" i="3"/>
  <c r="N21" i="3"/>
  <c r="O24" i="3"/>
  <c r="O16" i="3"/>
  <c r="O8" i="3"/>
  <c r="N24" i="3"/>
  <c r="N16" i="3"/>
  <c r="N8" i="3"/>
  <c r="O23" i="3"/>
  <c r="O15" i="3"/>
  <c r="L17" i="3"/>
  <c r="L12" i="3"/>
  <c r="L18" i="3"/>
  <c r="L20" i="3"/>
  <c r="L19" i="3"/>
  <c r="L4" i="3"/>
  <c r="L11" i="3"/>
  <c r="L5" i="3"/>
  <c r="L21" i="3"/>
  <c r="L6" i="3"/>
  <c r="L22" i="3"/>
  <c r="L7" i="3"/>
  <c r="L23" i="3"/>
  <c r="L8" i="3"/>
  <c r="L24" i="3"/>
  <c r="L9" i="3"/>
  <c r="L25" i="3"/>
  <c r="L10" i="3"/>
  <c r="L13" i="3"/>
  <c r="L14" i="3"/>
  <c r="L15" i="3"/>
  <c r="L16" i="3"/>
  <c r="N23" i="3"/>
  <c r="N15" i="3"/>
  <c r="N7" i="3"/>
  <c r="O22" i="3"/>
  <c r="O14" i="3"/>
  <c r="O6" i="3"/>
  <c r="N22" i="3"/>
  <c r="N14" i="3"/>
  <c r="N6" i="3"/>
  <c r="O21" i="3"/>
  <c r="O13" i="3"/>
  <c r="O5" i="3"/>
  <c r="O20" i="3"/>
  <c r="N20" i="3"/>
  <c r="J14" i="3"/>
  <c r="K8" i="3"/>
  <c r="K15" i="3"/>
  <c r="J23" i="3"/>
  <c r="K14" i="3"/>
  <c r="K21" i="3"/>
  <c r="K13" i="3"/>
  <c r="K5" i="3"/>
  <c r="K22" i="3"/>
  <c r="J21" i="3"/>
  <c r="J13" i="3"/>
  <c r="J5" i="3"/>
  <c r="K23" i="3"/>
  <c r="J7" i="3"/>
  <c r="K6" i="3"/>
  <c r="J22" i="3"/>
  <c r="K20" i="3"/>
  <c r="K12" i="3"/>
  <c r="J20" i="3"/>
  <c r="J12" i="3"/>
  <c r="K19" i="3"/>
  <c r="K11" i="3"/>
  <c r="J6" i="3"/>
  <c r="J19" i="3"/>
  <c r="J11" i="3"/>
  <c r="J4" i="3"/>
  <c r="K18" i="3"/>
  <c r="K10" i="3"/>
  <c r="K7" i="3"/>
  <c r="J15" i="3"/>
  <c r="K4" i="3"/>
  <c r="J18" i="3"/>
  <c r="J10" i="3"/>
  <c r="K25" i="3"/>
  <c r="K17" i="3"/>
  <c r="K9" i="3"/>
  <c r="J25" i="3"/>
  <c r="J17" i="3"/>
  <c r="J9" i="3"/>
  <c r="K24" i="3"/>
  <c r="K16" i="3"/>
  <c r="H6" i="3"/>
  <c r="H22" i="3"/>
  <c r="D22" i="3" s="1"/>
  <c r="H7" i="3"/>
  <c r="H23" i="3"/>
  <c r="H4" i="3"/>
  <c r="H11" i="3"/>
  <c r="H8" i="3"/>
  <c r="H24" i="3"/>
  <c r="H25" i="3"/>
  <c r="H10" i="3"/>
  <c r="H9" i="3"/>
  <c r="H12" i="3"/>
  <c r="H16" i="3"/>
  <c r="H13" i="3"/>
  <c r="H17" i="3"/>
  <c r="H18" i="3"/>
  <c r="H19" i="3"/>
  <c r="H15" i="3"/>
  <c r="H20" i="3"/>
  <c r="H14" i="3"/>
  <c r="H5" i="3"/>
  <c r="D5" i="3" s="1"/>
  <c r="M5" i="3" s="1"/>
  <c r="H21" i="3"/>
  <c r="J24" i="3"/>
  <c r="J16" i="3"/>
  <c r="J8" i="3"/>
  <c r="J2" i="2"/>
  <c r="D5" i="10" s="1"/>
  <c r="G5" i="10" s="1"/>
  <c r="G2" i="2"/>
  <c r="I2" i="2"/>
  <c r="H2" i="2"/>
  <c r="E2" i="2"/>
  <c r="F2" i="2"/>
  <c r="N16" i="2"/>
  <c r="A2" i="6"/>
  <c r="K26" i="2" s="1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U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" i="1" s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4" i="1"/>
  <c r="P2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R4" i="1"/>
  <c r="Q4" i="1"/>
  <c r="O4" i="1"/>
  <c r="A2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A221" i="5"/>
  <c r="A222" i="5"/>
  <c r="A223" i="5"/>
  <c r="A224" i="5"/>
  <c r="A225" i="5"/>
  <c r="A226" i="5"/>
  <c r="A227" i="5"/>
  <c r="A228" i="5"/>
  <c r="A229" i="5"/>
  <c r="A230" i="5"/>
  <c r="A231" i="5"/>
  <c r="A232" i="5"/>
  <c r="A233" i="5"/>
  <c r="A234" i="5"/>
  <c r="A235" i="5"/>
  <c r="A236" i="5"/>
  <c r="A237" i="5"/>
  <c r="A238" i="5"/>
  <c r="A239" i="5"/>
  <c r="A240" i="5"/>
  <c r="A241" i="5"/>
  <c r="A242" i="5"/>
  <c r="A243" i="5"/>
  <c r="A244" i="5"/>
  <c r="A245" i="5"/>
  <c r="A246" i="5"/>
  <c r="A247" i="5"/>
  <c r="A248" i="5"/>
  <c r="A249" i="5"/>
  <c r="A250" i="5"/>
  <c r="A251" i="5"/>
  <c r="A252" i="5"/>
  <c r="A253" i="5"/>
  <c r="A254" i="5"/>
  <c r="A255" i="5"/>
  <c r="A256" i="5"/>
  <c r="K2" i="1"/>
  <c r="M2" i="1"/>
  <c r="N2" i="1"/>
  <c r="G2" i="1"/>
  <c r="D2" i="1"/>
  <c r="F2" i="1"/>
  <c r="H2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4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" i="4"/>
  <c r="R5" i="3" l="1"/>
  <c r="O2" i="3"/>
  <c r="F10" i="10" s="1"/>
  <c r="N2" i="3"/>
  <c r="E10" i="10" s="1"/>
  <c r="D6" i="3"/>
  <c r="G6" i="3" s="1"/>
  <c r="L2" i="3"/>
  <c r="C10" i="10" s="1"/>
  <c r="D20" i="3"/>
  <c r="D24" i="3"/>
  <c r="M24" i="3" s="1"/>
  <c r="D21" i="3"/>
  <c r="G21" i="3" s="1"/>
  <c r="I21" i="3" s="1"/>
  <c r="D17" i="3"/>
  <c r="G17" i="3" s="1"/>
  <c r="I17" i="3" s="1"/>
  <c r="K2" i="3"/>
  <c r="F9" i="10" s="1"/>
  <c r="I5" i="3"/>
  <c r="G5" i="3"/>
  <c r="D12" i="3"/>
  <c r="I6" i="3"/>
  <c r="D9" i="3"/>
  <c r="I9" i="3" s="1"/>
  <c r="D25" i="3"/>
  <c r="D8" i="3"/>
  <c r="I8" i="3" s="1"/>
  <c r="R3" i="3"/>
  <c r="H2" i="3"/>
  <c r="C9" i="10" s="1"/>
  <c r="D4" i="3"/>
  <c r="I4" i="3" s="1"/>
  <c r="D10" i="3"/>
  <c r="I10" i="3" s="1"/>
  <c r="D14" i="3"/>
  <c r="I14" i="3" s="1"/>
  <c r="D23" i="3"/>
  <c r="M21" i="3"/>
  <c r="G20" i="3"/>
  <c r="I20" i="3" s="1"/>
  <c r="M20" i="3"/>
  <c r="D7" i="3"/>
  <c r="I7" i="3" s="1"/>
  <c r="D11" i="3"/>
  <c r="I11" i="3" s="1"/>
  <c r="D15" i="3"/>
  <c r="I15" i="3" s="1"/>
  <c r="G22" i="3"/>
  <c r="I22" i="3" s="1"/>
  <c r="M22" i="3"/>
  <c r="D19" i="3"/>
  <c r="I19" i="3" s="1"/>
  <c r="D18" i="3"/>
  <c r="I18" i="3" s="1"/>
  <c r="R4" i="3"/>
  <c r="J2" i="3"/>
  <c r="E9" i="10" s="1"/>
  <c r="D13" i="3"/>
  <c r="I13" i="3" s="1"/>
  <c r="D16" i="3"/>
  <c r="I16" i="3" s="1"/>
  <c r="L26" i="2"/>
  <c r="Y26" i="2" s="1"/>
  <c r="K11" i="2"/>
  <c r="M13" i="2"/>
  <c r="K122" i="2"/>
  <c r="K58" i="2"/>
  <c r="M140" i="2"/>
  <c r="M92" i="2"/>
  <c r="M28" i="2"/>
  <c r="N142" i="2"/>
  <c r="N110" i="2"/>
  <c r="N14" i="2"/>
  <c r="K4" i="2"/>
  <c r="K137" i="2"/>
  <c r="K121" i="2"/>
  <c r="K105" i="2"/>
  <c r="K89" i="2"/>
  <c r="K73" i="2"/>
  <c r="K57" i="2"/>
  <c r="K41" i="2"/>
  <c r="K25" i="2"/>
  <c r="K9" i="2"/>
  <c r="M139" i="2"/>
  <c r="M123" i="2"/>
  <c r="M107" i="2"/>
  <c r="M91" i="2"/>
  <c r="M75" i="2"/>
  <c r="M59" i="2"/>
  <c r="M43" i="2"/>
  <c r="M27" i="2"/>
  <c r="M11" i="2"/>
  <c r="N141" i="2"/>
  <c r="N125" i="2"/>
  <c r="N109" i="2"/>
  <c r="N93" i="2"/>
  <c r="N77" i="2"/>
  <c r="N61" i="2"/>
  <c r="N45" i="2"/>
  <c r="N29" i="2"/>
  <c r="N13" i="2"/>
  <c r="K139" i="2"/>
  <c r="K106" i="2"/>
  <c r="M108" i="2"/>
  <c r="M4" i="2"/>
  <c r="K136" i="2"/>
  <c r="K120" i="2"/>
  <c r="K104" i="2"/>
  <c r="K88" i="2"/>
  <c r="K72" i="2"/>
  <c r="K56" i="2"/>
  <c r="K40" i="2"/>
  <c r="K24" i="2"/>
  <c r="K8" i="2"/>
  <c r="M138" i="2"/>
  <c r="M122" i="2"/>
  <c r="M106" i="2"/>
  <c r="M90" i="2"/>
  <c r="M74" i="2"/>
  <c r="M58" i="2"/>
  <c r="M42" i="2"/>
  <c r="M26" i="2"/>
  <c r="M10" i="2"/>
  <c r="N140" i="2"/>
  <c r="N124" i="2"/>
  <c r="N108" i="2"/>
  <c r="N92" i="2"/>
  <c r="N76" i="2"/>
  <c r="N60" i="2"/>
  <c r="N44" i="2"/>
  <c r="N28" i="2"/>
  <c r="N12" i="2"/>
  <c r="K138" i="2"/>
  <c r="K90" i="2"/>
  <c r="K42" i="2"/>
  <c r="M76" i="2"/>
  <c r="N126" i="2"/>
  <c r="N4" i="2"/>
  <c r="K135" i="2"/>
  <c r="K119" i="2"/>
  <c r="K103" i="2"/>
  <c r="K87" i="2"/>
  <c r="K71" i="2"/>
  <c r="K55" i="2"/>
  <c r="K39" i="2"/>
  <c r="K23" i="2"/>
  <c r="K7" i="2"/>
  <c r="M137" i="2"/>
  <c r="M121" i="2"/>
  <c r="M105" i="2"/>
  <c r="M89" i="2"/>
  <c r="M73" i="2"/>
  <c r="M57" i="2"/>
  <c r="M41" i="2"/>
  <c r="M25" i="2"/>
  <c r="M9" i="2"/>
  <c r="N139" i="2"/>
  <c r="N123" i="2"/>
  <c r="N107" i="2"/>
  <c r="N91" i="2"/>
  <c r="N75" i="2"/>
  <c r="N59" i="2"/>
  <c r="N43" i="2"/>
  <c r="N27" i="2"/>
  <c r="N11" i="2"/>
  <c r="K123" i="2"/>
  <c r="M125" i="2"/>
  <c r="N143" i="2"/>
  <c r="K74" i="2"/>
  <c r="M124" i="2"/>
  <c r="M12" i="2"/>
  <c r="K150" i="2"/>
  <c r="K134" i="2"/>
  <c r="K118" i="2"/>
  <c r="K102" i="2"/>
  <c r="K86" i="2"/>
  <c r="K70" i="2"/>
  <c r="K54" i="2"/>
  <c r="K38" i="2"/>
  <c r="K22" i="2"/>
  <c r="K6" i="2"/>
  <c r="M136" i="2"/>
  <c r="M120" i="2"/>
  <c r="M104" i="2"/>
  <c r="M88" i="2"/>
  <c r="M72" i="2"/>
  <c r="M56" i="2"/>
  <c r="M40" i="2"/>
  <c r="M24" i="2"/>
  <c r="M8" i="2"/>
  <c r="N138" i="2"/>
  <c r="N122" i="2"/>
  <c r="N106" i="2"/>
  <c r="N90" i="2"/>
  <c r="N74" i="2"/>
  <c r="N58" i="2"/>
  <c r="N42" i="2"/>
  <c r="N26" i="2"/>
  <c r="N10" i="2"/>
  <c r="K91" i="2"/>
  <c r="M77" i="2"/>
  <c r="N95" i="2"/>
  <c r="M60" i="2"/>
  <c r="K133" i="2"/>
  <c r="N137" i="2"/>
  <c r="N121" i="2"/>
  <c r="N105" i="2"/>
  <c r="N89" i="2"/>
  <c r="N73" i="2"/>
  <c r="N57" i="2"/>
  <c r="N41" i="2"/>
  <c r="N25" i="2"/>
  <c r="N9" i="2"/>
  <c r="M141" i="2"/>
  <c r="N15" i="2"/>
  <c r="N62" i="2"/>
  <c r="K149" i="2"/>
  <c r="K37" i="2"/>
  <c r="M135" i="2"/>
  <c r="M23" i="2"/>
  <c r="K148" i="2"/>
  <c r="K132" i="2"/>
  <c r="K116" i="2"/>
  <c r="K100" i="2"/>
  <c r="K68" i="2"/>
  <c r="K52" i="2"/>
  <c r="K36" i="2"/>
  <c r="K20" i="2"/>
  <c r="M150" i="2"/>
  <c r="M134" i="2"/>
  <c r="M118" i="2"/>
  <c r="M102" i="2"/>
  <c r="M86" i="2"/>
  <c r="M70" i="2"/>
  <c r="M54" i="2"/>
  <c r="M38" i="2"/>
  <c r="M22" i="2"/>
  <c r="M6" i="2"/>
  <c r="N136" i="2"/>
  <c r="N120" i="2"/>
  <c r="N104" i="2"/>
  <c r="N88" i="2"/>
  <c r="N72" i="2"/>
  <c r="N56" i="2"/>
  <c r="N40" i="2"/>
  <c r="N24" i="2"/>
  <c r="N8" i="2"/>
  <c r="N63" i="2"/>
  <c r="K10" i="2"/>
  <c r="M7" i="2"/>
  <c r="K147" i="2"/>
  <c r="K131" i="2"/>
  <c r="K115" i="2"/>
  <c r="K99" i="2"/>
  <c r="K83" i="2"/>
  <c r="K67" i="2"/>
  <c r="K51" i="2"/>
  <c r="K35" i="2"/>
  <c r="K19" i="2"/>
  <c r="M149" i="2"/>
  <c r="M133" i="2"/>
  <c r="M117" i="2"/>
  <c r="M101" i="2"/>
  <c r="M85" i="2"/>
  <c r="M69" i="2"/>
  <c r="M53" i="2"/>
  <c r="M37" i="2"/>
  <c r="M21" i="2"/>
  <c r="M5" i="2"/>
  <c r="N135" i="2"/>
  <c r="N119" i="2"/>
  <c r="N103" i="2"/>
  <c r="N87" i="2"/>
  <c r="N71" i="2"/>
  <c r="N55" i="2"/>
  <c r="N39" i="2"/>
  <c r="N23" i="2"/>
  <c r="N7" i="2"/>
  <c r="K75" i="2"/>
  <c r="M93" i="2"/>
  <c r="N127" i="2"/>
  <c r="N46" i="2"/>
  <c r="K117" i="2"/>
  <c r="K21" i="2"/>
  <c r="M39" i="2"/>
  <c r="K146" i="2"/>
  <c r="K130" i="2"/>
  <c r="K114" i="2"/>
  <c r="K98" i="2"/>
  <c r="K82" i="2"/>
  <c r="K66" i="2"/>
  <c r="K50" i="2"/>
  <c r="K34" i="2"/>
  <c r="K18" i="2"/>
  <c r="M148" i="2"/>
  <c r="M132" i="2"/>
  <c r="M116" i="2"/>
  <c r="M100" i="2"/>
  <c r="M68" i="2"/>
  <c r="M52" i="2"/>
  <c r="M36" i="2"/>
  <c r="M20" i="2"/>
  <c r="N150" i="2"/>
  <c r="N134" i="2"/>
  <c r="N118" i="2"/>
  <c r="N102" i="2"/>
  <c r="N86" i="2"/>
  <c r="N70" i="2"/>
  <c r="N54" i="2"/>
  <c r="N38" i="2"/>
  <c r="N22" i="2"/>
  <c r="N6" i="2"/>
  <c r="N47" i="2"/>
  <c r="N30" i="2"/>
  <c r="K69" i="2"/>
  <c r="M55" i="2"/>
  <c r="K145" i="2"/>
  <c r="K129" i="2"/>
  <c r="K113" i="2"/>
  <c r="K97" i="2"/>
  <c r="K81" i="2"/>
  <c r="K65" i="2"/>
  <c r="K49" i="2"/>
  <c r="K33" i="2"/>
  <c r="K17" i="2"/>
  <c r="M147" i="2"/>
  <c r="M131" i="2"/>
  <c r="M115" i="2"/>
  <c r="M99" i="2"/>
  <c r="M83" i="2"/>
  <c r="M67" i="2"/>
  <c r="M51" i="2"/>
  <c r="M35" i="2"/>
  <c r="M19" i="2"/>
  <c r="N149" i="2"/>
  <c r="N133" i="2"/>
  <c r="N117" i="2"/>
  <c r="N101" i="2"/>
  <c r="N85" i="2"/>
  <c r="N69" i="2"/>
  <c r="N53" i="2"/>
  <c r="N37" i="2"/>
  <c r="N21" i="2"/>
  <c r="N5" i="2"/>
  <c r="K144" i="2"/>
  <c r="K128" i="2"/>
  <c r="K112" i="2"/>
  <c r="K96" i="2"/>
  <c r="K80" i="2"/>
  <c r="K64" i="2"/>
  <c r="K48" i="2"/>
  <c r="K32" i="2"/>
  <c r="K16" i="2"/>
  <c r="M146" i="2"/>
  <c r="M130" i="2"/>
  <c r="M114" i="2"/>
  <c r="M98" i="2"/>
  <c r="M82" i="2"/>
  <c r="M66" i="2"/>
  <c r="M50" i="2"/>
  <c r="M34" i="2"/>
  <c r="M18" i="2"/>
  <c r="N148" i="2"/>
  <c r="N132" i="2"/>
  <c r="N116" i="2"/>
  <c r="N100" i="2"/>
  <c r="N68" i="2"/>
  <c r="N52" i="2"/>
  <c r="N36" i="2"/>
  <c r="N20" i="2"/>
  <c r="K107" i="2"/>
  <c r="M109" i="2"/>
  <c r="M45" i="2"/>
  <c r="N79" i="2"/>
  <c r="N78" i="2"/>
  <c r="K101" i="2"/>
  <c r="K5" i="2"/>
  <c r="M119" i="2"/>
  <c r="M87" i="2"/>
  <c r="K143" i="2"/>
  <c r="K127" i="2"/>
  <c r="K111" i="2"/>
  <c r="K95" i="2"/>
  <c r="K79" i="2"/>
  <c r="K63" i="2"/>
  <c r="K47" i="2"/>
  <c r="K31" i="2"/>
  <c r="K15" i="2"/>
  <c r="M145" i="2"/>
  <c r="M129" i="2"/>
  <c r="M113" i="2"/>
  <c r="M97" i="2"/>
  <c r="M81" i="2"/>
  <c r="M65" i="2"/>
  <c r="M49" i="2"/>
  <c r="M33" i="2"/>
  <c r="M17" i="2"/>
  <c r="N147" i="2"/>
  <c r="N131" i="2"/>
  <c r="N115" i="2"/>
  <c r="N99" i="2"/>
  <c r="N83" i="2"/>
  <c r="N67" i="2"/>
  <c r="N51" i="2"/>
  <c r="N35" i="2"/>
  <c r="N19" i="2"/>
  <c r="K59" i="2"/>
  <c r="N31" i="2"/>
  <c r="N94" i="2"/>
  <c r="K85" i="2"/>
  <c r="M71" i="2"/>
  <c r="K142" i="2"/>
  <c r="K126" i="2"/>
  <c r="K110" i="2"/>
  <c r="K94" i="2"/>
  <c r="K78" i="2"/>
  <c r="K62" i="2"/>
  <c r="K46" i="2"/>
  <c r="K30" i="2"/>
  <c r="K14" i="2"/>
  <c r="M144" i="2"/>
  <c r="M128" i="2"/>
  <c r="M112" i="2"/>
  <c r="M96" i="2"/>
  <c r="M80" i="2"/>
  <c r="M64" i="2"/>
  <c r="M48" i="2"/>
  <c r="M32" i="2"/>
  <c r="M16" i="2"/>
  <c r="N146" i="2"/>
  <c r="N130" i="2"/>
  <c r="N114" i="2"/>
  <c r="N98" i="2"/>
  <c r="N82" i="2"/>
  <c r="N66" i="2"/>
  <c r="N50" i="2"/>
  <c r="N34" i="2"/>
  <c r="N18" i="2"/>
  <c r="K27" i="2"/>
  <c r="M61" i="2"/>
  <c r="N111" i="2"/>
  <c r="M44" i="2"/>
  <c r="M103" i="2"/>
  <c r="K141" i="2"/>
  <c r="K125" i="2"/>
  <c r="K109" i="2"/>
  <c r="K93" i="2"/>
  <c r="K77" i="2"/>
  <c r="K61" i="2"/>
  <c r="K45" i="2"/>
  <c r="K29" i="2"/>
  <c r="K13" i="2"/>
  <c r="M143" i="2"/>
  <c r="M127" i="2"/>
  <c r="M111" i="2"/>
  <c r="M95" i="2"/>
  <c r="M79" i="2"/>
  <c r="M63" i="2"/>
  <c r="M47" i="2"/>
  <c r="M31" i="2"/>
  <c r="M15" i="2"/>
  <c r="N145" i="2"/>
  <c r="N129" i="2"/>
  <c r="N113" i="2"/>
  <c r="N97" i="2"/>
  <c r="N81" i="2"/>
  <c r="N65" i="2"/>
  <c r="N49" i="2"/>
  <c r="N33" i="2"/>
  <c r="N17" i="2"/>
  <c r="K43" i="2"/>
  <c r="M29" i="2"/>
  <c r="K53" i="2"/>
  <c r="K140" i="2"/>
  <c r="K124" i="2"/>
  <c r="K108" i="2"/>
  <c r="K92" i="2"/>
  <c r="K76" i="2"/>
  <c r="K60" i="2"/>
  <c r="K44" i="2"/>
  <c r="K28" i="2"/>
  <c r="K12" i="2"/>
  <c r="M142" i="2"/>
  <c r="M126" i="2"/>
  <c r="M110" i="2"/>
  <c r="M94" i="2"/>
  <c r="M78" i="2"/>
  <c r="M62" i="2"/>
  <c r="M46" i="2"/>
  <c r="M30" i="2"/>
  <c r="M14" i="2"/>
  <c r="N144" i="2"/>
  <c r="N128" i="2"/>
  <c r="N112" i="2"/>
  <c r="N96" i="2"/>
  <c r="N80" i="2"/>
  <c r="N64" i="2"/>
  <c r="N48" i="2"/>
  <c r="N32" i="2"/>
  <c r="R2" i="1"/>
  <c r="Q2" i="1"/>
  <c r="O2" i="1"/>
  <c r="M6" i="3" l="1"/>
  <c r="M17" i="3"/>
  <c r="G24" i="3"/>
  <c r="I24" i="3" s="1"/>
  <c r="M12" i="3"/>
  <c r="G12" i="3"/>
  <c r="M10" i="3"/>
  <c r="G10" i="3"/>
  <c r="M4" i="3"/>
  <c r="G4" i="3"/>
  <c r="D2" i="3"/>
  <c r="M11" i="3"/>
  <c r="G11" i="3"/>
  <c r="M13" i="3"/>
  <c r="G13" i="3"/>
  <c r="M7" i="3"/>
  <c r="G7" i="3"/>
  <c r="M8" i="3"/>
  <c r="G8" i="3"/>
  <c r="G15" i="3"/>
  <c r="M15" i="3"/>
  <c r="M16" i="3"/>
  <c r="G16" i="3"/>
  <c r="M25" i="3"/>
  <c r="G25" i="3"/>
  <c r="I25" i="3" s="1"/>
  <c r="M18" i="3"/>
  <c r="G18" i="3"/>
  <c r="G23" i="3"/>
  <c r="I23" i="3" s="1"/>
  <c r="M23" i="3"/>
  <c r="M9" i="3"/>
  <c r="G9" i="3"/>
  <c r="G19" i="3"/>
  <c r="M19" i="3"/>
  <c r="M14" i="3"/>
  <c r="G14" i="3"/>
  <c r="I12" i="3"/>
  <c r="L126" i="2"/>
  <c r="L5" i="2"/>
  <c r="Y5" i="2" s="1"/>
  <c r="L128" i="2"/>
  <c r="L117" i="2"/>
  <c r="L147" i="2"/>
  <c r="L133" i="2"/>
  <c r="L150" i="2"/>
  <c r="L119" i="2"/>
  <c r="L104" i="2"/>
  <c r="L121" i="2"/>
  <c r="L140" i="2"/>
  <c r="L69" i="2"/>
  <c r="Y69" i="2" s="1"/>
  <c r="L103" i="2"/>
  <c r="L105" i="2"/>
  <c r="L101" i="2"/>
  <c r="L144" i="2"/>
  <c r="L135" i="2"/>
  <c r="L120" i="2"/>
  <c r="L137" i="2"/>
  <c r="L125" i="2"/>
  <c r="L115" i="2"/>
  <c r="L148" i="2"/>
  <c r="L53" i="2"/>
  <c r="Y53" i="2" s="1"/>
  <c r="L43" i="2"/>
  <c r="Y43" i="2" s="1"/>
  <c r="L27" i="2"/>
  <c r="Y27" i="2" s="1"/>
  <c r="L59" i="2"/>
  <c r="Y59" i="2" s="1"/>
  <c r="L10" i="2"/>
  <c r="Y10" i="2" s="1"/>
  <c r="L37" i="2"/>
  <c r="Y37" i="2" s="1"/>
  <c r="N2" i="2"/>
  <c r="F6" i="10" s="1"/>
  <c r="L136" i="2"/>
  <c r="K2" i="2"/>
  <c r="C6" i="10" s="1"/>
  <c r="L72" i="2"/>
  <c r="Y72" i="2" s="1"/>
  <c r="L88" i="2"/>
  <c r="L149" i="2"/>
  <c r="L74" i="2"/>
  <c r="Y74" i="2" s="1"/>
  <c r="M2" i="2"/>
  <c r="E6" i="10" s="1"/>
  <c r="L132" i="2"/>
  <c r="L134" i="2"/>
  <c r="L75" i="2"/>
  <c r="Y75" i="2" s="1"/>
  <c r="L91" i="2"/>
  <c r="L87" i="2"/>
  <c r="L15" i="2"/>
  <c r="Y15" i="2" s="1"/>
  <c r="L17" i="2"/>
  <c r="Y17" i="2" s="1"/>
  <c r="L18" i="2"/>
  <c r="Y18" i="2" s="1"/>
  <c r="L42" i="2"/>
  <c r="Y42" i="2" s="1"/>
  <c r="L106" i="2"/>
  <c r="L124" i="2"/>
  <c r="L131" i="2"/>
  <c r="L13" i="2"/>
  <c r="Y13" i="2" s="1"/>
  <c r="L31" i="2"/>
  <c r="Y31" i="2" s="1"/>
  <c r="L107" i="2"/>
  <c r="L33" i="2"/>
  <c r="Y33" i="2" s="1"/>
  <c r="L34" i="2"/>
  <c r="Y34" i="2" s="1"/>
  <c r="L123" i="2"/>
  <c r="L90" i="2"/>
  <c r="L139" i="2"/>
  <c r="L118" i="2"/>
  <c r="L85" i="2"/>
  <c r="L21" i="2"/>
  <c r="Y21" i="2" s="1"/>
  <c r="L14" i="2"/>
  <c r="Y14" i="2" s="1"/>
  <c r="L29" i="2"/>
  <c r="Y29" i="2" s="1"/>
  <c r="L30" i="2"/>
  <c r="Y30" i="2" s="1"/>
  <c r="L12" i="2"/>
  <c r="Y12" i="2" s="1"/>
  <c r="L45" i="2"/>
  <c r="Y45" i="2" s="1"/>
  <c r="L46" i="2"/>
  <c r="Y46" i="2" s="1"/>
  <c r="L47" i="2"/>
  <c r="Y47" i="2" s="1"/>
  <c r="L49" i="2"/>
  <c r="Y49" i="2" s="1"/>
  <c r="L50" i="2"/>
  <c r="Y50" i="2" s="1"/>
  <c r="L20" i="2"/>
  <c r="Y20" i="2" s="1"/>
  <c r="L138" i="2"/>
  <c r="L28" i="2"/>
  <c r="Y28" i="2" s="1"/>
  <c r="L62" i="2"/>
  <c r="Y62" i="2" s="1"/>
  <c r="L63" i="2"/>
  <c r="Y63" i="2" s="1"/>
  <c r="L36" i="2"/>
  <c r="Y36" i="2" s="1"/>
  <c r="L22" i="2"/>
  <c r="Y22" i="2" s="1"/>
  <c r="L112" i="2"/>
  <c r="L65" i="2"/>
  <c r="Y65" i="2" s="1"/>
  <c r="L66" i="2"/>
  <c r="Y66" i="2" s="1"/>
  <c r="L19" i="2"/>
  <c r="Y19" i="2" s="1"/>
  <c r="L44" i="2"/>
  <c r="Y44" i="2" s="1"/>
  <c r="L77" i="2"/>
  <c r="Y77" i="2" s="1"/>
  <c r="L78" i="2"/>
  <c r="Y78" i="2" s="1"/>
  <c r="L79" i="2"/>
  <c r="Y79" i="2" s="1"/>
  <c r="L16" i="2"/>
  <c r="Y16" i="2" s="1"/>
  <c r="L81" i="2"/>
  <c r="Y81" i="2" s="1"/>
  <c r="L82" i="2"/>
  <c r="Y82" i="2" s="1"/>
  <c r="L35" i="2"/>
  <c r="Y35" i="2" s="1"/>
  <c r="L52" i="2"/>
  <c r="Y52" i="2" s="1"/>
  <c r="L38" i="2"/>
  <c r="Y38" i="2" s="1"/>
  <c r="L7" i="2"/>
  <c r="Y7" i="2" s="1"/>
  <c r="L9" i="2"/>
  <c r="Y9" i="2" s="1"/>
  <c r="L58" i="2"/>
  <c r="Y58" i="2" s="1"/>
  <c r="L96" i="2"/>
  <c r="L60" i="2"/>
  <c r="Y60" i="2" s="1"/>
  <c r="L93" i="2"/>
  <c r="L94" i="2"/>
  <c r="L95" i="2"/>
  <c r="L32" i="2"/>
  <c r="Y32" i="2" s="1"/>
  <c r="L97" i="2"/>
  <c r="L98" i="2"/>
  <c r="L51" i="2"/>
  <c r="Y51" i="2" s="1"/>
  <c r="L68" i="2"/>
  <c r="Y68" i="2" s="1"/>
  <c r="L54" i="2"/>
  <c r="Y54" i="2" s="1"/>
  <c r="L23" i="2"/>
  <c r="Y23" i="2" s="1"/>
  <c r="L8" i="2"/>
  <c r="Y8" i="2" s="1"/>
  <c r="L25" i="2"/>
  <c r="Y25" i="2" s="1"/>
  <c r="L122" i="2"/>
  <c r="L108" i="2"/>
  <c r="L89" i="2"/>
  <c r="L61" i="2"/>
  <c r="Y61" i="2" s="1"/>
  <c r="L76" i="2"/>
  <c r="Y76" i="2" s="1"/>
  <c r="L109" i="2"/>
  <c r="L110" i="2"/>
  <c r="L111" i="2"/>
  <c r="L48" i="2"/>
  <c r="Y48" i="2" s="1"/>
  <c r="L113" i="2"/>
  <c r="L114" i="2"/>
  <c r="L67" i="2"/>
  <c r="Y67" i="2" s="1"/>
  <c r="L84" i="2"/>
  <c r="Y84" i="2" s="1"/>
  <c r="L70" i="2"/>
  <c r="Y70" i="2" s="1"/>
  <c r="L39" i="2"/>
  <c r="Y39" i="2" s="1"/>
  <c r="L24" i="2"/>
  <c r="Y24" i="2" s="1"/>
  <c r="L41" i="2"/>
  <c r="Y41" i="2" s="1"/>
  <c r="L92" i="2"/>
  <c r="L127" i="2"/>
  <c r="L64" i="2"/>
  <c r="Y64" i="2" s="1"/>
  <c r="L129" i="2"/>
  <c r="L130" i="2"/>
  <c r="L83" i="2"/>
  <c r="Y83" i="2" s="1"/>
  <c r="L100" i="2"/>
  <c r="L86" i="2"/>
  <c r="L55" i="2"/>
  <c r="Y55" i="2" s="1"/>
  <c r="L40" i="2"/>
  <c r="Y40" i="2" s="1"/>
  <c r="L57" i="2"/>
  <c r="Y57" i="2" s="1"/>
  <c r="L11" i="2"/>
  <c r="Y11" i="2" s="1"/>
  <c r="L141" i="2"/>
  <c r="L142" i="2"/>
  <c r="L143" i="2"/>
  <c r="L80" i="2"/>
  <c r="Y80" i="2" s="1"/>
  <c r="L145" i="2"/>
  <c r="L146" i="2"/>
  <c r="L99" i="2"/>
  <c r="L116" i="2"/>
  <c r="L102" i="2"/>
  <c r="L71" i="2"/>
  <c r="Y71" i="2" s="1"/>
  <c r="L56" i="2"/>
  <c r="Y56" i="2" s="1"/>
  <c r="L73" i="2"/>
  <c r="Y73" i="2" s="1"/>
  <c r="L4" i="2"/>
  <c r="I2" i="3" l="1"/>
  <c r="D9" i="10" s="1"/>
  <c r="G9" i="10" s="1"/>
  <c r="G2" i="3"/>
  <c r="D8" i="10" s="1"/>
  <c r="G8" i="10" s="1"/>
  <c r="M2" i="3"/>
  <c r="D10" i="10" s="1"/>
  <c r="G10" i="10" s="1"/>
  <c r="D2" i="2"/>
  <c r="L2" i="2"/>
  <c r="D6" i="10" s="1"/>
  <c r="G6" i="10" s="1"/>
  <c r="L6" i="2"/>
  <c r="Y6" i="2" s="1"/>
</calcChain>
</file>

<file path=xl/sharedStrings.xml><?xml version="1.0" encoding="utf-8"?>
<sst xmlns="http://schemas.openxmlformats.org/spreadsheetml/2006/main" count="1757" uniqueCount="1329">
  <si>
    <t>instance</t>
  </si>
  <si>
    <t>|V|</t>
  </si>
  <si>
    <t>|E|</t>
  </si>
  <si>
    <t>Opt</t>
  </si>
  <si>
    <t>CPLEX_t</t>
  </si>
  <si>
    <t>VNS</t>
  </si>
  <si>
    <t>VNS_t</t>
  </si>
  <si>
    <t>err</t>
  </si>
  <si>
    <t>sigma</t>
  </si>
  <si>
    <t>grid03x14</t>
  </si>
  <si>
    <t>opt</t>
  </si>
  <si>
    <t>grid03x15</t>
  </si>
  <si>
    <t>grid04x10</t>
  </si>
  <si>
    <t>grid04x11</t>
  </si>
  <si>
    <t>grid04x12</t>
  </si>
  <si>
    <t>grid04x13</t>
  </si>
  <si>
    <t>grid04x14</t>
  </si>
  <si>
    <t>grid04x15</t>
  </si>
  <si>
    <t>grid05x08</t>
  </si>
  <si>
    <t>grid05x09</t>
  </si>
  <si>
    <t>grid05x10</t>
  </si>
  <si>
    <t>grid05x11</t>
  </si>
  <si>
    <t>grid05x12</t>
  </si>
  <si>
    <t>grid05x13</t>
  </si>
  <si>
    <t>grid05x14</t>
  </si>
  <si>
    <t>grid05x15</t>
  </si>
  <si>
    <t>grid06x07</t>
  </si>
  <si>
    <t>grid06x08</t>
  </si>
  <si>
    <t>grid06x09</t>
  </si>
  <si>
    <t>grid06x10</t>
  </si>
  <si>
    <t>grid06x11</t>
  </si>
  <si>
    <t>grid06x12</t>
  </si>
  <si>
    <t>grid06x13</t>
  </si>
  <si>
    <t>grid06x14</t>
  </si>
  <si>
    <t>grid06x15</t>
  </si>
  <si>
    <t>grid07x06</t>
  </si>
  <si>
    <t>grid07x07</t>
  </si>
  <si>
    <t>grid07x08</t>
  </si>
  <si>
    <t>grid07x09</t>
  </si>
  <si>
    <t>grid07x10</t>
  </si>
  <si>
    <t>grid07x11</t>
  </si>
  <si>
    <t>grid07x12</t>
  </si>
  <si>
    <t>grid07x13</t>
  </si>
  <si>
    <t>grid07x14</t>
  </si>
  <si>
    <t>grid07x15</t>
  </si>
  <si>
    <t>grid08x05</t>
  </si>
  <si>
    <t>grid08x06</t>
  </si>
  <si>
    <t>grid08x07</t>
  </si>
  <si>
    <t>grid08x08</t>
  </si>
  <si>
    <t>grid08x09</t>
  </si>
  <si>
    <t>grid08x10</t>
  </si>
  <si>
    <t>grid08x11</t>
  </si>
  <si>
    <t>grid08x12</t>
  </si>
  <si>
    <t>grid08x13</t>
  </si>
  <si>
    <t>grid08x14</t>
  </si>
  <si>
    <t>grid08x15</t>
  </si>
  <si>
    <t>grid09x05</t>
  </si>
  <si>
    <t>grid09x06</t>
  </si>
  <si>
    <t>grid09x07</t>
  </si>
  <si>
    <t>grid09x08</t>
  </si>
  <si>
    <t>grid09x09</t>
  </si>
  <si>
    <t>grid09x10</t>
  </si>
  <si>
    <t>grid09x11</t>
  </si>
  <si>
    <t>grid09x12</t>
  </si>
  <si>
    <t>grid09x13</t>
  </si>
  <si>
    <t>grid09x14</t>
  </si>
  <si>
    <t>grid09x15</t>
  </si>
  <si>
    <t>grid10x04</t>
  </si>
  <si>
    <t>grid10x05</t>
  </si>
  <si>
    <t>grid10x06</t>
  </si>
  <si>
    <t>grid10x07</t>
  </si>
  <si>
    <t>grid10x08</t>
  </si>
  <si>
    <t>grid10x09</t>
  </si>
  <si>
    <t>grid10x11</t>
  </si>
  <si>
    <t>grid10x12</t>
  </si>
  <si>
    <t>grid10x13</t>
  </si>
  <si>
    <t>grid10x14</t>
  </si>
  <si>
    <t>grid10x15</t>
  </si>
  <si>
    <t>grid11x04</t>
  </si>
  <si>
    <t>grid11x05</t>
  </si>
  <si>
    <t>grid11x06</t>
  </si>
  <si>
    <t>grid11x07</t>
  </si>
  <si>
    <t>grid11x08</t>
  </si>
  <si>
    <t>grid11x09</t>
  </si>
  <si>
    <t>grid11x10</t>
  </si>
  <si>
    <t>grid11x11</t>
  </si>
  <si>
    <t>grid11x12</t>
  </si>
  <si>
    <t>grid11x13</t>
  </si>
  <si>
    <t>grid11x14</t>
  </si>
  <si>
    <t>grid11x15</t>
  </si>
  <si>
    <t>grid12x04</t>
  </si>
  <si>
    <t>grid12x05</t>
  </si>
  <si>
    <t>grid12x06</t>
  </si>
  <si>
    <t>grid12x07</t>
  </si>
  <si>
    <t>grid12x08</t>
  </si>
  <si>
    <t>grid12x09</t>
  </si>
  <si>
    <t>grid12x10</t>
  </si>
  <si>
    <t>grid12x11</t>
  </si>
  <si>
    <t>grid12x12</t>
  </si>
  <si>
    <t>grid12x13</t>
  </si>
  <si>
    <t>grid12x14</t>
  </si>
  <si>
    <t>grid12x15</t>
  </si>
  <si>
    <t>grid13x04</t>
  </si>
  <si>
    <t>grid13x05</t>
  </si>
  <si>
    <t>grid13x06</t>
  </si>
  <si>
    <t>grid13x07</t>
  </si>
  <si>
    <t>grid13x08</t>
  </si>
  <si>
    <t>grid13x09</t>
  </si>
  <si>
    <t>grid13x10</t>
  </si>
  <si>
    <t>grid13x11</t>
  </si>
  <si>
    <t>grid13x12</t>
  </si>
  <si>
    <t>grid13x13</t>
  </si>
  <si>
    <t>grid13x14</t>
  </si>
  <si>
    <t>grid13x15</t>
  </si>
  <si>
    <t>grid14x03</t>
  </si>
  <si>
    <t>grid14x04</t>
  </si>
  <si>
    <t>grid14x05</t>
  </si>
  <si>
    <t>grid14x06</t>
  </si>
  <si>
    <t>grid14x07</t>
  </si>
  <si>
    <t>grid14x08</t>
  </si>
  <si>
    <t>grid14x09</t>
  </si>
  <si>
    <t>grid14x10</t>
  </si>
  <si>
    <t>grid14x11</t>
  </si>
  <si>
    <t>grid14x12</t>
  </si>
  <si>
    <t>grid14x13</t>
  </si>
  <si>
    <t>grid14x14</t>
  </si>
  <si>
    <t>grid14x15</t>
  </si>
  <si>
    <t>grid15x03</t>
  </si>
  <si>
    <t>grid15x04</t>
  </si>
  <si>
    <t>grid15x05</t>
  </si>
  <si>
    <t>grid15x06</t>
  </si>
  <si>
    <t>grid15x07</t>
  </si>
  <si>
    <t>grid15x08</t>
  </si>
  <si>
    <t>grid15x09</t>
  </si>
  <si>
    <t>grid15x10</t>
  </si>
  <si>
    <t>grid15x11</t>
  </si>
  <si>
    <t>grid15x12</t>
  </si>
  <si>
    <t>grid15x13</t>
  </si>
  <si>
    <t>grid15x14</t>
  </si>
  <si>
    <t>grid15x15</t>
  </si>
  <si>
    <t>grid20x20</t>
  </si>
  <si>
    <t>grid30x20</t>
  </si>
  <si>
    <t>Net-10-10</t>
  </si>
  <si>
    <t>Net-10-20</t>
  </si>
  <si>
    <t>Net-20-20</t>
  </si>
  <si>
    <t>Net-30-20</t>
  </si>
  <si>
    <t>Planar-10</t>
  </si>
  <si>
    <t>Planar-100</t>
  </si>
  <si>
    <t>Planar-150</t>
  </si>
  <si>
    <t>Planar-20</t>
  </si>
  <si>
    <t>Planar-200</t>
  </si>
  <si>
    <t>Planar-30</t>
  </si>
  <si>
    <t>Planar-50</t>
  </si>
  <si>
    <t>Random-100-1</t>
  </si>
  <si>
    <t>Random-100-10</t>
  </si>
  <si>
    <t>Random-100-2</t>
  </si>
  <si>
    <t>Random-100-20</t>
  </si>
  <si>
    <t>Random-100-3</t>
  </si>
  <si>
    <t>Random-100-30</t>
  </si>
  <si>
    <t>Random-100-4</t>
  </si>
  <si>
    <t>Random-100-40</t>
  </si>
  <si>
    <t>Random-100-5</t>
  </si>
  <si>
    <t>Random-100-50</t>
  </si>
  <si>
    <t>Random-100-6</t>
  </si>
  <si>
    <t>Random-100-60</t>
  </si>
  <si>
    <t>Random-100-7</t>
  </si>
  <si>
    <t>Random-100-70</t>
  </si>
  <si>
    <t>Random-100-8</t>
  </si>
  <si>
    <t>Random-100-80</t>
  </si>
  <si>
    <t>Random-100-9</t>
  </si>
  <si>
    <t>Random-100-90</t>
  </si>
  <si>
    <t>Random-150-1</t>
  </si>
  <si>
    <t>Random-150-10</t>
  </si>
  <si>
    <t>Random-150-2</t>
  </si>
  <si>
    <t>Random-150-20</t>
  </si>
  <si>
    <t>Random-150-3</t>
  </si>
  <si>
    <t>Random-150-30</t>
  </si>
  <si>
    <t>Random-150-4</t>
  </si>
  <si>
    <t>Random-150-40</t>
  </si>
  <si>
    <t>Random-150-5</t>
  </si>
  <si>
    <t>Random-150-50</t>
  </si>
  <si>
    <t>Random-150-6</t>
  </si>
  <si>
    <t>Random-150-60</t>
  </si>
  <si>
    <t>Random-150-7</t>
  </si>
  <si>
    <t>Random-150-70</t>
  </si>
  <si>
    <t>Random-150-8</t>
  </si>
  <si>
    <t>Random-150-80</t>
  </si>
  <si>
    <t>Random-150-9</t>
  </si>
  <si>
    <t>Random-150-90</t>
  </si>
  <si>
    <t>Random-200-1</t>
  </si>
  <si>
    <t>Random-200-2</t>
  </si>
  <si>
    <t>Random-200-3</t>
  </si>
  <si>
    <t>Random-200-30</t>
  </si>
  <si>
    <t>Random-200-4</t>
  </si>
  <si>
    <t>Random-200-40</t>
  </si>
  <si>
    <t>Random-200-5</t>
  </si>
  <si>
    <t>Random-200-50</t>
  </si>
  <si>
    <t>Random-200-6</t>
  </si>
  <si>
    <t>Random-200-60</t>
  </si>
  <si>
    <t>Random-200-7</t>
  </si>
  <si>
    <t>Random-200-70</t>
  </si>
  <si>
    <t>Random-200-80</t>
  </si>
  <si>
    <t>Random-200-90</t>
  </si>
  <si>
    <t>Random-250-1</t>
  </si>
  <si>
    <t>Random-250-2</t>
  </si>
  <si>
    <t>Random-250-3</t>
  </si>
  <si>
    <t>Random-250-30</t>
  </si>
  <si>
    <t>Random-250-4</t>
  </si>
  <si>
    <t>Random-250-40</t>
  </si>
  <si>
    <t>Random-250-50</t>
  </si>
  <si>
    <t>Random-250-60</t>
  </si>
  <si>
    <t>Random-250-70</t>
  </si>
  <si>
    <t>Random-250-80</t>
  </si>
  <si>
    <t>Random-250-90</t>
  </si>
  <si>
    <t>Random-300-1</t>
  </si>
  <si>
    <t>Random-300-2</t>
  </si>
  <si>
    <t>Random-300-40</t>
  </si>
  <si>
    <t>Random-300-50</t>
  </si>
  <si>
    <t>Random-300-60</t>
  </si>
  <si>
    <t>Random-300-70</t>
  </si>
  <si>
    <t>Random-300-80</t>
  </si>
  <si>
    <t>Random-300-90</t>
  </si>
  <si>
    <t>Random-50-1</t>
  </si>
  <si>
    <t>Random-50-10</t>
  </si>
  <si>
    <t>Random-50-2</t>
  </si>
  <si>
    <t>Random-50-20</t>
  </si>
  <si>
    <t>Random-50-3</t>
  </si>
  <si>
    <t>Random-50-30</t>
  </si>
  <si>
    <t>Random-50-4</t>
  </si>
  <si>
    <t>Random-50-40</t>
  </si>
  <si>
    <t>Random-50-5</t>
  </si>
  <si>
    <t>Random-50-50</t>
  </si>
  <si>
    <t>Random-50-6</t>
  </si>
  <si>
    <t>Random-50-60</t>
  </si>
  <si>
    <t>Random-50-7</t>
  </si>
  <si>
    <t>Random-50-70</t>
  </si>
  <si>
    <t>Random-50-8</t>
  </si>
  <si>
    <t>Random-50-80</t>
  </si>
  <si>
    <t>Random-50-9</t>
  </si>
  <si>
    <t>Random-50-90</t>
  </si>
  <si>
    <t>Ivanovic</t>
  </si>
  <si>
    <t>Call</t>
  </si>
  <si>
    <t>Time</t>
  </si>
  <si>
    <t>NumObj</t>
  </si>
  <si>
    <t>MinObj</t>
  </si>
  <si>
    <t>MaxObj</t>
  </si>
  <si>
    <t>AvgObj</t>
  </si>
  <si>
    <t>NumTime</t>
  </si>
  <si>
    <t>MinTime</t>
  </si>
  <si>
    <t>MaxTime</t>
  </si>
  <si>
    <t>AvgTime</t>
  </si>
  <si>
    <t>NumImprCnt</t>
  </si>
  <si>
    <t>MinImprCnt</t>
  </si>
  <si>
    <t>MaxImprCnt</t>
  </si>
  <si>
    <t>AvgImprCnt</t>
  </si>
  <si>
    <t>NumSimpCnt</t>
  </si>
  <si>
    <t>MinSimpCnt</t>
  </si>
  <si>
    <t>MaxSimpCnt</t>
  </si>
  <si>
    <t>AvgSimpCnt</t>
  </si>
  <si>
    <t>NumTotOptim</t>
  </si>
  <si>
    <t>MinTotOptim</t>
  </si>
  <si>
    <t>MaxTotOptim</t>
  </si>
  <si>
    <t>AvgTotOptim</t>
  </si>
  <si>
    <t>NumAdjImprCnt</t>
  </si>
  <si>
    <t>MinAdjImprCnt</t>
  </si>
  <si>
    <t>MaxAdjImprCnt</t>
  </si>
  <si>
    <t>AvgAdjImprCnt</t>
  </si>
  <si>
    <t>NumNonAdjImprCnt</t>
  </si>
  <si>
    <t>MinNonAdjImprCnt</t>
  </si>
  <si>
    <t>MaxNonAdjImprCnt</t>
  </si>
  <si>
    <t>AvgNonAdjImprCnt</t>
  </si>
  <si>
    <t>romanDomination/romanDomination.exe tvns true 0 50000 3600 30 0 0 {RandomSeed} romanDomination/instances/grid/grid13x14.txt</t>
  </si>
  <si>
    <t>romanDomination/romanDomination.exe tvns true 0 50000 3600 30 0 0 {RandomSeed} romanDomination/instances/grid/grid14x14.txt</t>
  </si>
  <si>
    <t>romanDomination/romanDomination.exe tvns true 0 50000 3600 30 0 0 {RandomSeed} romanDomination/instances/grid/grid15x14.txt</t>
  </si>
  <si>
    <t>romanDomination/romanDomination.exe tvns true 0 50000 3600 30 0 0 {RandomSeed} romanDomination/instances/grid/grid20x20.txt</t>
  </si>
  <si>
    <t>romanDomination/romanDomination.exe tvns true 0 50000 3600 30 0 0 {RandomSeed} romanDomination/instances/grid/grid30x20.txt</t>
  </si>
  <si>
    <t>romanDomination/romanDomination.exe tvns true 0 50000 3600 30 0 0 {RandomSeed} romanDomination/instances/net/Net-30-20.txt</t>
  </si>
  <si>
    <t>romanDomination/romanDomination.exe tvns true 0 50000 3600 30 0 0 {RandomSeed} romanDomination/instances/random/Random-100-4.txt</t>
  </si>
  <si>
    <t>romanDomination/romanDomination.exe tvns true 0 50000 3600 30 0 0 {RandomSeed} romanDomination/instances/random/Random-200-30.txt</t>
  </si>
  <si>
    <t>romanDomination/romanDomination.exe tvns true 0 50000 3600 30 0 0 {RandomSeed} romanDomination/instances/random/Random-200-4.txt</t>
  </si>
  <si>
    <t>romanDomination/romanDomination.exe tvns true 0 50000 3600 30 0 0 {RandomSeed} romanDomination/instances/random/Random-200-5.txt</t>
  </si>
  <si>
    <t>romanDomination/romanDomination.exe tvns true 0 50000 3600 30 0 0 {RandomSeed} romanDomination/instances/random/Random-200-6.txt</t>
  </si>
  <si>
    <t>romanDomination/romanDomination.exe tvns true 0 50000 3600 30 0 0 {RandomSeed} romanDomination/instances/random/Random-250-30.txt</t>
  </si>
  <si>
    <t>romanDomination/romanDomination.exe tvns true 0 50000 3600 30 0 0 {RandomSeed} romanDomination/instances/random/Random-300-2.txt</t>
  </si>
  <si>
    <t>romanDomination/romanDomination.exe tvns true 0 50000 3600 30 0 0 {RandomSeed} romanDomination/instances/grid/grid03x14.txt</t>
  </si>
  <si>
    <t>romanDomination/romanDomination.exe tvns true 0 50000 3600 30 0 0 {RandomSeed} romanDomination/instances/grid/grid03x15.txt</t>
  </si>
  <si>
    <t>romanDomination/romanDomination.exe tvns true 0 50000 3600 30 0 0 {RandomSeed} romanDomination/instances/grid/grid04x10.txt</t>
  </si>
  <si>
    <t>romanDomination/romanDomination.exe tvns true 0 50000 3600 30 0 0 {RandomSeed} romanDomination/instances/grid/grid04x11.txt</t>
  </si>
  <si>
    <t>romanDomination/romanDomination.exe tvns true 0 50000 3600 30 0 0 {RandomSeed} romanDomination/instances/grid/grid04x12.txt</t>
  </si>
  <si>
    <t>romanDomination/romanDomination.exe tvns true 0 50000 3600 30 0 0 {RandomSeed} romanDomination/instances/grid/grid04x13.txt</t>
  </si>
  <si>
    <t>romanDomination/romanDomination.exe tvns true 0 50000 3600 30 0 0 {RandomSeed} romanDomination/instances/grid/grid04x14.txt</t>
  </si>
  <si>
    <t>romanDomination/romanDomination.exe tvns true 0 50000 3600 30 0 0 {RandomSeed} romanDomination/instances/grid/grid04x15.txt</t>
  </si>
  <si>
    <t>romanDomination/romanDomination.exe tvns true 0 50000 3600 30 0 0 {RandomSeed} romanDomination/instances/grid/grid05x08.txt</t>
  </si>
  <si>
    <t>romanDomination/romanDomination.exe tvns true 0 50000 3600 30 0 0 {RandomSeed} romanDomination/instances/grid/grid05x09.txt</t>
  </si>
  <si>
    <t>romanDomination/romanDomination.exe tvns true 0 50000 3600 30 0 0 {RandomSeed} romanDomination/instances/grid/grid05x10.txt</t>
  </si>
  <si>
    <t>romanDomination/romanDomination.exe tvns true 0 50000 3600 30 0 0 {RandomSeed} romanDomination/instances/grid/grid05x11.txt</t>
  </si>
  <si>
    <t>romanDomination/romanDomination.exe tvns true 0 50000 3600 30 0 0 {RandomSeed} romanDomination/instances/grid/grid05x12.txt</t>
  </si>
  <si>
    <t>romanDomination/romanDomination.exe tvns true 0 50000 3600 30 0 0 {RandomSeed} romanDomination/instances/grid/grid05x13.txt</t>
  </si>
  <si>
    <t>romanDomination/romanDomination.exe tvns true 0 50000 3600 30 0 0 {RandomSeed} romanDomination/instances/grid/grid05x14.txt</t>
  </si>
  <si>
    <t>romanDomination/romanDomination.exe tvns true 0 50000 3600 30 0 0 {RandomSeed} romanDomination/instances/grid/grid05x15.txt</t>
  </si>
  <si>
    <t>romanDomination/romanDomination.exe tvns true 0 50000 3600 30 0 0 {RandomSeed} romanDomination/instances/grid/grid06x07.txt</t>
  </si>
  <si>
    <t>romanDomination/romanDomination.exe tvns true 0 50000 3600 30 0 0 {RandomSeed} romanDomination/instances/grid/grid06x08.txt</t>
  </si>
  <si>
    <t>romanDomination/romanDomination.exe tvns true 0 50000 3600 30 0 0 {RandomSeed} romanDomination/instances/grid/grid06x09.txt</t>
  </si>
  <si>
    <t>romanDomination/romanDomination.exe tvns true 0 50000 3600 30 0 0 {RandomSeed} romanDomination/instances/grid/grid06x10.txt</t>
  </si>
  <si>
    <t>romanDomination/romanDomination.exe tvns true 0 50000 3600 30 0 0 {RandomSeed} romanDomination/instances/grid/grid06x11.txt</t>
  </si>
  <si>
    <t>romanDomination/romanDomination.exe tvns true 0 50000 3600 30 0 0 {RandomSeed} romanDomination/instances/grid/grid06x12.txt</t>
  </si>
  <si>
    <t>romanDomination/romanDomination.exe tvns true 0 50000 3600 30 0 0 {RandomSeed} romanDomination/instances/grid/grid06x13.txt</t>
  </si>
  <si>
    <t>romanDomination/romanDomination.exe tvns true 0 50000 3600 30 0 0 {RandomSeed} romanDomination/instances/grid/grid06x14.txt</t>
  </si>
  <si>
    <t>romanDomination/romanDomination.exe tvns true 0 50000 3600 30 0 0 {RandomSeed} romanDomination/instances/grid/grid06x15.txt</t>
  </si>
  <si>
    <t>romanDomination/romanDomination.exe tvns true 0 50000 3600 30 0 0 {RandomSeed} romanDomination/instances/grid/grid07x06.txt</t>
  </si>
  <si>
    <t>romanDomination/romanDomination.exe tvns true 0 50000 3600 30 0 0 {RandomSeed} romanDomination/instances/grid/grid07x07.txt</t>
  </si>
  <si>
    <t>romanDomination/romanDomination.exe tvns true 0 50000 3600 30 0 0 {RandomSeed} romanDomination/instances/grid/grid07x08.txt</t>
  </si>
  <si>
    <t>romanDomination/romanDomination.exe tvns true 0 50000 3600 30 0 0 {RandomSeed} romanDomination/instances/grid/grid07x09.txt</t>
  </si>
  <si>
    <t>romanDomination/romanDomination.exe tvns true 0 50000 3600 30 0 0 {RandomSeed} romanDomination/instances/grid/grid07x10.txt</t>
  </si>
  <si>
    <t>romanDomination/romanDomination.exe tvns true 0 50000 3600 30 0 0 {RandomSeed} romanDomination/instances/grid/grid07x11.txt</t>
  </si>
  <si>
    <t>romanDomination/romanDomination.exe tvns true 0 50000 3600 30 0 0 {RandomSeed} romanDomination/instances/grid/grid07x12.txt</t>
  </si>
  <si>
    <t>romanDomination/romanDomination.exe tvns true 0 50000 3600 30 0 0 {RandomSeed} romanDomination/instances/grid/grid07x13.txt</t>
  </si>
  <si>
    <t>romanDomination/romanDomination.exe tvns true 0 50000 3600 30 0 0 {RandomSeed} romanDomination/instances/grid/grid07x14.txt</t>
  </si>
  <si>
    <t>romanDomination/romanDomination.exe tvns true 0 50000 3600 30 0 0 {RandomSeed} romanDomination/instances/grid/grid07x15.txt</t>
  </si>
  <si>
    <t>romanDomination/romanDomination.exe tvns true 0 50000 3600 30 0 0 {RandomSeed} romanDomination/instances/grid/grid08x05.txt</t>
  </si>
  <si>
    <t>romanDomination/romanDomination.exe tvns true 0 50000 3600 30 0 0 {RandomSeed} romanDomination/instances/grid/grid08x06.txt</t>
  </si>
  <si>
    <t>romanDomination/romanDomination.exe tvns true 0 50000 3600 30 0 0 {RandomSeed} romanDomination/instances/grid/grid08x07.txt</t>
  </si>
  <si>
    <t>romanDomination/romanDomination.exe tvns true 0 50000 3600 30 0 0 {RandomSeed} romanDomination/instances/grid/grid08x08.txt</t>
  </si>
  <si>
    <t>romanDomination/romanDomination.exe tvns true 0 50000 3600 30 0 0 {RandomSeed} romanDomination/instances/grid/grid08x09.txt</t>
  </si>
  <si>
    <t>romanDomination/romanDomination.exe tvns true 0 50000 3600 30 0 0 {RandomSeed} romanDomination/instances/grid/grid08x10.txt</t>
  </si>
  <si>
    <t>romanDomination/romanDomination.exe tvns true 0 50000 3600 30 0 0 {RandomSeed} romanDomination/instances/grid/grid08x11.txt</t>
  </si>
  <si>
    <t>romanDomination/romanDomination.exe tvns true 0 50000 3600 30 0 0 {RandomSeed} romanDomination/instances/grid/grid08x12.txt</t>
  </si>
  <si>
    <t>romanDomination/romanDomination.exe tvns true 0 50000 3600 30 0 0 {RandomSeed} romanDomination/instances/grid/grid08x13.txt</t>
  </si>
  <si>
    <t>romanDomination/romanDomination.exe tvns true 0 50000 3600 30 0 0 {RandomSeed} romanDomination/instances/grid/grid08x14.txt</t>
  </si>
  <si>
    <t>romanDomination/romanDomination.exe tvns true 0 50000 3600 30 0 0 {RandomSeed} romanDomination/instances/grid/grid08x15.txt</t>
  </si>
  <si>
    <t>romanDomination/romanDomination.exe tvns true 0 50000 3600 30 0 0 {RandomSeed} romanDomination/instances/grid/grid09x05.txt</t>
  </si>
  <si>
    <t>romanDomination/romanDomination.exe tvns true 0 50000 3600 30 0 0 {RandomSeed} romanDomination/instances/grid/grid09x07.txt</t>
  </si>
  <si>
    <t>romanDomination/romanDomination.exe tvns true 0 50000 3600 30 0 0 {RandomSeed} romanDomination/instances/grid/grid09x08.txt</t>
  </si>
  <si>
    <t>romanDomination/romanDomination.exe tvns true 0 50000 3600 30 0 0 {RandomSeed} romanDomination/instances/grid/grid09x09.txt</t>
  </si>
  <si>
    <t>romanDomination/romanDomination.exe tvns true 0 50000 3600 30 0 0 {RandomSeed} romanDomination/instances/grid/grid09x10.txt</t>
  </si>
  <si>
    <t>romanDomination/romanDomination.exe tvns true 0 50000 3600 30 0 0 {RandomSeed} romanDomination/instances/grid/grid09x11.txt</t>
  </si>
  <si>
    <t>romanDomination/romanDomination.exe tvns true 0 50000 3600 30 0 0 {RandomSeed} romanDomination/instances/grid/grid09x12.txt</t>
  </si>
  <si>
    <t>romanDomination/romanDomination.exe tvns true 0 50000 3600 30 0 0 {RandomSeed} romanDomination/instances/grid/grid09x13.txt</t>
  </si>
  <si>
    <t>romanDomination/romanDomination.exe tvns true 0 50000 3600 30 0 0 {RandomSeed} romanDomination/instances/grid/grid09x14.txt</t>
  </si>
  <si>
    <t>romanDomination/romanDomination.exe tvns true 0 50000 3600 30 0 0 {RandomSeed} romanDomination/instances/grid/grid09x15.txt</t>
  </si>
  <si>
    <t>romanDomination/romanDomination.exe tvns true 0 50000 3600 30 0 0 {RandomSeed} romanDomination/instances/grid/grid10x04.txt</t>
  </si>
  <si>
    <t>romanDomination/romanDomination.exe tvns true 0 50000 3600 30 0 0 {RandomSeed} romanDomination/instances/grid/grid10x05.txt</t>
  </si>
  <si>
    <t>romanDomination/romanDomination.exe tvns true 0 50000 3600 30 0 0 {RandomSeed} romanDomination/instances/grid/grid10x06.txt</t>
  </si>
  <si>
    <t>romanDomination/romanDomination.exe tvns true 0 50000 3600 30 0 0 {RandomSeed} romanDomination/instances/grid/grid10x07.txt</t>
  </si>
  <si>
    <t>romanDomination/romanDomination.exe tvns true 0 50000 3600 30 0 0 {RandomSeed} romanDomination/instances/grid/grid10x08.txt</t>
  </si>
  <si>
    <t>romanDomination/romanDomination.exe tvns true 0 50000 3600 30 0 0 {RandomSeed} romanDomination/instances/grid/grid10x09.txt</t>
  </si>
  <si>
    <t>romanDomination/romanDomination.exe tvns true 0 50000 3600 30 0 0 {RandomSeed} romanDomination/instances/grid/grid10x11.txt</t>
  </si>
  <si>
    <t>romanDomination/romanDomination.exe tvns true 0 50000 3600 30 0 0 {RandomSeed} romanDomination/instances/grid/grid10x12.txt</t>
  </si>
  <si>
    <t>romanDomination/romanDomination.exe tvns true 0 50000 3600 30 0 0 {RandomSeed} romanDomination/instances/grid/grid10x13.txt</t>
  </si>
  <si>
    <t>romanDomination/romanDomination.exe tvns true 0 50000 3600 30 0 0 {RandomSeed} romanDomination/instances/grid/grid10x14.txt</t>
  </si>
  <si>
    <t>romanDomination/romanDomination.exe tvns true 0 50000 3600 30 0 0 {RandomSeed} romanDomination/instances/grid/grid10x15.txt</t>
  </si>
  <si>
    <t>romanDomination/romanDomination.exe tvns true 0 50000 3600 30 0 0 {RandomSeed} romanDomination/instances/grid/grid10x20.txt</t>
  </si>
  <si>
    <t>romanDomination/romanDomination.exe tvns true 0 50000 3600 30 0 0 {RandomSeed} romanDomination/instances/grid/grid11x04.txt</t>
  </si>
  <si>
    <t>romanDomination/romanDomination.exe tvns true 0 50000 3600 30 0 0 {RandomSeed} romanDomination/instances/grid/grid11x05.txt</t>
  </si>
  <si>
    <t>romanDomination/romanDomination.exe tvns true 0 50000 3600 30 0 0 {RandomSeed} romanDomination/instances/grid/grid11x06.txt</t>
  </si>
  <si>
    <t>romanDomination/romanDomination.exe tvns true 0 50000 3600 30 0 0 {RandomSeed} romanDomination/instances/grid/grid11x07.txt</t>
  </si>
  <si>
    <t>romanDomination/romanDomination.exe tvns true 0 50000 3600 30 0 0 {RandomSeed} romanDomination/instances/grid/grid11x08.txt</t>
  </si>
  <si>
    <t>romanDomination/romanDomination.exe tvns true 0 50000 3600 30 0 0 {RandomSeed} romanDomination/instances/grid/grid11x09.txt</t>
  </si>
  <si>
    <t>romanDomination/romanDomination.exe tvns true 0 50000 3600 30 0 0 {RandomSeed} romanDomination/instances/grid/grid11x10.txt</t>
  </si>
  <si>
    <t>romanDomination/romanDomination.exe tvns true 0 50000 3600 30 0 0 {RandomSeed} romanDomination/instances/grid/grid11x11.txt</t>
  </si>
  <si>
    <t>romanDomination/romanDomination.exe tvns true 0 50000 3600 30 0 0 {RandomSeed} romanDomination/instances/grid/grid11x12.txt</t>
  </si>
  <si>
    <t>romanDomination/romanDomination.exe tvns true 0 50000 3600 30 0 0 {RandomSeed} romanDomination/instances/grid/grid11x13.txt</t>
  </si>
  <si>
    <t>romanDomination/romanDomination.exe tvns true 0 50000 3600 30 0 0 {RandomSeed} romanDomination/instances/grid/grid11x14.txt</t>
  </si>
  <si>
    <t>romanDomination/romanDomination.exe tvns true 0 50000 3600 30 0 0 {RandomSeed} romanDomination/instances/grid/grid11x15.txt</t>
  </si>
  <si>
    <t>romanDomination/romanDomination.exe tvns true 0 50000 3600 30 0 0 {RandomSeed} romanDomination/instances/grid/grid12x04.txt</t>
  </si>
  <si>
    <t>romanDomination/romanDomination.exe tvns true 0 50000 3600 30 0 0 {RandomSeed} romanDomination/instances/grid/grid12x05.txt</t>
  </si>
  <si>
    <t>romanDomination/romanDomination.exe tvns true 0 50000 3600 30 0 0 {RandomSeed} romanDomination/instances/grid/grid12x06.txt</t>
  </si>
  <si>
    <t>romanDomination/romanDomination.exe tvns true 0 50000 3600 30 0 0 {RandomSeed} romanDomination/instances/grid/grid12x07.txt</t>
  </si>
  <si>
    <t>romanDomination/romanDomination.exe tvns true 0 50000 3600 30 0 0 {RandomSeed} romanDomination/instances/grid/grid12x08.txt</t>
  </si>
  <si>
    <t>romanDomination/romanDomination.exe tvns true 0 50000 3600 30 0 0 {RandomSeed} romanDomination/instances/grid/grid12x09.txt</t>
  </si>
  <si>
    <t>romanDomination/romanDomination.exe tvns true 0 50000 3600 30 0 0 {RandomSeed} romanDomination/instances/grid/grid12x10.txt</t>
  </si>
  <si>
    <t>romanDomination/romanDomination.exe tvns true 0 50000 3600 30 0 0 {RandomSeed} romanDomination/instances/grid/grid12x11.txt</t>
  </si>
  <si>
    <t>romanDomination/romanDomination.exe tvns true 0 50000 3600 30 0 0 {RandomSeed} romanDomination/instances/grid/grid12x12.txt</t>
  </si>
  <si>
    <t>romanDomination/romanDomination.exe tvns true 0 50000 3600 30 0 0 {RandomSeed} romanDomination/instances/grid/grid12x13.txt</t>
  </si>
  <si>
    <t>romanDomination/romanDomination.exe tvns true 0 50000 3600 30 0 0 {RandomSeed} romanDomination/instances/grid/grid12x14.txt</t>
  </si>
  <si>
    <t>romanDomination/romanDomination.exe tvns true 0 50000 3600 30 0 0 {RandomSeed} romanDomination/instances/grid/grid12x15.txt</t>
  </si>
  <si>
    <t>romanDomination/romanDomination.exe tvns true 0 50000 3600 30 0 0 {RandomSeed} romanDomination/instances/grid/grid13x04.txt</t>
  </si>
  <si>
    <t>romanDomination/romanDomination.exe tvns true 0 50000 3600 30 0 0 {RandomSeed} romanDomination/instances/grid/grid13x05.txt</t>
  </si>
  <si>
    <t>romanDomination/romanDomination.exe tvns true 0 50000 3600 30 0 0 {RandomSeed} romanDomination/instances/grid/grid13x06.txt</t>
  </si>
  <si>
    <t>romanDomination/romanDomination.exe tvns true 0 50000 3600 30 0 0 {RandomSeed} romanDomination/instances/grid/grid13x07.txt</t>
  </si>
  <si>
    <t>romanDomination/romanDomination.exe tvns true 0 50000 3600 30 0 0 {RandomSeed} romanDomination/instances/grid/grid13x08.txt</t>
  </si>
  <si>
    <t>romanDomination/romanDomination.exe tvns true 0 50000 3600 30 0 0 {RandomSeed} romanDomination/instances/grid/grid13x09.txt</t>
  </si>
  <si>
    <t>romanDomination/romanDomination.exe tvns true 0 50000 3600 30 0 0 {RandomSeed} romanDomination/instances/grid/grid13x10.txt</t>
  </si>
  <si>
    <t>romanDomination/romanDomination.exe tvns true 0 50000 3600 30 0 0 {RandomSeed} romanDomination/instances/grid/grid13x11.txt</t>
  </si>
  <si>
    <t>romanDomination/romanDomination.exe tvns true 0 50000 3600 30 0 0 {RandomSeed} romanDomination/instances/grid/grid13x12.txt</t>
  </si>
  <si>
    <t>romanDomination/romanDomination.exe tvns true 0 50000 3600 30 0 0 {RandomSeed} romanDomination/instances/grid/grid13x13.txt</t>
  </si>
  <si>
    <t>romanDomination/romanDomination.exe tvns true 0 50000 3600 30 0 0 {RandomSeed} romanDomination/instances/grid/grid13x15.txt</t>
  </si>
  <si>
    <t>romanDomination/romanDomination.exe tvns true 0 50000 3600 30 0 0 {RandomSeed} romanDomination/instances/grid/grid14x03.txt</t>
  </si>
  <si>
    <t>romanDomination/romanDomination.exe tvns true 0 50000 3600 30 0 0 {RandomSeed} romanDomination/instances/grid/grid14x04.txt</t>
  </si>
  <si>
    <t>romanDomination/romanDomination.exe tvns true 0 50000 3600 30 0 0 {RandomSeed} romanDomination/instances/grid/grid14x05.txt</t>
  </si>
  <si>
    <t>romanDomination/romanDomination.exe tvns true 0 50000 3600 30 0 0 {RandomSeed} romanDomination/instances/grid/grid14x06.txt</t>
  </si>
  <si>
    <t>romanDomination/romanDomination.exe tvns true 0 50000 3600 30 0 0 {RandomSeed} romanDomination/instances/grid/grid14x07.txt</t>
  </si>
  <si>
    <t>romanDomination/romanDomination.exe tvns true 0 50000 3600 30 0 0 {RandomSeed} romanDomination/instances/grid/grid14x08.txt</t>
  </si>
  <si>
    <t>romanDomination/romanDomination.exe tvns true 0 50000 3600 30 0 0 {RandomSeed} romanDomination/instances/grid/grid14x09.txt</t>
  </si>
  <si>
    <t>romanDomination/romanDomination.exe tvns true 0 50000 3600 30 0 0 {RandomSeed} romanDomination/instances/grid/grid14x10.txt</t>
  </si>
  <si>
    <t>romanDomination/romanDomination.exe tvns true 0 50000 3600 30 0 0 {RandomSeed} romanDomination/instances/grid/grid14x11.txt</t>
  </si>
  <si>
    <t>romanDomination/romanDomination.exe tvns true 0 50000 3600 30 0 0 {RandomSeed} romanDomination/instances/grid/grid14x12.txt</t>
  </si>
  <si>
    <t>romanDomination/romanDomination.exe tvns true 0 50000 3600 30 0 0 {RandomSeed} romanDomination/instances/grid/grid14x13.txt</t>
  </si>
  <si>
    <t>romanDomination/romanDomination.exe tvns true 0 50000 3600 30 0 0 {RandomSeed} romanDomination/instances/grid/grid14x15.txt</t>
  </si>
  <si>
    <t>romanDomination/romanDomination.exe tvns true 0 50000 3600 30 0 0 {RandomSeed} romanDomination/instances/grid/grid15x03.txt</t>
  </si>
  <si>
    <t>romanDomination/romanDomination.exe tvns true 0 50000 3600 30 0 0 {RandomSeed} romanDomination/instances/grid/grid15x04.txt</t>
  </si>
  <si>
    <t>romanDomination/romanDomination.exe tvns true 0 50000 3600 30 0 0 {RandomSeed} romanDomination/instances/grid/grid15x05.txt</t>
  </si>
  <si>
    <t>romanDomination/romanDomination.exe tvns true 0 50000 3600 30 0 0 {RandomSeed} romanDomination/instances/grid/grid15x06.txt</t>
  </si>
  <si>
    <t>romanDomination/romanDomination.exe tvns true 0 50000 3600 30 0 0 {RandomSeed} romanDomination/instances/grid/grid15x07.txt</t>
  </si>
  <si>
    <t>romanDomination/romanDomination.exe tvns true 0 50000 3600 30 0 0 {RandomSeed} romanDomination/instances/grid/grid15x08.txt</t>
  </si>
  <si>
    <t>romanDomination/romanDomination.exe tvns true 0 50000 3600 30 0 0 {RandomSeed} romanDomination/instances/grid/grid15x09.txt</t>
  </si>
  <si>
    <t>romanDomination/romanDomination.exe tvns true 0 50000 3600 30 0 0 {RandomSeed} romanDomination/instances/grid/grid15x10.txt</t>
  </si>
  <si>
    <t>romanDomination/romanDomination.exe tvns true 0 50000 3600 30 0 0 {RandomSeed} romanDomination/instances/grid/grid15x11.txt</t>
  </si>
  <si>
    <t>romanDomination/romanDomination.exe tvns true 0 50000 3600 30 0 0 {RandomSeed} romanDomination/instances/grid/grid15x12.txt</t>
  </si>
  <si>
    <t>romanDomination/romanDomination.exe tvns true 0 50000 3600 30 0 0 {RandomSeed} romanDomination/instances/grid/grid15x13.txt</t>
  </si>
  <si>
    <t>romanDomination/romanDomination.exe tvns true 0 50000 3600 30 0 0 {RandomSeed} romanDomination/instances/grid/grid15x15.txt</t>
  </si>
  <si>
    <t>romanDomination/romanDomination.exe tvns true 0 50000 3600 30 0 0 {RandomSeed} romanDomination/instances/net/Net-10-10.txt</t>
  </si>
  <si>
    <t>romanDomination/romanDomination.exe tvns true 0 50000 3600 30 0 0 {RandomSeed} romanDomination/instances/net/Net-10-20.txt</t>
  </si>
  <si>
    <t>romanDomination/romanDomination.exe tvns true 0 50000 3600 30 0 0 {RandomSeed} romanDomination/instances/net/Net-20-20.txt</t>
  </si>
  <si>
    <t>romanDomination/romanDomination.exe tvns true 0 50000 3600 30 0 0 {RandomSeed} romanDomination/instances/planar/Planar-10.txt</t>
  </si>
  <si>
    <t>romanDomination/romanDomination.exe tvns true 0 50000 3600 30 0 0 {RandomSeed} romanDomination/instances/planar/Planar-20.txt</t>
  </si>
  <si>
    <t>romanDomination/romanDomination.exe tvns true 0 50000 3600 30 0 0 {RandomSeed} romanDomination/instances/planar/Planar-30.txt</t>
  </si>
  <si>
    <t>romanDomination/romanDomination.exe tvns true 0 50000 3600 30 0 0 {RandomSeed} romanDomination/instances/planar/Planar-50.txt</t>
  </si>
  <si>
    <t>romanDomination/romanDomination.exe tvns true 0 50000 3600 30 0 0 {RandomSeed} romanDomination/instances/planar/Planar-100.txt</t>
  </si>
  <si>
    <t>romanDomination/romanDomination.exe tvns true 0 50000 3600 30 0 0 {RandomSeed} romanDomination/instances/planar/Planar-150.txt</t>
  </si>
  <si>
    <t>romanDomination/romanDomination.exe tvns true 0 50000 3600 30 0 0 {RandomSeed} romanDomination/instances/planar/Planar-200.txt</t>
  </si>
  <si>
    <t>romanDomination/romanDomination.exe tvns true 0 50000 3600 30 0 0 {RandomSeed} romanDomination/instances/random/Random-50-1.txt</t>
  </si>
  <si>
    <t>romanDomination/romanDomination.exe tvns true 0 50000 3600 30 0 0 {RandomSeed} romanDomination/instances/random/Random-50-10.txt</t>
  </si>
  <si>
    <t>romanDomination/romanDomination.exe tvns true 0 50000 3600 30 0 0 {RandomSeed} romanDomination/instances/random/Random-50-2.txt</t>
  </si>
  <si>
    <t>romanDomination/romanDomination.exe tvns true 0 50000 3600 30 0 0 {RandomSeed} romanDomination/instances/random/Random-50-20.txt</t>
  </si>
  <si>
    <t>romanDomination/romanDomination.exe tvns true 0 50000 3600 30 0 0 {RandomSeed} romanDomination/instances/random/Random-50-3.txt</t>
  </si>
  <si>
    <t>romanDomination/romanDomination.exe tvns true 0 50000 3600 30 0 0 {RandomSeed} romanDomination/instances/random/Random-50-30.txt</t>
  </si>
  <si>
    <t>romanDomination/romanDomination.exe tvns true 0 50000 3600 30 0 0 {RandomSeed} romanDomination/instances/random/Random-50-4.txt</t>
  </si>
  <si>
    <t>romanDomination/romanDomination.exe tvns true 0 50000 3600 30 0 0 {RandomSeed} romanDomination/instances/random/Random-50-40.txt</t>
  </si>
  <si>
    <t>romanDomination/romanDomination.exe tvns true 0 50000 3600 30 0 0 {RandomSeed} romanDomination/instances/random/Random-50-5.txt</t>
  </si>
  <si>
    <t>romanDomination/romanDomination.exe tvns true 0 50000 3600 30 0 0 {RandomSeed} romanDomination/instances/random/Random-50-50.txt</t>
  </si>
  <si>
    <t>romanDomination/romanDomination.exe tvns true 0 50000 3600 30 0 0 {RandomSeed} romanDomination/instances/random/Random-50-6.txt</t>
  </si>
  <si>
    <t>romanDomination/romanDomination.exe tvns true 0 50000 3600 30 0 0 {RandomSeed} romanDomination/instances/random/Random-50-60.txt</t>
  </si>
  <si>
    <t>romanDomination/romanDomination.exe tvns true 0 50000 3600 30 0 0 {RandomSeed} romanDomination/instances/random/Random-50-7.txt</t>
  </si>
  <si>
    <t>romanDomination/romanDomination.exe tvns true 0 50000 3600 30 0 0 {RandomSeed} romanDomination/instances/random/Random-50-70.txt</t>
  </si>
  <si>
    <t>romanDomination/romanDomination.exe tvns true 0 50000 3600 30 0 0 {RandomSeed} romanDomination/instances/random/Random-50-8.txt</t>
  </si>
  <si>
    <t>romanDomination/romanDomination.exe tvns true 0 50000 3600 30 0 0 {RandomSeed} romanDomination/instances/random/Random-50-80.txt</t>
  </si>
  <si>
    <t>romanDomination/romanDomination.exe tvns true 0 50000 3600 30 0 0 {RandomSeed} romanDomination/instances/random/Random-50-9.txt</t>
  </si>
  <si>
    <t>romanDomination/romanDomination.exe tvns true 0 50000 3600 30 0 0 {RandomSeed} romanDomination/instances/random/Random-50-90.txt</t>
  </si>
  <si>
    <t>romanDomination/romanDomination.exe tvns true 0 50000 3600 30 0 0 {RandomSeed} romanDomination/instances/random/Random-100-1.txt</t>
  </si>
  <si>
    <t>romanDomination/romanDomination.exe tvns true 0 50000 3600 30 0 0 {RandomSeed} romanDomination/instances/random/Random-100-10.txt</t>
  </si>
  <si>
    <t>romanDomination/romanDomination.exe tvns true 0 50000 3600 30 0 0 {RandomSeed} romanDomination/instances/random/Random-100-2.txt</t>
  </si>
  <si>
    <t>romanDomination/romanDomination.exe tvns true 0 50000 3600 30 0 0 {RandomSeed} romanDomination/instances/random/Random-100-20.txt</t>
  </si>
  <si>
    <t>romanDomination/romanDomination.exe tvns true 0 50000 3600 30 0 0 {RandomSeed} romanDomination/instances/random/Random-100-3.txt</t>
  </si>
  <si>
    <t>romanDomination/romanDomination.exe tvns true 0 50000 3600 30 0 0 {RandomSeed} romanDomination/instances/random/Random-100-30.txt</t>
  </si>
  <si>
    <t>romanDomination/romanDomination.exe tvns true 0 50000 3600 30 0 0 {RandomSeed} romanDomination/instances/random/Random-100-40.txt</t>
  </si>
  <si>
    <t>romanDomination/romanDomination.exe tvns true 0 50000 3600 30 0 0 {RandomSeed} romanDomination/instances/random/Random-100-5.txt</t>
  </si>
  <si>
    <t>romanDomination/romanDomination.exe tvns true 0 50000 3600 30 0 0 {RandomSeed} romanDomination/instances/random/Random-100-50.txt</t>
  </si>
  <si>
    <t>romanDomination/romanDomination.exe tvns true 0 50000 3600 30 0 0 {RandomSeed} romanDomination/instances/random/Random-100-6.txt</t>
  </si>
  <si>
    <t>romanDomination/romanDomination.exe tvns true 0 50000 3600 30 0 0 {RandomSeed} romanDomination/instances/random/Random-100-60.txt</t>
  </si>
  <si>
    <t>romanDomination/romanDomination.exe tvns true 0 50000 3600 30 0 0 {RandomSeed} romanDomination/instances/random/Random-100-7.txt</t>
  </si>
  <si>
    <t>romanDomination/romanDomination.exe tvns true 0 50000 3600 30 0 0 {RandomSeed} romanDomination/instances/random/Random-100-70.txt</t>
  </si>
  <si>
    <t>romanDomination/romanDomination.exe tvns true 0 50000 3600 30 0 0 {RandomSeed} romanDomination/instances/random/Random-100-8.txt</t>
  </si>
  <si>
    <t>romanDomination/romanDomination.exe tvns true 0 50000 3600 30 0 0 {RandomSeed} romanDomination/instances/random/Random-100-80.txt</t>
  </si>
  <si>
    <t>romanDomination/romanDomination.exe tvns true 0 50000 3600 30 0 0 {RandomSeed} romanDomination/instances/random/Random-100-9.txt</t>
  </si>
  <si>
    <t>romanDomination/romanDomination.exe tvns true 0 50000 3600 30 0 0 {RandomSeed} romanDomination/instances/random/Random-100-90.txt</t>
  </si>
  <si>
    <t>romanDomination/romanDomination.exe tvns true 0 50000 3600 30 0 0 {RandomSeed} romanDomination/instances/random/Random-150-1.txt</t>
  </si>
  <si>
    <t>romanDomination/romanDomination.exe tvns true 0 50000 3600 30 0 0 {RandomSeed} romanDomination/instances/random/Random-150-10.txt</t>
  </si>
  <si>
    <t>romanDomination/romanDomination.exe tvns true 0 50000 3600 30 0 0 {RandomSeed} romanDomination/instances/random/Random-150-2.txt</t>
  </si>
  <si>
    <t>romanDomination/romanDomination.exe tvns true 0 50000 3600 30 0 0 {RandomSeed} romanDomination/instances/random/Random-150-20.txt</t>
  </si>
  <si>
    <t>romanDomination/romanDomination.exe tvns true 0 50000 3600 30 0 0 {RandomSeed} romanDomination/instances/random/Random-150-3.txt</t>
  </si>
  <si>
    <t>romanDomination/romanDomination.exe tvns true 0 50000 3600 30 0 0 {RandomSeed} romanDomination/instances/random/Random-150-30.txt</t>
  </si>
  <si>
    <t>romanDomination/romanDomination.exe tvns true 0 50000 3600 30 0 0 {RandomSeed} romanDomination/instances/random/Random-150-4.txt</t>
  </si>
  <si>
    <t>romanDomination/romanDomination.exe tvns true 0 50000 3600 30 0 0 {RandomSeed} romanDomination/instances/random/Random-150-40.txt</t>
  </si>
  <si>
    <t>romanDomination/romanDomination.exe tvns true 0 50000 3600 30 0 0 {RandomSeed} romanDomination/instances/random/Random-150-5.txt</t>
  </si>
  <si>
    <t>romanDomination/romanDomination.exe tvns true 0 50000 3600 30 0 0 {RandomSeed} romanDomination/instances/random/Random-150-50.txt</t>
  </si>
  <si>
    <t>romanDomination/romanDomination.exe tvns true 0 50000 3600 30 0 0 {RandomSeed} romanDomination/instances/random/Random-150-6.txt</t>
  </si>
  <si>
    <t>romanDomination/romanDomination.exe tvns true 0 50000 3600 30 0 0 {RandomSeed} romanDomination/instances/random/Random-150-60.txt</t>
  </si>
  <si>
    <t>romanDomination/romanDomination.exe tvns true 0 50000 3600 30 0 0 {RandomSeed} romanDomination/instances/random/Random-150-7.txt</t>
  </si>
  <si>
    <t>romanDomination/romanDomination.exe tvns true 0 50000 3600 30 0 0 {RandomSeed} romanDomination/instances/random/Random-150-70.txt</t>
  </si>
  <si>
    <t>romanDomination/romanDomination.exe tvns true 0 50000 3600 30 0 0 {RandomSeed} romanDomination/instances/random/Random-150-8.txt</t>
  </si>
  <si>
    <t>romanDomination/romanDomination.exe tvns true 0 50000 3600 30 0 0 {RandomSeed} romanDomination/instances/random/Random-150-80.txt</t>
  </si>
  <si>
    <t>romanDomination/romanDomination.exe tvns true 0 50000 3600 30 0 0 {RandomSeed} romanDomination/instances/random/Random-150-9.txt</t>
  </si>
  <si>
    <t>romanDomination/romanDomination.exe tvns true 0 50000 3600 30 0 0 {RandomSeed} romanDomination/instances/random/Random-150-90.txt</t>
  </si>
  <si>
    <t>romanDomination/romanDomination.exe tvns true 0 50000 3600 30 0 0 {RandomSeed} romanDomination/instances/random/Random-200-1.txt</t>
  </si>
  <si>
    <t>romanDomination/romanDomination.exe tvns true 0 50000 3600 30 0 0 {RandomSeed} romanDomination/instances/random/Random-200-10.txt</t>
  </si>
  <si>
    <t>romanDomination/romanDomination.exe tvns true 0 50000 3600 30 0 0 {RandomSeed} romanDomination/instances/random/Random-200-2.txt</t>
  </si>
  <si>
    <t>romanDomination/romanDomination.exe tvns true 0 50000 3600 30 0 0 {RandomSeed} romanDomination/instances/random/Random-200-20.txt</t>
  </si>
  <si>
    <t>romanDomination/romanDomination.exe tvns true 0 50000 3600 30 0 0 {RandomSeed} romanDomination/instances/random/Random-200-3.txt</t>
  </si>
  <si>
    <t>romanDomination/romanDomination.exe tvns true 0 50000 3600 30 0 0 {RandomSeed} romanDomination/instances/random/Random-200-40.txt</t>
  </si>
  <si>
    <t>romanDomination/romanDomination.exe tvns true 0 50000 3600 30 0 0 {RandomSeed} romanDomination/instances/random/Random-200-50.txt</t>
  </si>
  <si>
    <t>romanDomination/romanDomination.exe tvns true 0 50000 3600 30 0 0 {RandomSeed} romanDomination/instances/random/Random-200-60.txt</t>
  </si>
  <si>
    <t>romanDomination/romanDomination.exe tvns true 0 50000 3600 30 0 0 {RandomSeed} romanDomination/instances/random/Random-200-7.txt</t>
  </si>
  <si>
    <t>romanDomination/romanDomination.exe tvns true 0 50000 3600 30 0 0 {RandomSeed} romanDomination/instances/random/Random-200-70.txt</t>
  </si>
  <si>
    <t>romanDomination/romanDomination.exe tvns true 0 50000 3600 30 0 0 {RandomSeed} romanDomination/instances/random/Random-200-8.txt</t>
  </si>
  <si>
    <t>romanDomination/romanDomination.exe tvns true 0 50000 3600 30 0 0 {RandomSeed} romanDomination/instances/random/Random-200-80.txt</t>
  </si>
  <si>
    <t>romanDomination/romanDomination.exe tvns true 0 50000 3600 30 0 0 {RandomSeed} romanDomination/instances/random/Random-200-9.txt</t>
  </si>
  <si>
    <t>romanDomination/romanDomination.exe tvns true 0 50000 3600 30 0 0 {RandomSeed} romanDomination/instances/random/Random-200-90.txt</t>
  </si>
  <si>
    <t>romanDomination/romanDomination.exe tvns true 0 50000 3600 30 0 0 {RandomSeed} romanDomination/instances/random/Random-250-1.txt</t>
  </si>
  <si>
    <t>romanDomination/romanDomination.exe tvns true 0 50000 3600 30 0 0 {RandomSeed} romanDomination/instances/random/Random-250-10.txt</t>
  </si>
  <si>
    <t>romanDomination/romanDomination.exe tvns true 0 50000 3600 30 0 0 {RandomSeed} romanDomination/instances/random/Random-250-2.txt</t>
  </si>
  <si>
    <t>romanDomination/romanDomination.exe tvns true 0 50000 3600 30 0 0 {RandomSeed} romanDomination/instances/random/Random-250-20.txt</t>
  </si>
  <si>
    <t>romanDomination/romanDomination.exe tvns true 0 50000 3600 30 0 0 {RandomSeed} romanDomination/instances/random/Random-250-3.txt</t>
  </si>
  <si>
    <t>romanDomination/romanDomination.exe tvns true 0 50000 3600 30 0 0 {RandomSeed} romanDomination/instances/random/Random-250-4.txt</t>
  </si>
  <si>
    <t>romanDomination/romanDomination.exe tvns true 0 50000 3600 30 0 0 {RandomSeed} romanDomination/instances/random/Random-250-40.txt</t>
  </si>
  <si>
    <t>romanDomination/romanDomination.exe tvns true 0 50000 3600 30 0 0 {RandomSeed} romanDomination/instances/random/Random-250-5.txt</t>
  </si>
  <si>
    <t>romanDomination/romanDomination.exe tvns true 0 50000 3600 30 0 0 {RandomSeed} romanDomination/instances/random/Random-250-50.txt</t>
  </si>
  <si>
    <t>romanDomination/romanDomination.exe tvns true 0 50000 3600 30 0 0 {RandomSeed} romanDomination/instances/random/Random-250-6.txt</t>
  </si>
  <si>
    <t>romanDomination/romanDomination.exe tvns true 0 50000 3600 30 0 0 {RandomSeed} romanDomination/instances/random/Random-250-60.txt</t>
  </si>
  <si>
    <t>romanDomination/romanDomination.exe tvns true 0 50000 3600 30 0 0 {RandomSeed} romanDomination/instances/random/Random-250-7.txt</t>
  </si>
  <si>
    <t>romanDomination/romanDomination.exe tvns true 0 50000 3600 30 0 0 {RandomSeed} romanDomination/instances/random/Random-250-70.txt</t>
  </si>
  <si>
    <t>romanDomination/romanDomination.exe tvns true 0 50000 3600 30 0 0 {RandomSeed} romanDomination/instances/random/Random-250-8.txt</t>
  </si>
  <si>
    <t>romanDomination/romanDomination.exe tvns true 0 50000 3600 30 0 0 {RandomSeed} romanDomination/instances/random/Random-250-80.txt</t>
  </si>
  <si>
    <t>romanDomination/romanDomination.exe tvns true 0 50000 3600 30 0 0 {RandomSeed} romanDomination/instances/random/Random-250-9.txt</t>
  </si>
  <si>
    <t>romanDomination/romanDomination.exe tvns true 0 50000 3600 30 0 0 {RandomSeed} romanDomination/instances/random/Random-250-90.txt</t>
  </si>
  <si>
    <t>romanDomination/romanDomination.exe tvns true 0 50000 3600 30 0 0 {RandomSeed} romanDomination/instances/random/Random-350-80.txt</t>
  </si>
  <si>
    <t>romanDomination/romanDomination.exe tvns true 0 50000 3600 30 0 0 {RandomSeed} romanDomination/instances/random/Random-350-9.txt</t>
  </si>
  <si>
    <t>romanDomination/romanDomination.exe tvns true 0 50000 3600 30 0 0 {RandomSeed} romanDomination/instances/random/Random-350-90.txt</t>
  </si>
  <si>
    <t>romanDomination/romanDomination.exe tvns true 0 50000 3600 30 0 0 {RandomSeed} romanDomination/instances/random/Random-300-1.txt</t>
  </si>
  <si>
    <t>romanDomination/romanDomination.exe tvns true 0 50000 3600 30 0 0 {RandomSeed} romanDomination/instances/random/Random-300-10.txt</t>
  </si>
  <si>
    <t>romanDomination/romanDomination.exe tvns true 0 50000 3600 30 0 0 {RandomSeed} romanDomination/instances/random/Random-300-20.txt</t>
  </si>
  <si>
    <t>romanDomination/romanDomination.exe tvns true 0 50000 3600 30 0 0 {RandomSeed} romanDomination/instances/random/Random-300-3.txt</t>
  </si>
  <si>
    <t>romanDomination/romanDomination.exe tvns true 0 50000 3600 30 0 0 {RandomSeed} romanDomination/instances/random/Random-300-30.txt</t>
  </si>
  <si>
    <t>romanDomination/romanDomination.exe tvns true 0 50000 3600 30 0 0 {RandomSeed} romanDomination/instances/random/Random-300-4.txt</t>
  </si>
  <si>
    <t>romanDomination/romanDomination.exe tvns true 0 50000 3600 30 0 0 {RandomSeed} romanDomination/instances/random/Random-300-40.txt</t>
  </si>
  <si>
    <t>romanDomination/romanDomination.exe tvns true 0 50000 3600 30 0 0 {RandomSeed} romanDomination/instances/random/Random-300-5.txt</t>
  </si>
  <si>
    <t>romanDomination/romanDomination.exe tvns true 0 50000 3600 30 0 0 {RandomSeed} romanDomination/instances/random/Random-300-50.txt</t>
  </si>
  <si>
    <t>romanDomination/romanDomination.exe tvns true 0 50000 3600 30 0 0 {RandomSeed} romanDomination/instances/random/Random-300-6.txt</t>
  </si>
  <si>
    <t>romanDomination/romanDomination.exe tvns true 0 50000 3600 30 0 0 {RandomSeed} romanDomination/instances/random/Random-300-60.txt</t>
  </si>
  <si>
    <t>romanDomination/romanDomination.exe tvns true 0 50000 3600 30 0 0 {RandomSeed} romanDomination/instances/random/Random-300-7.txt</t>
  </si>
  <si>
    <t>romanDomination/romanDomination.exe tvns true 0 50000 3600 30 0 0 {RandomSeed} romanDomination/instances/random/Random-300-70.txt</t>
  </si>
  <si>
    <t>romanDomination/romanDomination.exe tvns true 0 50000 3600 30 0 0 {RandomSeed} romanDomination/instances/random/Random-300-8.txt</t>
  </si>
  <si>
    <t>romanDomination/romanDomination.exe tvns true 0 50000 3600 30 0 0 {RandomSeed} romanDomination/instances/random/Random-300-80.txt</t>
  </si>
  <si>
    <t>romanDomination/romanDomination.exe tvns true 0 50000 3600 30 0 0 {RandomSeed} romanDomination/instances/random/Random-300-9.txt</t>
  </si>
  <si>
    <t>romanDomination/romanDomination.exe tvns true 0 50000 3600 30 0 0 {RandomSeed} romanDomination/instances/random/Random-300-90.txt</t>
  </si>
  <si>
    <t>romanDomination/romanDomination.exe tvns true 0 50000 3600 30 0 0 {RandomSeed} romanDomination/instances/grid/grid09x06.txt</t>
  </si>
  <si>
    <t>best</t>
  </si>
  <si>
    <t>avg</t>
  </si>
  <si>
    <t>t</t>
  </si>
  <si>
    <t>avg t</t>
  </si>
  <si>
    <t>label</t>
  </si>
  <si>
    <t>romanDomination/romanDomination.exe tvns true 100 50000 3600 30 1 2 {RandomSeed} romanDomination/instances/grid/grid15x12.txt</t>
  </si>
  <si>
    <t>romanDomination/romanDomination.exe tvns true 100 50000 3600 30 1 2 {RandomSeed} romanDomination/instances/random/Random-100-6.txt</t>
  </si>
  <si>
    <t>romanDomination/romanDomination.exe tvns true 100 50000 3600 30 1 2 {RandomSeed} romanDomination/instances/random/Random-150-6.txt</t>
  </si>
  <si>
    <t>romanDomination/romanDomination.exe tvns true 100 50000 3600 30 1 2 {RandomSeed} romanDomination/instances/random/Random-200-30.txt</t>
  </si>
  <si>
    <t>romanDomination/romanDomination.exe tvns true 100 50000 3600 30 1 2 {RandomSeed} romanDomination/instances/random/Random-200-4.txt</t>
  </si>
  <si>
    <t>romanDomination/romanDomination.exe tvns true 100 50000 3600 30 1 2 {RandomSeed} romanDomination/instances/random/Random-200-6.txt</t>
  </si>
  <si>
    <t>romanDomination/romanDomination.exe tvns true 100 50000 3600 30 1 2 {RandomSeed} romanDomination/instances/random/Random-250-2.txt</t>
  </si>
  <si>
    <t>romanDomination/romanDomination.exe tvns true 100 50000 3600 30 1 2 {RandomSeed} romanDomination/instances/random/Random-250-30.txt</t>
  </si>
  <si>
    <t>romanDomination/romanDomination.exe tvns true 100 50000 3600 30 1 2 {RandomSeed} romanDomination/instances/grid/grid20x20.txt</t>
  </si>
  <si>
    <t>romanDomination/romanDomination.exe tvns true 100 50000 3600 30 1 2 {RandomSeed} romanDomination/instances/grid/grid13x14.txt</t>
  </si>
  <si>
    <t>romanDomination/romanDomination.exe tvns true 100 50000 3600 30 1 2 {RandomSeed} romanDomination/instances/grid/grid14x14.txt</t>
  </si>
  <si>
    <t>romanDomination/romanDomination.exe tvns true 100 50000 3600 30 1 2 {RandomSeed} romanDomination/instances/grid/grid15x14.txt</t>
  </si>
  <si>
    <t>romanDomination/romanDomination.exe tvns true 100 50000 3600 30 1 2 {RandomSeed} romanDomination/instances/grid/grid30x20.txt</t>
  </si>
  <si>
    <t>romanDomination/romanDomination.exe tvns true 100 50000 3600 30 1 2 {RandomSeed} romanDomination/instances/net/Net-30-20.txt</t>
  </si>
  <si>
    <t>romanDomination/romanDomination.exe tvns true 100 50000 3600 30 1 2 {RandomSeed} romanDomination/instances/random/Random-100-4.txt</t>
  </si>
  <si>
    <t>romanDomination/romanDomination.exe tvns true 100 50000 3600 30 1 2 {RandomSeed} romanDomination/instances/random/Random-200-5.txt</t>
  </si>
  <si>
    <t>romanDomination/romanDomination.exe tvns true 100 50000 3600 30 1 2 {RandomSeed} romanDomination/instances/random/Random-300-2.txt</t>
  </si>
  <si>
    <t>romanDomination/romanDomination.exe tvns true 100 50000 3600 30 1 2 {RandomSeed} romanDomination/instances/grid/grid03x14.txt</t>
  </si>
  <si>
    <t>romanDomination/romanDomination.exe tvns true 100 50000 3600 30 1 2 {RandomSeed} romanDomination/instances/grid/grid03x15.txt</t>
  </si>
  <si>
    <t>romanDomination/romanDomination.exe tvns true 100 50000 3600 30 1 2 {RandomSeed} romanDomination/instances/grid/grid04x10.txt</t>
  </si>
  <si>
    <t>romanDomination/romanDomination.exe tvns true 100 50000 3600 30 1 2 {RandomSeed} romanDomination/instances/grid/grid04x11.txt</t>
  </si>
  <si>
    <t>romanDomination/romanDomination.exe tvns true 100 50000 3600 30 1 2 {RandomSeed} romanDomination/instances/grid/grid04x12.txt</t>
  </si>
  <si>
    <t>romanDomination/romanDomination.exe tvns true 100 50000 3600 30 1 2 {RandomSeed} romanDomination/instances/grid/grid04x13.txt</t>
  </si>
  <si>
    <t>romanDomination/romanDomination.exe tvns true 100 50000 3600 30 1 2 {RandomSeed} romanDomination/instances/grid/grid04x14.txt</t>
  </si>
  <si>
    <t>romanDomination/romanDomination.exe tvns true 100 50000 3600 30 1 2 {RandomSeed} romanDomination/instances/grid/grid04x15.txt</t>
  </si>
  <si>
    <t>romanDomination/romanDomination.exe tvns true 100 50000 3600 30 1 2 {RandomSeed} romanDomination/instances/grid/grid05x08.txt</t>
  </si>
  <si>
    <t>romanDomination/romanDomination.exe tvns true 100 50000 3600 30 1 2 {RandomSeed} romanDomination/instances/grid/grid05x09.txt</t>
  </si>
  <si>
    <t>romanDomination/romanDomination.exe tvns true 100 50000 3600 30 1 2 {RandomSeed} romanDomination/instances/grid/grid05x10.txt</t>
  </si>
  <si>
    <t>romanDomination/romanDomination.exe tvns true 100 50000 3600 30 1 2 {RandomSeed} romanDomination/instances/grid/grid05x11.txt</t>
  </si>
  <si>
    <t>romanDomination/romanDomination.exe tvns true 100 50000 3600 30 1 2 {RandomSeed} romanDomination/instances/grid/grid05x12.txt</t>
  </si>
  <si>
    <t>romanDomination/romanDomination.exe tvns true 100 50000 3600 30 1 2 {RandomSeed} romanDomination/instances/grid/grid05x13.txt</t>
  </si>
  <si>
    <t>romanDomination/romanDomination.exe tvns true 100 50000 3600 30 1 2 {RandomSeed} romanDomination/instances/grid/grid05x14.txt</t>
  </si>
  <si>
    <t>romanDomination/romanDomination.exe tvns true 100 50000 3600 30 1 2 {RandomSeed} romanDomination/instances/grid/grid05x15.txt</t>
  </si>
  <si>
    <t>romanDomination/romanDomination.exe tvns true 100 50000 3600 30 1 2 {RandomSeed} romanDomination/instances/grid/grid06x07.txt</t>
  </si>
  <si>
    <t>romanDomination/romanDomination.exe tvns true 100 50000 3600 30 1 2 {RandomSeed} romanDomination/instances/grid/grid06x08.txt</t>
  </si>
  <si>
    <t>romanDomination/romanDomination.exe tvns true 100 50000 3600 30 1 2 {RandomSeed} romanDomination/instances/grid/grid06x09.txt</t>
  </si>
  <si>
    <t>romanDomination/romanDomination.exe tvns true 100 50000 3600 30 1 2 {RandomSeed} romanDomination/instances/grid/grid06x10.txt</t>
  </si>
  <si>
    <t>romanDomination/romanDomination.exe tvns true 100 50000 3600 30 1 2 {RandomSeed} romanDomination/instances/grid/grid06x11.txt</t>
  </si>
  <si>
    <t>romanDomination/romanDomination.exe tvns true 100 50000 3600 30 1 2 {RandomSeed} romanDomination/instances/grid/grid06x12.txt</t>
  </si>
  <si>
    <t>romanDomination/romanDomination.exe tvns true 100 50000 3600 30 1 2 {RandomSeed} romanDomination/instances/grid/grid06x13.txt</t>
  </si>
  <si>
    <t>romanDomination/romanDomination.exe tvns true 100 50000 3600 30 1 2 {RandomSeed} romanDomination/instances/grid/grid06x14.txt</t>
  </si>
  <si>
    <t>romanDomination/romanDomination.exe tvns true 100 50000 3600 30 1 2 {RandomSeed} romanDomination/instances/grid/grid06x15.txt</t>
  </si>
  <si>
    <t>romanDomination/romanDomination.exe tvns true 100 50000 3600 30 1 2 {RandomSeed} romanDomination/instances/grid/grid07x06.txt</t>
  </si>
  <si>
    <t>romanDomination/romanDomination.exe tvns true 100 50000 3600 30 1 2 {RandomSeed} romanDomination/instances/grid/grid07x07.txt</t>
  </si>
  <si>
    <t>romanDomination/romanDomination.exe tvns true 100 50000 3600 30 1 2 {RandomSeed} romanDomination/instances/grid/grid07x08.txt</t>
  </si>
  <si>
    <t>romanDomination/romanDomination.exe tvns true 100 50000 3600 30 1 2 {RandomSeed} romanDomination/instances/grid/grid07x09.txt</t>
  </si>
  <si>
    <t>romanDomination/romanDomination.exe tvns true 100 50000 3600 30 1 2 {RandomSeed} romanDomination/instances/grid/grid07x10.txt</t>
  </si>
  <si>
    <t>romanDomination/romanDomination.exe tvns true 100 50000 3600 30 1 2 {RandomSeed} romanDomination/instances/grid/grid07x11.txt</t>
  </si>
  <si>
    <t>romanDomination/romanDomination.exe tvns true 100 50000 3600 30 1 2 {RandomSeed} romanDomination/instances/grid/grid07x12.txt</t>
  </si>
  <si>
    <t>romanDomination/romanDomination.exe tvns true 100 50000 3600 30 1 2 {RandomSeed} romanDomination/instances/grid/grid07x13.txt</t>
  </si>
  <si>
    <t>romanDomination/romanDomination.exe tvns true 100 50000 3600 30 1 2 {RandomSeed} romanDomination/instances/grid/grid07x14.txt</t>
  </si>
  <si>
    <t>romanDomination/romanDomination.exe tvns true 100 50000 3600 30 1 2 {RandomSeed} romanDomination/instances/grid/grid07x15.txt</t>
  </si>
  <si>
    <t>romanDomination/romanDomination.exe tvns true 100 50000 3600 30 1 2 {RandomSeed} romanDomination/instances/grid/grid08x05.txt</t>
  </si>
  <si>
    <t>romanDomination/romanDomination.exe tvns true 100 50000 3600 30 1 2 {RandomSeed} romanDomination/instances/grid/grid08x06.txt</t>
  </si>
  <si>
    <t>romanDomination/romanDomination.exe tvns true 100 50000 3600 30 1 2 {RandomSeed} romanDomination/instances/grid/grid08x07.txt</t>
  </si>
  <si>
    <t>romanDomination/romanDomination.exe tvns true 100 50000 3600 30 1 2 {RandomSeed} romanDomination/instances/grid/grid08x08.txt</t>
  </si>
  <si>
    <t>romanDomination/romanDomination.exe tvns true 100 50000 3600 30 1 2 {RandomSeed} romanDomination/instances/grid/grid08x09.txt</t>
  </si>
  <si>
    <t>romanDomination/romanDomination.exe tvns true 100 50000 3600 30 1 2 {RandomSeed} romanDomination/instances/grid/grid08x10.txt</t>
  </si>
  <si>
    <t>romanDomination/romanDomination.exe tvns true 100 50000 3600 30 1 2 {RandomSeed} romanDomination/instances/grid/grid08x11.txt</t>
  </si>
  <si>
    <t>romanDomination/romanDomination.exe tvns true 100 50000 3600 30 1 2 {RandomSeed} romanDomination/instances/grid/grid08x12.txt</t>
  </si>
  <si>
    <t>romanDomination/romanDomination.exe tvns true 100 50000 3600 30 1 2 {RandomSeed} romanDomination/instances/grid/grid08x13.txt</t>
  </si>
  <si>
    <t>romanDomination/romanDomination.exe tvns true 100 50000 3600 30 1 2 {RandomSeed} romanDomination/instances/grid/grid08x14.txt</t>
  </si>
  <si>
    <t>romanDomination/romanDomination.exe tvns true 100 50000 3600 30 1 2 {RandomSeed} romanDomination/instances/grid/grid08x15.txt</t>
  </si>
  <si>
    <t>romanDomination/romanDomination.exe tvns true 100 50000 3600 30 1 2 {RandomSeed} romanDomination/instances/grid/grid09x05.txt</t>
  </si>
  <si>
    <t>romanDomination/romanDomination.exe tvns true 100 50000 3600 30 1 2 {RandomSeed} romanDomination/instances/grid/grid09x06.txt</t>
  </si>
  <si>
    <t>romanDomination/romanDomination.exe tvns true 100 50000 3600 30 1 2 {RandomSeed} romanDomination/instances/grid/grid09x07.txt</t>
  </si>
  <si>
    <t>romanDomination/romanDomination.exe tvns true 100 50000 3600 30 1 2 {RandomSeed} romanDomination/instances/grid/grid09x08.txt</t>
  </si>
  <si>
    <t>romanDomination/romanDomination.exe tvns true 100 50000 3600 30 1 2 {RandomSeed} romanDomination/instances/grid/grid09x09.txt</t>
  </si>
  <si>
    <t>romanDomination/romanDomination.exe tvns true 100 50000 3600 30 1 2 {RandomSeed} romanDomination/instances/grid/grid09x10.txt</t>
  </si>
  <si>
    <t>romanDomination/romanDomination.exe tvns true 100 50000 3600 30 1 2 {RandomSeed} romanDomination/instances/grid/grid09x11.txt</t>
  </si>
  <si>
    <t>romanDomination/romanDomination.exe tvns true 100 50000 3600 30 1 2 {RandomSeed} romanDomination/instances/grid/grid09x12.txt</t>
  </si>
  <si>
    <t>romanDomination/romanDomination.exe tvns true 100 50000 3600 30 1 2 {RandomSeed} romanDomination/instances/grid/grid09x13.txt</t>
  </si>
  <si>
    <t>romanDomination/romanDomination.exe tvns true 100 50000 3600 30 1 2 {RandomSeed} romanDomination/instances/grid/grid09x14.txt</t>
  </si>
  <si>
    <t>romanDomination/romanDomination.exe tvns true 100 50000 3600 30 1 2 {RandomSeed} romanDomination/instances/grid/grid09x15.txt</t>
  </si>
  <si>
    <t>romanDomination/romanDomination.exe tvns true 100 50000 3600 30 1 2 {RandomSeed} romanDomination/instances/grid/grid10x04.txt</t>
  </si>
  <si>
    <t>romanDomination/romanDomination.exe tvns true 100 50000 3600 30 1 2 {RandomSeed} romanDomination/instances/grid/grid10x05.txt</t>
  </si>
  <si>
    <t>romanDomination/romanDomination.exe tvns true 100 50000 3600 30 1 2 {RandomSeed} romanDomination/instances/grid/grid10x06.txt</t>
  </si>
  <si>
    <t>romanDomination/romanDomination.exe tvns true 100 50000 3600 30 1 2 {RandomSeed} romanDomination/instances/grid/grid10x07.txt</t>
  </si>
  <si>
    <t>romanDomination/romanDomination.exe tvns true 100 50000 3600 30 1 2 {RandomSeed} romanDomination/instances/grid/grid10x08.txt</t>
  </si>
  <si>
    <t>romanDomination/romanDomination.exe tvns true 100 50000 3600 30 1 2 {RandomSeed} romanDomination/instances/grid/grid10x09.txt</t>
  </si>
  <si>
    <t>romanDomination/romanDomination.exe tvns true 100 50000 3600 30 1 2 {RandomSeed} romanDomination/instances/grid/grid10x11.txt</t>
  </si>
  <si>
    <t>romanDomination/romanDomination.exe tvns true 100 50000 3600 30 1 2 {RandomSeed} romanDomination/instances/grid/grid10x12.txt</t>
  </si>
  <si>
    <t>romanDomination/romanDomination.exe tvns true 100 50000 3600 30 1 2 {RandomSeed} romanDomination/instances/grid/grid10x13.txt</t>
  </si>
  <si>
    <t>romanDomination/romanDomination.exe tvns true 100 50000 3600 30 1 2 {RandomSeed} romanDomination/instances/grid/grid10x14.txt</t>
  </si>
  <si>
    <t>romanDomination/romanDomination.exe tvns true 100 50000 3600 30 1 2 {RandomSeed} romanDomination/instances/grid/grid10x15.txt</t>
  </si>
  <si>
    <t>romanDomination/romanDomination.exe tvns true 100 50000 3600 30 1 2 {RandomSeed} romanDomination/instances/grid/grid10x20.txt</t>
  </si>
  <si>
    <t>romanDomination/romanDomination.exe tvns true 100 50000 3600 30 1 2 {RandomSeed} romanDomination/instances/grid/grid11x04.txt</t>
  </si>
  <si>
    <t>romanDomination/romanDomination.exe tvns true 100 50000 3600 30 1 2 {RandomSeed} romanDomination/instances/grid/grid11x05.txt</t>
  </si>
  <si>
    <t>romanDomination/romanDomination.exe tvns true 100 50000 3600 30 1 2 {RandomSeed} romanDomination/instances/grid/grid11x06.txt</t>
  </si>
  <si>
    <t>romanDomination/romanDomination.exe tvns true 100 50000 3600 30 1 2 {RandomSeed} romanDomination/instances/grid/grid11x07.txt</t>
  </si>
  <si>
    <t>romanDomination/romanDomination.exe tvns true 100 50000 3600 30 1 2 {RandomSeed} romanDomination/instances/grid/grid11x08.txt</t>
  </si>
  <si>
    <t>romanDomination/romanDomination.exe tvns true 100 50000 3600 30 1 2 {RandomSeed} romanDomination/instances/grid/grid11x09.txt</t>
  </si>
  <si>
    <t>romanDomination/romanDomination.exe tvns true 100 50000 3600 30 1 2 {RandomSeed} romanDomination/instances/grid/grid11x10.txt</t>
  </si>
  <si>
    <t>romanDomination/romanDomination.exe tvns true 100 50000 3600 30 1 2 {RandomSeed} romanDomination/instances/grid/grid11x11.txt</t>
  </si>
  <si>
    <t>romanDomination/romanDomination.exe tvns true 100 50000 3600 30 1 2 {RandomSeed} romanDomination/instances/grid/grid11x12.txt</t>
  </si>
  <si>
    <t>romanDomination/romanDomination.exe tvns true 100 50000 3600 30 1 2 {RandomSeed} romanDomination/instances/grid/grid11x13.txt</t>
  </si>
  <si>
    <t>romanDomination/romanDomination.exe tvns true 100 50000 3600 30 1 2 {RandomSeed} romanDomination/instances/grid/grid11x14.txt</t>
  </si>
  <si>
    <t>romanDomination/romanDomination.exe tvns true 100 50000 3600 30 1 2 {RandomSeed} romanDomination/instances/grid/grid11x15.txt</t>
  </si>
  <si>
    <t>romanDomination/romanDomination.exe tvns true 100 50000 3600 30 1 2 {RandomSeed} romanDomination/instances/grid/grid12x04.txt</t>
  </si>
  <si>
    <t>romanDomination/romanDomination.exe tvns true 100 50000 3600 30 1 2 {RandomSeed} romanDomination/instances/grid/grid12x05.txt</t>
  </si>
  <si>
    <t>romanDomination/romanDomination.exe tvns true 100 50000 3600 30 1 2 {RandomSeed} romanDomination/instances/grid/grid12x06.txt</t>
  </si>
  <si>
    <t>romanDomination/romanDomination.exe tvns true 100 50000 3600 30 1 2 {RandomSeed} romanDomination/instances/grid/grid12x07.txt</t>
  </si>
  <si>
    <t>romanDomination/romanDomination.exe tvns true 100 50000 3600 30 1 2 {RandomSeed} romanDomination/instances/grid/grid12x08.txt</t>
  </si>
  <si>
    <t>romanDomination/romanDomination.exe tvns true 100 50000 3600 30 1 2 {RandomSeed} romanDomination/instances/grid/grid12x09.txt</t>
  </si>
  <si>
    <t>romanDomination/romanDomination.exe tvns true 100 50000 3600 30 1 2 {RandomSeed} romanDomination/instances/grid/grid12x10.txt</t>
  </si>
  <si>
    <t>romanDomination/romanDomination.exe tvns true 100 50000 3600 30 1 2 {RandomSeed} romanDomination/instances/grid/grid12x11.txt</t>
  </si>
  <si>
    <t>romanDomination/romanDomination.exe tvns true 100 50000 3600 30 1 2 {RandomSeed} romanDomination/instances/grid/grid12x12.txt</t>
  </si>
  <si>
    <t>romanDomination/romanDomination.exe tvns true 100 50000 3600 30 1 2 {RandomSeed} romanDomination/instances/grid/grid12x13.txt</t>
  </si>
  <si>
    <t>romanDomination/romanDomination.exe tvns true 100 50000 3600 30 1 2 {RandomSeed} romanDomination/instances/grid/grid12x14.txt</t>
  </si>
  <si>
    <t>romanDomination/romanDomination.exe tvns true 100 50000 3600 30 1 2 {RandomSeed} romanDomination/instances/grid/grid12x15.txt</t>
  </si>
  <si>
    <t>romanDomination/romanDomination.exe tvns true 100 50000 3600 30 1 2 {RandomSeed} romanDomination/instances/grid/grid13x04.txt</t>
  </si>
  <si>
    <t>romanDomination/romanDomination.exe tvns true 100 50000 3600 30 1 2 {RandomSeed} romanDomination/instances/grid/grid13x05.txt</t>
  </si>
  <si>
    <t>romanDomination/romanDomination.exe tvns true 100 50000 3600 30 1 2 {RandomSeed} romanDomination/instances/grid/grid13x06.txt</t>
  </si>
  <si>
    <t>romanDomination/romanDomination.exe tvns true 100 50000 3600 30 1 2 {RandomSeed} romanDomination/instances/grid/grid13x07.txt</t>
  </si>
  <si>
    <t>romanDomination/romanDomination.exe tvns true 100 50000 3600 30 1 2 {RandomSeed} romanDomination/instances/grid/grid13x08.txt</t>
  </si>
  <si>
    <t>romanDomination/romanDomination.exe tvns true 100 50000 3600 30 1 2 {RandomSeed} romanDomination/instances/grid/grid13x09.txt</t>
  </si>
  <si>
    <t>romanDomination/romanDomination.exe tvns true 100 50000 3600 30 1 2 {RandomSeed} romanDomination/instances/grid/grid13x10.txt</t>
  </si>
  <si>
    <t>romanDomination/romanDomination.exe tvns true 100 50000 3600 30 1 2 {RandomSeed} romanDomination/instances/grid/grid13x11.txt</t>
  </si>
  <si>
    <t>romanDomination/romanDomination.exe tvns true 100 50000 3600 30 1 2 {RandomSeed} romanDomination/instances/grid/grid13x12.txt</t>
  </si>
  <si>
    <t>romanDomination/romanDomination.exe tvns true 100 50000 3600 30 1 2 {RandomSeed} romanDomination/instances/grid/grid13x13.txt</t>
  </si>
  <si>
    <t>romanDomination/romanDomination.exe tvns true 100 50000 3600 30 1 2 {RandomSeed} romanDomination/instances/grid/grid13x15.txt</t>
  </si>
  <si>
    <t>romanDomination/romanDomination.exe tvns true 100 50000 3600 30 1 2 {RandomSeed} romanDomination/instances/grid/grid14x03.txt</t>
  </si>
  <si>
    <t>romanDomination/romanDomination.exe tvns true 100 50000 3600 30 1 2 {RandomSeed} romanDomination/instances/grid/grid14x04.txt</t>
  </si>
  <si>
    <t>romanDomination/romanDomination.exe tvns true 100 50000 3600 30 1 2 {RandomSeed} romanDomination/instances/grid/grid14x05.txt</t>
  </si>
  <si>
    <t>romanDomination/romanDomination.exe tvns true 100 50000 3600 30 1 2 {RandomSeed} romanDomination/instances/grid/grid14x06.txt</t>
  </si>
  <si>
    <t>romanDomination/romanDomination.exe tvns true 100 50000 3600 30 1 2 {RandomSeed} romanDomination/instances/grid/grid14x07.txt</t>
  </si>
  <si>
    <t>romanDomination/romanDomination.exe tvns true 100 50000 3600 30 1 2 {RandomSeed} romanDomination/instances/grid/grid14x08.txt</t>
  </si>
  <si>
    <t>romanDomination/romanDomination.exe tvns true 100 50000 3600 30 1 2 {RandomSeed} romanDomination/instances/grid/grid14x09.txt</t>
  </si>
  <si>
    <t>romanDomination/romanDomination.exe tvns true 100 50000 3600 30 1 2 {RandomSeed} romanDomination/instances/grid/grid14x10.txt</t>
  </si>
  <si>
    <t>romanDomination/romanDomination.exe tvns true 100 50000 3600 30 1 2 {RandomSeed} romanDomination/instances/grid/grid14x11.txt</t>
  </si>
  <si>
    <t>romanDomination/romanDomination.exe tvns true 100 50000 3600 30 1 2 {RandomSeed} romanDomination/instances/grid/grid14x12.txt</t>
  </si>
  <si>
    <t>romanDomination/romanDomination.exe tvns true 100 50000 3600 30 1 2 {RandomSeed} romanDomination/instances/grid/grid14x13.txt</t>
  </si>
  <si>
    <t>romanDomination/romanDomination.exe tvns true 100 50000 3600 30 1 2 {RandomSeed} romanDomination/instances/grid/grid14x15.txt</t>
  </si>
  <si>
    <t>romanDomination/romanDomination.exe tvns true 100 50000 3600 30 1 2 {RandomSeed} romanDomination/instances/grid/grid15x03.txt</t>
  </si>
  <si>
    <t>romanDomination/romanDomination.exe tvns true 100 50000 3600 30 1 2 {RandomSeed} romanDomination/instances/grid/grid15x04.txt</t>
  </si>
  <si>
    <t>romanDomination/romanDomination.exe tvns true 100 50000 3600 30 1 2 {RandomSeed} romanDomination/instances/grid/grid15x05.txt</t>
  </si>
  <si>
    <t>romanDomination/romanDomination.exe tvns true 100 50000 3600 30 1 2 {RandomSeed} romanDomination/instances/grid/grid15x06.txt</t>
  </si>
  <si>
    <t>romanDomination/romanDomination.exe tvns true 100 50000 3600 30 1 2 {RandomSeed} romanDomination/instances/grid/grid15x07.txt</t>
  </si>
  <si>
    <t>romanDomination/romanDomination.exe tvns true 100 50000 3600 30 1 2 {RandomSeed} romanDomination/instances/grid/grid15x08.txt</t>
  </si>
  <si>
    <t>romanDomination/romanDomination.exe tvns true 100 50000 3600 30 1 2 {RandomSeed} romanDomination/instances/grid/grid15x09.txt</t>
  </si>
  <si>
    <t>romanDomination/romanDomination.exe tvns true 100 50000 3600 30 1 2 {RandomSeed} romanDomination/instances/grid/grid15x10.txt</t>
  </si>
  <si>
    <t>romanDomination/romanDomination.exe tvns true 100 50000 3600 30 1 2 {RandomSeed} romanDomination/instances/grid/grid15x11.txt</t>
  </si>
  <si>
    <t>romanDomination/romanDomination.exe tvns true 100 50000 3600 30 1 2 {RandomSeed} romanDomination/instances/grid/grid15x13.txt</t>
  </si>
  <si>
    <t>romanDomination/romanDomination.exe tvns true 100 50000 3600 30 1 2 {RandomSeed} romanDomination/instances/grid/grid15x15.txt</t>
  </si>
  <si>
    <t>romanDomination/romanDomination.exe tvns true 100 50000 3600 30 1 2 {RandomSeed} romanDomination/instances/net/Net-10-10.txt</t>
  </si>
  <si>
    <t>romanDomination/romanDomination.exe tvns true 100 50000 3600 30 1 2 {RandomSeed} romanDomination/instances/net/Net-10-20.txt</t>
  </si>
  <si>
    <t>romanDomination/romanDomination.exe tvns true 100 50000 3600 30 1 2 {RandomSeed} romanDomination/instances/net/Net-20-20.txt</t>
  </si>
  <si>
    <t>romanDomination/romanDomination.exe tvns true 100 50000 3600 30 1 2 {RandomSeed} romanDomination/instances/planar/Planar-10.txt</t>
  </si>
  <si>
    <t>romanDomination/romanDomination.exe tvns true 100 50000 3600 30 1 2 {RandomSeed} romanDomination/instances/planar/Planar-20.txt</t>
  </si>
  <si>
    <t>romanDomination/romanDomination.exe tvns true 100 50000 3600 30 1 2 {RandomSeed} romanDomination/instances/planar/Planar-30.txt</t>
  </si>
  <si>
    <t>romanDomination/romanDomination.exe tvns true 100 50000 3600 30 1 2 {RandomSeed} romanDomination/instances/planar/Planar-50.txt</t>
  </si>
  <si>
    <t>romanDomination/romanDomination.exe tvns true 100 50000 3600 30 1 2 {RandomSeed} romanDomination/instances/planar/Planar-100.txt</t>
  </si>
  <si>
    <t>romanDomination/romanDomination.exe tvns true 100 50000 3600 30 1 2 {RandomSeed} romanDomination/instances/planar/Planar-150.txt</t>
  </si>
  <si>
    <t>romanDomination/romanDomination.exe tvns true 100 50000 3600 30 1 2 {RandomSeed} romanDomination/instances/planar/Planar-200.txt</t>
  </si>
  <si>
    <t>romanDomination/romanDomination.exe tvns true 100 50000 3600 30 1 2 {RandomSeed} romanDomination/instances/random/Random-50-1.txt</t>
  </si>
  <si>
    <t>romanDomination/romanDomination.exe tvns true 100 50000 3600 30 1 2 {RandomSeed} romanDomination/instances/random/Random-50-10.txt</t>
  </si>
  <si>
    <t>romanDomination/romanDomination.exe tvns true 100 50000 3600 30 1 2 {RandomSeed} romanDomination/instances/random/Random-50-2.txt</t>
  </si>
  <si>
    <t>romanDomination/romanDomination.exe tvns true 100 50000 3600 30 1 2 {RandomSeed} romanDomination/instances/random/Random-50-20.txt</t>
  </si>
  <si>
    <t>romanDomination/romanDomination.exe tvns true 100 50000 3600 30 1 2 {RandomSeed} romanDomination/instances/random/Random-50-3.txt</t>
  </si>
  <si>
    <t>romanDomination/romanDomination.exe tvns true 100 50000 3600 30 1 2 {RandomSeed} romanDomination/instances/random/Random-50-30.txt</t>
  </si>
  <si>
    <t>romanDomination/romanDomination.exe tvns true 100 50000 3600 30 1 2 {RandomSeed} romanDomination/instances/random/Random-50-4.txt</t>
  </si>
  <si>
    <t>romanDomination/romanDomination.exe tvns true 100 50000 3600 30 1 2 {RandomSeed} romanDomination/instances/random/Random-50-40.txt</t>
  </si>
  <si>
    <t>romanDomination/romanDomination.exe tvns true 100 50000 3600 30 1 2 {RandomSeed} romanDomination/instances/random/Random-50-5.txt</t>
  </si>
  <si>
    <t>romanDomination/romanDomination.exe tvns true 100 50000 3600 30 1 2 {RandomSeed} romanDomination/instances/random/Random-50-50.txt</t>
  </si>
  <si>
    <t>romanDomination/romanDomination.exe tvns true 100 50000 3600 30 1 2 {RandomSeed} romanDomination/instances/random/Random-50-6.txt</t>
  </si>
  <si>
    <t>romanDomination/romanDomination.exe tvns true 100 50000 3600 30 1 2 {RandomSeed} romanDomination/instances/random/Random-50-60.txt</t>
  </si>
  <si>
    <t>romanDomination/romanDomination.exe tvns true 100 50000 3600 30 1 2 {RandomSeed} romanDomination/instances/random/Random-50-7.txt</t>
  </si>
  <si>
    <t>romanDomination/romanDomination.exe tvns true 100 50000 3600 30 1 2 {RandomSeed} romanDomination/instances/random/Random-50-70.txt</t>
  </si>
  <si>
    <t>romanDomination/romanDomination.exe tvns true 100 50000 3600 30 1 2 {RandomSeed} romanDomination/instances/random/Random-50-8.txt</t>
  </si>
  <si>
    <t>romanDomination/romanDomination.exe tvns true 100 50000 3600 30 1 2 {RandomSeed} romanDomination/instances/random/Random-50-80.txt</t>
  </si>
  <si>
    <t>romanDomination/romanDomination.exe tvns true 100 50000 3600 30 1 2 {RandomSeed} romanDomination/instances/random/Random-50-9.txt</t>
  </si>
  <si>
    <t>romanDomination/romanDomination.exe tvns true 100 50000 3600 30 1 2 {RandomSeed} romanDomination/instances/random/Random-50-90.txt</t>
  </si>
  <si>
    <t>romanDomination/romanDomination.exe tvns true 100 50000 3600 30 1 2 {RandomSeed} romanDomination/instances/random/Random-100-1.txt</t>
  </si>
  <si>
    <t>romanDomination/romanDomination.exe tvns true 100 50000 3600 30 1 2 {RandomSeed} romanDomination/instances/random/Random-100-10.txt</t>
  </si>
  <si>
    <t>romanDomination/romanDomination.exe tvns true 100 50000 3600 30 1 2 {RandomSeed} romanDomination/instances/random/Random-100-2.txt</t>
  </si>
  <si>
    <t>romanDomination/romanDomination.exe tvns true 100 50000 3600 30 1 2 {RandomSeed} romanDomination/instances/random/Random-100-20.txt</t>
  </si>
  <si>
    <t>romanDomination/romanDomination.exe tvns true 100 50000 3600 30 1 2 {RandomSeed} romanDomination/instances/random/Random-100-3.txt</t>
  </si>
  <si>
    <t>romanDomination/romanDomination.exe tvns true 100 50000 3600 30 1 2 {RandomSeed} romanDomination/instances/random/Random-100-30.txt</t>
  </si>
  <si>
    <t>romanDomination/romanDomination.exe tvns true 100 50000 3600 30 1 2 {RandomSeed} romanDomination/instances/random/Random-100-40.txt</t>
  </si>
  <si>
    <t>romanDomination/romanDomination.exe tvns true 100 50000 3600 30 1 2 {RandomSeed} romanDomination/instances/random/Random-100-5.txt</t>
  </si>
  <si>
    <t>romanDomination/romanDomination.exe tvns true 100 50000 3600 30 1 2 {RandomSeed} romanDomination/instances/random/Random-100-50.txt</t>
  </si>
  <si>
    <t>romanDomination/romanDomination.exe tvns true 100 50000 3600 30 1 2 {RandomSeed} romanDomination/instances/random/Random-100-60.txt</t>
  </si>
  <si>
    <t>romanDomination/romanDomination.exe tvns true 100 50000 3600 30 1 2 {RandomSeed} romanDomination/instances/random/Random-100-7.txt</t>
  </si>
  <si>
    <t>romanDomination/romanDomination.exe tvns true 100 50000 3600 30 1 2 {RandomSeed} romanDomination/instances/random/Random-100-70.txt</t>
  </si>
  <si>
    <t>romanDomination/romanDomination.exe tvns true 100 50000 3600 30 1 2 {RandomSeed} romanDomination/instances/random/Random-100-8.txt</t>
  </si>
  <si>
    <t>romanDomination/romanDomination.exe tvns true 100 50000 3600 30 1 2 {RandomSeed} romanDomination/instances/random/Random-100-80.txt</t>
  </si>
  <si>
    <t>romanDomination/romanDomination.exe tvns true 100 50000 3600 30 1 2 {RandomSeed} romanDomination/instances/random/Random-100-9.txt</t>
  </si>
  <si>
    <t>romanDomination/romanDomination.exe tvns true 100 50000 3600 30 1 2 {RandomSeed} romanDomination/instances/random/Random-100-90.txt</t>
  </si>
  <si>
    <t>romanDomination/romanDomination.exe tvns true 100 50000 3600 30 1 2 {RandomSeed} romanDomination/instances/random/Random-150-1.txt</t>
  </si>
  <si>
    <t>romanDomination/romanDomination.exe tvns true 100 50000 3600 30 1 2 {RandomSeed} romanDomination/instances/random/Random-150-10.txt</t>
  </si>
  <si>
    <t>romanDomination/romanDomination.exe tvns true 100 50000 3600 30 1 2 {RandomSeed} romanDomination/instances/random/Random-150-2.txt</t>
  </si>
  <si>
    <t>romanDomination/romanDomination.exe tvns true 100 50000 3600 30 1 2 {RandomSeed} romanDomination/instances/random/Random-150-20.txt</t>
  </si>
  <si>
    <t>romanDomination/romanDomination.exe tvns true 100 50000 3600 30 1 2 {RandomSeed} romanDomination/instances/random/Random-150-3.txt</t>
  </si>
  <si>
    <t>romanDomination/romanDomination.exe tvns true 100 50000 3600 30 1 2 {RandomSeed} romanDomination/instances/random/Random-150-30.txt</t>
  </si>
  <si>
    <t>romanDomination/romanDomination.exe tvns true 100 50000 3600 30 1 2 {RandomSeed} romanDomination/instances/random/Random-150-4.txt</t>
  </si>
  <si>
    <t>romanDomination/romanDomination.exe tvns true 100 50000 3600 30 1 2 {RandomSeed} romanDomination/instances/random/Random-150-40.txt</t>
  </si>
  <si>
    <t>romanDomination/romanDomination.exe tvns true 100 50000 3600 30 1 2 {RandomSeed} romanDomination/instances/random/Random-150-5.txt</t>
  </si>
  <si>
    <t>romanDomination/romanDomination.exe tvns true 100 50000 3600 30 1 2 {RandomSeed} romanDomination/instances/random/Random-150-50.txt</t>
  </si>
  <si>
    <t>romanDomination/romanDomination.exe tvns true 100 50000 3600 30 1 2 {RandomSeed} romanDomination/instances/random/Random-150-60.txt</t>
  </si>
  <si>
    <t>romanDomination/romanDomination.exe tvns true 100 50000 3600 30 1 2 {RandomSeed} romanDomination/instances/random/Random-150-7.txt</t>
  </si>
  <si>
    <t>romanDomination/romanDomination.exe tvns true 100 50000 3600 30 1 2 {RandomSeed} romanDomination/instances/random/Random-150-70.txt</t>
  </si>
  <si>
    <t>romanDomination/romanDomination.exe tvns true 100 50000 3600 30 1 2 {RandomSeed} romanDomination/instances/random/Random-150-8.txt</t>
  </si>
  <si>
    <t>romanDomination/romanDomination.exe tvns true 100 50000 3600 30 1 2 {RandomSeed} romanDomination/instances/random/Random-150-80.txt</t>
  </si>
  <si>
    <t>romanDomination/romanDomination.exe tvns true 100 50000 3600 30 1 2 {RandomSeed} romanDomination/instances/random/Random-150-9.txt</t>
  </si>
  <si>
    <t>romanDomination/romanDomination.exe tvns true 100 50000 3600 30 1 2 {RandomSeed} romanDomination/instances/random/Random-150-90.txt</t>
  </si>
  <si>
    <t>romanDomination/romanDomination.exe tvns true 100 50000 3600 30 1 2 {RandomSeed} romanDomination/instances/random/Random-200-1.txt</t>
  </si>
  <si>
    <t>romanDomination/romanDomination.exe tvns true 100 50000 3600 30 1 2 {RandomSeed} romanDomination/instances/random/Random-200-10.txt</t>
  </si>
  <si>
    <t>romanDomination/romanDomination.exe tvns true 100 50000 3600 30 1 2 {RandomSeed} romanDomination/instances/random/Random-200-2.txt</t>
  </si>
  <si>
    <t>romanDomination/romanDomination.exe tvns true 100 50000 3600 30 1 2 {RandomSeed} romanDomination/instances/random/Random-200-20.txt</t>
  </si>
  <si>
    <t>romanDomination/romanDomination.exe tvns true 100 50000 3600 30 1 2 {RandomSeed} romanDomination/instances/random/Random-200-3.txt</t>
  </si>
  <si>
    <t>romanDomination/romanDomination.exe tvns true 100 50000 3600 30 1 2 {RandomSeed} romanDomination/instances/random/Random-200-40.txt</t>
  </si>
  <si>
    <t>romanDomination/romanDomination.exe tvns true 100 50000 3600 30 1 2 {RandomSeed} romanDomination/instances/random/Random-200-50.txt</t>
  </si>
  <si>
    <t>romanDomination/romanDomination.exe tvns true 100 50000 3600 30 1 2 {RandomSeed} romanDomination/instances/random/Random-200-60.txt</t>
  </si>
  <si>
    <t>romanDomination/romanDomination.exe tvns true 100 50000 3600 30 1 2 {RandomSeed} romanDomination/instances/random/Random-200-7.txt</t>
  </si>
  <si>
    <t>romanDomination/romanDomination.exe tvns true 100 50000 3600 30 1 2 {RandomSeed} romanDomination/instances/random/Random-200-70.txt</t>
  </si>
  <si>
    <t>romanDomination/romanDomination.exe tvns true 100 50000 3600 30 1 2 {RandomSeed} romanDomination/instances/random/Random-200-8.txt</t>
  </si>
  <si>
    <t>romanDomination/romanDomination.exe tvns true 100 50000 3600 30 1 2 {RandomSeed} romanDomination/instances/random/Random-200-80.txt</t>
  </si>
  <si>
    <t>romanDomination/romanDomination.exe tvns true 100 50000 3600 30 1 2 {RandomSeed} romanDomination/instances/random/Random-200-9.txt</t>
  </si>
  <si>
    <t>romanDomination/romanDomination.exe tvns true 100 50000 3600 30 1 2 {RandomSeed} romanDomination/instances/random/Random-200-90.txt</t>
  </si>
  <si>
    <t>romanDomination/romanDomination.exe tvns true 100 50000 3600 30 1 2 {RandomSeed} romanDomination/instances/random/Random-250-1.txt</t>
  </si>
  <si>
    <t>romanDomination/romanDomination.exe tvns true 100 50000 3600 30 1 2 {RandomSeed} romanDomination/instances/random/Random-250-10.txt</t>
  </si>
  <si>
    <t>romanDomination/romanDomination.exe tvns true 100 50000 3600 30 1 2 {RandomSeed} romanDomination/instances/random/Random-250-20.txt</t>
  </si>
  <si>
    <t>romanDomination/romanDomination.exe tvns true 100 50000 3600 30 1 2 {RandomSeed} romanDomination/instances/random/Random-250-3.txt</t>
  </si>
  <si>
    <t>romanDomination/romanDomination.exe tvns true 100 50000 3600 30 1 2 {RandomSeed} romanDomination/instances/random/Random-250-4.txt</t>
  </si>
  <si>
    <t>romanDomination/romanDomination.exe tvns true 100 50000 3600 30 1 2 {RandomSeed} romanDomination/instances/random/Random-250-40.txt</t>
  </si>
  <si>
    <t>romanDomination/romanDomination.exe tvns true 100 50000 3600 30 1 2 {RandomSeed} romanDomination/instances/random/Random-250-5.txt</t>
  </si>
  <si>
    <t>romanDomination/romanDomination.exe tvns true 100 50000 3600 30 1 2 {RandomSeed} romanDomination/instances/random/Random-250-50.txt</t>
  </si>
  <si>
    <t>romanDomination/romanDomination.exe tvns true 100 50000 3600 30 1 2 {RandomSeed} romanDomination/instances/random/Random-250-6.txt</t>
  </si>
  <si>
    <t>romanDomination/romanDomination.exe tvns true 100 50000 3600 30 1 2 {RandomSeed} romanDomination/instances/random/Random-250-60.txt</t>
  </si>
  <si>
    <t>romanDomination/romanDomination.exe tvns true 100 50000 3600 30 1 2 {RandomSeed} romanDomination/instances/random/Random-250-7.txt</t>
  </si>
  <si>
    <t>romanDomination/romanDomination.exe tvns true 100 50000 3600 30 1 2 {RandomSeed} romanDomination/instances/random/Random-250-70.txt</t>
  </si>
  <si>
    <t>romanDomination/romanDomination.exe tvns true 100 50000 3600 30 1 2 {RandomSeed} romanDomination/instances/random/Random-250-8.txt</t>
  </si>
  <si>
    <t>romanDomination/romanDomination.exe tvns true 100 50000 3600 30 1 2 {RandomSeed} romanDomination/instances/random/Random-250-80.txt</t>
  </si>
  <si>
    <t>romanDomination/romanDomination.exe tvns true 100 50000 3600 30 1 2 {RandomSeed} romanDomination/instances/random/Random-250-9.txt</t>
  </si>
  <si>
    <t>romanDomination/romanDomination.exe tvns true 100 50000 3600 30 1 2 {RandomSeed} romanDomination/instances/random/Random-250-90.txt</t>
  </si>
  <si>
    <t>romanDomination/romanDomination.exe tvns true 100 50000 3600 30 1 2 {RandomSeed} romanDomination/instances/random/Random-350-80.txt</t>
  </si>
  <si>
    <t>romanDomination/romanDomination.exe tvns true 100 50000 3600 30 1 2 {RandomSeed} romanDomination/instances/random/Random-350-9.txt</t>
  </si>
  <si>
    <t>romanDomination/romanDomination.exe tvns true 100 50000 3600 30 1 2 {RandomSeed} romanDomination/instances/random/Random-350-90.txt</t>
  </si>
  <si>
    <t>romanDomination/romanDomination.exe tvns true 100 50000 3600 30 1 2 {RandomSeed} romanDomination/instances/random/Random-300-1.txt</t>
  </si>
  <si>
    <t>romanDomination/romanDomination.exe tvns true 100 50000 3600 30 1 2 {RandomSeed} romanDomination/instances/random/Random-300-10.txt</t>
  </si>
  <si>
    <t>romanDomination/romanDomination.exe tvns true 100 50000 3600 30 1 2 {RandomSeed} romanDomination/instances/random/Random-300-20.txt</t>
  </si>
  <si>
    <t>romanDomination/romanDomination.exe tvns true 100 50000 3600 30 1 2 {RandomSeed} romanDomination/instances/random/Random-300-3.txt</t>
  </si>
  <si>
    <t>romanDomination/romanDomination.exe tvns true 100 50000 3600 30 1 2 {RandomSeed} romanDomination/instances/random/Random-300-30.txt</t>
  </si>
  <si>
    <t>romanDomination/romanDomination.exe tvns true 100 50000 3600 30 1 2 {RandomSeed} romanDomination/instances/random/Random-300-4.txt</t>
  </si>
  <si>
    <t>romanDomination/romanDomination.exe tvns true 100 50000 3600 30 1 2 {RandomSeed} romanDomination/instances/random/Random-300-40.txt</t>
  </si>
  <si>
    <t>romanDomination/romanDomination.exe tvns true 100 50000 3600 30 1 2 {RandomSeed} romanDomination/instances/random/Random-300-5.txt</t>
  </si>
  <si>
    <t>romanDomination/romanDomination.exe tvns true 100 50000 3600 30 1 2 {RandomSeed} romanDomination/instances/random/Random-300-50.txt</t>
  </si>
  <si>
    <t>romanDomination/romanDomination.exe tvns true 100 50000 3600 30 1 2 {RandomSeed} romanDomination/instances/random/Random-300-6.txt</t>
  </si>
  <si>
    <t>romanDomination/romanDomination.exe tvns true 100 50000 3600 30 1 2 {RandomSeed} romanDomination/instances/random/Random-300-60.txt</t>
  </si>
  <si>
    <t>romanDomination/romanDomination.exe tvns true 100 50000 3600 30 1 2 {RandomSeed} romanDomination/instances/random/Random-300-7.txt</t>
  </si>
  <si>
    <t>romanDomination/romanDomination.exe tvns true 100 50000 3600 30 1 2 {RandomSeed} romanDomination/instances/random/Random-300-70.txt</t>
  </si>
  <si>
    <t>romanDomination/romanDomination.exe tvns true 100 50000 3600 30 1 2 {RandomSeed} romanDomination/instances/random/Random-300-8.txt</t>
  </si>
  <si>
    <t>romanDomination/romanDomination.exe tvns true 100 50000 3600 30 1 2 {RandomSeed} romanDomination/instances/random/Random-300-80.txt</t>
  </si>
  <si>
    <t>romanDomination/romanDomination.exe tvns true 100 50000 3600 30 1 2 {RandomSeed} romanDomination/instances/random/Random-300-9.txt</t>
  </si>
  <si>
    <t>romanDomination/romanDomination.exe tvns true 100 50000 3600 30 1 2 {RandomSeed} romanDomination/instances/random/Random-300-90.txt</t>
  </si>
  <si>
    <t>TVNS m=1 md=2</t>
  </si>
  <si>
    <t>t tests</t>
  </si>
  <si>
    <t>All</t>
  </si>
  <si>
    <t>csp50</t>
  </si>
  <si>
    <t>csp100</t>
  </si>
  <si>
    <t>csp150</t>
  </si>
  <si>
    <t>csp200</t>
  </si>
  <si>
    <t>csp250</t>
  </si>
  <si>
    <t>csp300</t>
  </si>
  <si>
    <t>csp350</t>
  </si>
  <si>
    <t>csp400</t>
  </si>
  <si>
    <t>csp450</t>
  </si>
  <si>
    <t>csp500</t>
  </si>
  <si>
    <t>gcol1</t>
  </si>
  <si>
    <t>gcol2</t>
  </si>
  <si>
    <t>gcol3</t>
  </si>
  <si>
    <t>gcol4</t>
  </si>
  <si>
    <t>gcol5</t>
  </si>
  <si>
    <t>gcol6</t>
  </si>
  <si>
    <t>gcol7</t>
  </si>
  <si>
    <t>gcol8</t>
  </si>
  <si>
    <t>gcol9</t>
  </si>
  <si>
    <t>gcol10</t>
  </si>
  <si>
    <t>gcol11</t>
  </si>
  <si>
    <t>gcol12</t>
  </si>
  <si>
    <t>gcol13</t>
  </si>
  <si>
    <t>gcol14</t>
  </si>
  <si>
    <t>gcol15</t>
  </si>
  <si>
    <t>gcol16</t>
  </si>
  <si>
    <t>gcol17</t>
  </si>
  <si>
    <t>gcol18</t>
  </si>
  <si>
    <t>gcol19</t>
  </si>
  <si>
    <t>gcol20</t>
  </si>
  <si>
    <t>gcol21</t>
  </si>
  <si>
    <t>gcol22</t>
  </si>
  <si>
    <t>gcol23</t>
  </si>
  <si>
    <t>gcol24</t>
  </si>
  <si>
    <t>gcol25</t>
  </si>
  <si>
    <t>gcol26</t>
  </si>
  <si>
    <t>gcol27</t>
  </si>
  <si>
    <t>gcol28</t>
  </si>
  <si>
    <t>gcol29</t>
  </si>
  <si>
    <t>gcol30</t>
  </si>
  <si>
    <t>frb30-15-1</t>
  </si>
  <si>
    <t>frb30-15-2</t>
  </si>
  <si>
    <t>frb30-15-3</t>
  </si>
  <si>
    <t>frb30-15-4</t>
  </si>
  <si>
    <t>frb30-15-5</t>
  </si>
  <si>
    <t>frb35-17-1</t>
  </si>
  <si>
    <t>frb35-17-2</t>
  </si>
  <si>
    <t>frb35-17-3</t>
  </si>
  <si>
    <t>frb35-17-4</t>
  </si>
  <si>
    <t>frb35-17-5</t>
  </si>
  <si>
    <t>frb40-19-1</t>
  </si>
  <si>
    <t>frb40-19-2</t>
  </si>
  <si>
    <t>frb40-19-3</t>
  </si>
  <si>
    <t>frb40-19-4</t>
  </si>
  <si>
    <t>frb40-19-5</t>
  </si>
  <si>
    <t>frb45-21-1</t>
  </si>
  <si>
    <t>frb45-21-2</t>
  </si>
  <si>
    <t>frb45-21-3</t>
  </si>
  <si>
    <t>frb45-21-4</t>
  </si>
  <si>
    <t>frb45-21-5</t>
  </si>
  <si>
    <t>frb50-23-1</t>
  </si>
  <si>
    <t>frb50-23-2</t>
  </si>
  <si>
    <t>frb50-23-3</t>
  </si>
  <si>
    <t>frb50-23-4</t>
  </si>
  <si>
    <t>frb50-23-5</t>
  </si>
  <si>
    <t>frb53-24-1</t>
  </si>
  <si>
    <t>frb53-24-2</t>
  </si>
  <si>
    <t>frb53-24-3</t>
  </si>
  <si>
    <t>frb53-24-4</t>
  </si>
  <si>
    <t>frb53-24-5</t>
  </si>
  <si>
    <t>frb56-25-1</t>
  </si>
  <si>
    <t>frb56-25-2</t>
  </si>
  <si>
    <t>frb56-25-3</t>
  </si>
  <si>
    <t>frb56-25-4</t>
  </si>
  <si>
    <t>frb56-25-5</t>
  </si>
  <si>
    <t>frb59-26-1</t>
  </si>
  <si>
    <t>frb59-26-2</t>
  </si>
  <si>
    <t>frb59-26-3</t>
  </si>
  <si>
    <t>frb59-26-4</t>
  </si>
  <si>
    <t>frb59-26-5</t>
  </si>
  <si>
    <t>&lt;0.001</t>
  </si>
  <si>
    <t>-</t>
  </si>
  <si>
    <t>metricDimension/metricDimension.exe tvns true 100 100 3600 20 0 0 {RandomSeed} metricDimension/csp50.txt</t>
  </si>
  <si>
    <t>metricDimension/metricDimension.exe tvns true 100 100 3600 20 0 0 {RandomSeed} metricDimension/csp100.txt</t>
  </si>
  <si>
    <t>metricDimension/metricDimension.exe tvns true 100 100 3600 20 0 0 {RandomSeed} metricDimension/csp150.txt</t>
  </si>
  <si>
    <t>metricDimension/metricDimension.exe tvns true 100 100 3600 20 0 0 {RandomSeed} metricDimension/csp200.txt</t>
  </si>
  <si>
    <t>metricDimension/metricDimension.exe tvns true 100 100 3600 20 0 0 {RandomSeed} metricDimension/csp250.txt</t>
  </si>
  <si>
    <t>metricDimension/metricDimension.exe tvns true 100 100 3600 20 0 0 {RandomSeed} metricDimension/csp300.txt</t>
  </si>
  <si>
    <t>metricDimension/metricDimension.exe tvns true 100 100 3600 20 0 0 {RandomSeed} metricDimension/csp350.txt</t>
  </si>
  <si>
    <t>metricDimension/metricDimension.exe tvns true 100 100 3600 20 0 0 {RandomSeed} metricDimension/csp400.txt</t>
  </si>
  <si>
    <t>metricDimension/metricDimension.exe tvns true 100 100 3600 20 0 0 {RandomSeed} metricDimension/csp450.txt</t>
  </si>
  <si>
    <t>metricDimension/metricDimension.exe tvns true 100 100 3600 20 0 0 {RandomSeed} metricDimension/csp500.txt</t>
  </si>
  <si>
    <t>metricDimension/metricDimension.exe tvns true 100 100 3600 20 0 0 {RandomSeed} metricDimension/gcol1.txt</t>
  </si>
  <si>
    <t>metricDimension/metricDimension.exe tvns true 100 100 3600 20 0 0 {RandomSeed} metricDimension/gcol2.txt</t>
  </si>
  <si>
    <t>metricDimension/metricDimension.exe tvns true 100 100 3600 20 0 0 {RandomSeed} metricDimension/gcol3.txt</t>
  </si>
  <si>
    <t>metricDimension/metricDimension.exe tvns true 100 100 3600 20 0 0 {RandomSeed} metricDimension/gcol4.txt</t>
  </si>
  <si>
    <t>metricDimension/metricDimension.exe tvns true 100 100 3600 20 0 0 {RandomSeed} metricDimension/gcol5.txt</t>
  </si>
  <si>
    <t>metricDimension/metricDimension.exe tvns true 100 100 3600 20 0 0 {RandomSeed} metricDimension/gcol6.txt</t>
  </si>
  <si>
    <t>metricDimension/metricDimension.exe tvns true 100 100 3600 20 0 0 {RandomSeed} metricDimension/gcol7.txt</t>
  </si>
  <si>
    <t>metricDimension/metricDimension.exe tvns true 100 100 3600 20 0 0 {RandomSeed} metricDimension/gcol8.txt</t>
  </si>
  <si>
    <t>metricDimension/metricDimension.exe tvns true 100 100 3600 20 0 0 {RandomSeed} metricDimension/gcol9.txt</t>
  </si>
  <si>
    <t>metricDimension/metricDimension.exe tvns true 100 100 3600 20 0 0 {RandomSeed} metricDimension/gcol10.txt</t>
  </si>
  <si>
    <t>metricDimension/metricDimension.exe tvns true 100 100 3600 20 0 0 {RandomSeed} metricDimension/gcol11.txt</t>
  </si>
  <si>
    <t>metricDimension/metricDimension.exe tvns true 100 100 3600 20 0 0 {RandomSeed} metricDimension/gcol12.txt</t>
  </si>
  <si>
    <t>metricDimension/metricDimension.exe tvns true 100 100 3600 20 0 0 {RandomSeed} metricDimension/gcol13.txt</t>
  </si>
  <si>
    <t>metricDimension/metricDimension.exe tvns true 100 100 3600 20 0 0 {RandomSeed} metricDimension/gcol14.txt</t>
  </si>
  <si>
    <t>metricDimension/metricDimension.exe tvns true 100 100 3600 20 0 0 {RandomSeed} metricDimension/gcol15.txt</t>
  </si>
  <si>
    <t>metricDimension/metricDimension.exe tvns true 100 100 3600 20 0 0 {RandomSeed} metricDimension/gcol16.txt</t>
  </si>
  <si>
    <t>metricDimension/metricDimension.exe tvns true 100 100 3600 20 0 0 {RandomSeed} metricDimension/gcol17.txt</t>
  </si>
  <si>
    <t>metricDimension/metricDimension.exe tvns true 100 100 3600 20 0 0 {RandomSeed} metricDimension/gcol18.txt</t>
  </si>
  <si>
    <t>metricDimension/metricDimension.exe tvns true 100 100 3600 20 0 0 {RandomSeed} metricDimension/gcol19.txt</t>
  </si>
  <si>
    <t>metricDimension/metricDimension.exe tvns true 100 100 3600 20 0 0 {RandomSeed} metricDimension/gcol20.txt</t>
  </si>
  <si>
    <t>metricDimension/metricDimension.exe tvns true 100 100 3600 20 0 0 {RandomSeed} metricDimension/gcol21.txt</t>
  </si>
  <si>
    <t>metricDimension/metricDimension.exe tvns true 100 100 3600 20 0 0 {RandomSeed} metricDimension/gcol22.txt</t>
  </si>
  <si>
    <t>metricDimension/metricDimension.exe tvns true 100 100 3600 20 0 0 {RandomSeed} metricDimension/gcol23.txt</t>
  </si>
  <si>
    <t>metricDimension/metricDimension.exe tvns true 100 100 3600 20 0 0 {RandomSeed} metricDimension/gcol24.txt</t>
  </si>
  <si>
    <t>metricDimension/metricDimension.exe tvns true 100 100 3600 20 0 0 {RandomSeed} metricDimension/gcol25.txt</t>
  </si>
  <si>
    <t>metricDimension/metricDimension.exe tvns true 100 100 3600 20 0 0 {RandomSeed} metricDimension/gcol26.txt</t>
  </si>
  <si>
    <t>metricDimension/metricDimension.exe tvns true 100 100 3600 20 0 0 {RandomSeed} metricDimension/gcol27.txt</t>
  </si>
  <si>
    <t>metricDimension/metricDimension.exe tvns true 100 100 3600 20 0 0 {RandomSeed} metricDimension/gcol28.txt</t>
  </si>
  <si>
    <t>metricDimension/metricDimension.exe tvns true 100 100 3600 20 0 0 {RandomSeed} metricDimension/gcol29.txt</t>
  </si>
  <si>
    <t>metricDimension/metricDimension.exe tvns true 100 100 3600 20 0 0 {RandomSeed} metricDimension/gcol30.txt</t>
  </si>
  <si>
    <t>metricDimension/metricDimension.exe tvns true 100 100 3600 20 0 0 {RandomSeed} metricDimension/frb30-15-1.txt</t>
  </si>
  <si>
    <t>metricDimension/metricDimension.exe tvns true 100 100 3600 20 0 0 {RandomSeed} metricDimension/frb30-15-2.txt</t>
  </si>
  <si>
    <t>metricDimension/metricDimension.exe tvns true 100 100 3600 20 0 0 {RandomSeed} metricDimension/frb30-15-3.txt</t>
  </si>
  <si>
    <t>metricDimension/metricDimension.exe tvns true 100 100 3600 20 0 0 {RandomSeed} metricDimension/frb30-15-4.txt</t>
  </si>
  <si>
    <t>metricDimension/metricDimension.exe tvns true 100 100 3600 20 0 0 {RandomSeed} metricDimension/frb30-15-5.txt</t>
  </si>
  <si>
    <t>metricDimension/metricDimension.exe tvns true 100 100 3600 20 0 0 {RandomSeed} metricDimension/frb35-17-1.txt</t>
  </si>
  <si>
    <t>metricDimension/metricDimension.exe tvns true 100 100 3600 20 0 0 {RandomSeed} metricDimension/frb35-17-2.txt</t>
  </si>
  <si>
    <t>metricDimension/metricDimension.exe tvns true 100 100 3600 20 0 0 {RandomSeed} metricDimension/frb35-17-3.txt</t>
  </si>
  <si>
    <t>metricDimension/metricDimension.exe tvns true 100 100 3600 20 0 0 {RandomSeed} metricDimension/frb35-17-4.txt</t>
  </si>
  <si>
    <t>metricDimension/metricDimension.exe tvns true 100 100 3600 20 0 0 {RandomSeed} metricDimension/frb35-17-5.txt</t>
  </si>
  <si>
    <t>metricDimension/metricDimension.exe tvns true 100 100 3600 20 0 0 {RandomSeed} metricDimension/frb40-19-1.txt</t>
  </si>
  <si>
    <t>metricDimension/metricDimension.exe tvns true 100 100 3600 20 0 0 {RandomSeed} metricDimension/frb40-19-2.txt</t>
  </si>
  <si>
    <t>metricDimension/metricDimension.exe tvns true 100 100 3600 20 0 0 {RandomSeed} metricDimension/frb40-19-3.txt</t>
  </si>
  <si>
    <t>metricDimension/metricDimension.exe tvns true 100 100 3600 20 0 0 {RandomSeed} metricDimension/frb40-19-4.txt</t>
  </si>
  <si>
    <t>metricDimension/metricDimension.exe tvns true 100 100 3600 20 0 0 {RandomSeed} metricDimension/frb40-19-5.txt</t>
  </si>
  <si>
    <t>metricDimension/metricDimension.exe tvns true 100 100 3600 20 0 0 {RandomSeed} metricDimension/frb45-21-1.txt</t>
  </si>
  <si>
    <t>metricDimension/metricDimension.exe tvns true 100 100 3600 20 0 0 {RandomSeed} metricDimension/frb45-21-2.txt</t>
  </si>
  <si>
    <t>metricDimension/metricDimension.exe tvns true 100 100 3600 20 0 0 {RandomSeed} metricDimension/frb45-21-3.txt</t>
  </si>
  <si>
    <t>metricDimension/metricDimension.exe tvns true 100 100 3600 20 0 0 {RandomSeed} metricDimension/frb45-21-4.txt</t>
  </si>
  <si>
    <t>metricDimension/metricDimension.exe tvns true 100 100 3600 20 0 0 {RandomSeed} metricDimension/frb45-21-5.txt</t>
  </si>
  <si>
    <t>metricDimension/metricDimension.exe tvns true 100 100 3600 20 0 0 {RandomSeed} metricDimension/frb50-23-1.txt</t>
  </si>
  <si>
    <t>metricDimension/metricDimension.exe tvns true 100 100 3600 20 0 0 {RandomSeed} metricDimension/frb50-23-2.txt</t>
  </si>
  <si>
    <t>metricDimension/metricDimension.exe tvns true 100 100 3600 20 0 0 {RandomSeed} metricDimension/frb50-23-3.txt</t>
  </si>
  <si>
    <t>metricDimension/metricDimension.exe tvns true 100 100 3600 20 0 0 {RandomSeed} metricDimension/frb50-23-4.txt</t>
  </si>
  <si>
    <t>metricDimension/metricDimension.exe tvns true 100 100 3600 20 0 0 {RandomSeed} metricDimension/frb50-23-5.txt</t>
  </si>
  <si>
    <t>metricDimension/metricDimension.exe tvns true 100 100 3600 20 0 0 {RandomSeed} metricDimension/frb53-24-1.txt</t>
  </si>
  <si>
    <t>metricDimension/metricDimension.exe tvns true 100 100 3600 20 0 0 {RandomSeed} metricDimension/frb53-24-2.txt</t>
  </si>
  <si>
    <t>metricDimension/metricDimension.exe tvns true 100 100 3600 20 0 0 {RandomSeed} metricDimension/frb53-24-3.txt</t>
  </si>
  <si>
    <t>metricDimension/metricDimension.exe tvns true 100 100 3600 20 0 0 {RandomSeed} metricDimension/frb53-24-4.txt</t>
  </si>
  <si>
    <t>metricDimension/metricDimension.exe tvns true 100 100 3600 20 0 0 {RandomSeed} metricDimension/frb53-24-5.txt</t>
  </si>
  <si>
    <t>metricDimension/metricDimension.exe tvns true 100 100 3600 20 0 0 {RandomSeed} metricDimension/frb56-25-1.txt</t>
  </si>
  <si>
    <t>metricDimension/metricDimension.exe tvns true 100 100 3600 20 0 0 {RandomSeed} metricDimension/frb56-25-2.txt</t>
  </si>
  <si>
    <t>metricDimension/metricDimension.exe tvns true 100 100 3600 20 0 0 {RandomSeed} metricDimension/frb56-25-3.txt</t>
  </si>
  <si>
    <t>metricDimension/metricDimension.exe tvns true 100 100 3600 20 0 0 {RandomSeed} metricDimension/frb56-25-4.txt</t>
  </si>
  <si>
    <t>metricDimension/metricDimension.exe tvns true 100 100 3600 20 0 0 {RandomSeed} metricDimension/frb56-25-5.txt</t>
  </si>
  <si>
    <t>metricDimension/metricDimension.exe tvns true 100 100 3600 20 0 0 {RandomSeed} metricDimension/frb59-26-1.txt</t>
  </si>
  <si>
    <t>metricDimension/metricDimension.exe tvns true 100 100 3600 20 0 0 {RandomSeed} metricDimension/frb59-26-2.txt</t>
  </si>
  <si>
    <t>metricDimension/metricDimension.exe tvns true 100 100 3600 20 0 0 {RandomSeed} metricDimension/frb59-26-3.txt</t>
  </si>
  <si>
    <t>metricDimension/metricDimension.exe tvns true 100 100 3600 20 0 0 {RandomSeed} metricDimension/frb59-26-4.txt</t>
  </si>
  <si>
    <t>metricDimension/metricDimension.exe tvns true 100 100 3600 20 0 0 {RandomSeed} metricDimension/frb59-26-5.txt</t>
  </si>
  <si>
    <t>metricDimension/metricDimension.exe tvns true 100 100 3600 20 0 0 {RandomSeed} metricDimension/hypercube_1.txt</t>
  </si>
  <si>
    <t>metricDimension/metricDimension.exe tvns true 100 100 3600 20 0 0 {RandomSeed} metricDimension/hypercube_2.txt</t>
  </si>
  <si>
    <t>metricDimension/metricDimension.exe tvns true 100 100 3600 20 0 0 {RandomSeed} metricDimension/hypercube_3.txt</t>
  </si>
  <si>
    <t>metricDimension/metricDimension.exe tvns true 100 100 3600 20 0 0 {RandomSeed} metricDimension/hypercube_4.txt</t>
  </si>
  <si>
    <t>metricDimension/metricDimension.exe tvns true 100 100 3600 20 0 0 {RandomSeed} metricDimension/hypercube_5.txt</t>
  </si>
  <si>
    <t>metricDimension/metricDimension.exe tvns true 100 100 3600 20 0 0 {RandomSeed} metricDimension/hypercube_6.txt</t>
  </si>
  <si>
    <t>metricDimension/metricDimension.exe tvns true 100 100 3600 20 0 0 {RandomSeed} metricDimension/hypercube_7.txt</t>
  </si>
  <si>
    <t>metricDimension/metricDimension.exe tvns true 100 100 3600 20 0 0 {RandomSeed} metricDimension/hypercube_8.txt</t>
  </si>
  <si>
    <t>metricDimension/metricDimension.exe tvns true 100 100 3600 20 0 0 {RandomSeed} metricDimension/hypercube_9.txt</t>
  </si>
  <si>
    <t>metricDimension/metricDimension.exe tvns true 100 100 3600 20 0 0 {RandomSeed} metricDimension/hypercube_10.txt</t>
  </si>
  <si>
    <t>metricDimension/metricDimension.exe tvns true 100 100 3600 20 0 0 {RandomSeed} metricDimension/hypercube_11.txt</t>
  </si>
  <si>
    <t>metricDimension/metricDimension.exe tvns true 100 100 3600 20 0 0 {RandomSeed} metricDimension/hypercube_12.txt</t>
  </si>
  <si>
    <t>metricDimension/metricDimension.exe tvns true 100 100 3600 20 0 0 {RandomSeed} metricDimension/Hamming_2_3.txt</t>
  </si>
  <si>
    <t>metricDimension/metricDimension.exe tvns true 100 100 3600 20 0 0 {RandomSeed} metricDimension/Hamming_2_4.txt</t>
  </si>
  <si>
    <t>metricDimension/metricDimension.exe tvns true 100 100 3600 20 0 0 {RandomSeed} metricDimension/Hamming_2_5.txt</t>
  </si>
  <si>
    <t>metricDimension/metricDimension.exe tvns true 100 100 3600 20 0 0 {RandomSeed} metricDimension/Hamming_2_6.txt</t>
  </si>
  <si>
    <t>metricDimension/metricDimension.exe tvns true 100 100 3600 20 0 0 {RandomSeed} metricDimension/Hamming_2_7.txt</t>
  </si>
  <si>
    <t>metricDimension/metricDimension.exe tvns true 100 100 3600 20 0 0 {RandomSeed} metricDimension/Hamming_2_8.txt</t>
  </si>
  <si>
    <t>metricDimension/metricDimension.exe tvns true 100 100 3600 20 0 0 {RandomSeed} metricDimension/Hamming_2_9.txt</t>
  </si>
  <si>
    <t>metricDimension/metricDimension.exe tvns true 100 100 3600 20 0 0 {RandomSeed} metricDimension/Hamming_2_10.txt</t>
  </si>
  <si>
    <t>metricDimension/metricDimension.exe tvns true 100 100 3600 20 0 0 {RandomSeed} metricDimension/Hamming_2_11.txt</t>
  </si>
  <si>
    <t>metricDimension/metricDimension.exe tvns true 100 100 3600 20 0 0 {RandomSeed} metricDimension/Hamming_2_12.txt</t>
  </si>
  <si>
    <t>metricDimension/metricDimension.exe tvns true 100 100 3600 20 0 0 {RandomSeed} metricDimension/Hamming_2_13.txt</t>
  </si>
  <si>
    <t>metricDimension/metricDimension.exe tvns true 100 100 3600 20 0 0 {RandomSeed} metricDimension/Hamming_2_14.txt</t>
  </si>
  <si>
    <t>metricDimension/metricDimension.exe tvns true 100 100 3600 20 0 0 {RandomSeed} metricDimension/Hamming_2_15.txt</t>
  </si>
  <si>
    <t>metricDimension/metricDimension.exe tvns true 100 100 3600 20 0 0 {RandomSeed} metricDimension/Hamming_2_16.txt</t>
  </si>
  <si>
    <t>metricDimension/metricDimension.exe tvns true 100 100 3600 20 0 0 {RandomSeed} metricDimension/Hamming_2_17.txt</t>
  </si>
  <si>
    <t>metricDimension/metricDimension.exe tvns true 100 100 3600 20 0 0 {RandomSeed} metricDimension/Hamming_2_18.txt</t>
  </si>
  <si>
    <t>metricDimension/metricDimension.exe tvns true 100 100 3600 20 0 0 {RandomSeed} metricDimension/Hamming_2_19.txt</t>
  </si>
  <si>
    <t>metricDimension/metricDimension.exe tvns true 100 100 3600 20 0 0 {RandomSeed} metricDimension/Hamming_2_20.txt</t>
  </si>
  <si>
    <t>metricDimension/metricDimension.exe tvns true 100 100 3600 20 0 0 {RandomSeed} metricDimension/Hamming_2_21.txt</t>
  </si>
  <si>
    <t>metricDimension/metricDimension.exe tvns true 100 100 3600 20 0 0 {RandomSeed} metricDimension/Hamming_2_22.txt</t>
  </si>
  <si>
    <t>metricDimension/metricDimension.exe tvns true 100 100 3600 20 0 0 {RandomSeed} metricDimension/Hamming_2_23.txt</t>
  </si>
  <si>
    <t>metricDimension/metricDimension.exe tvns true 100 100 3600 20 0 0 {RandomSeed} metricDimension/Hamming_2_24.txt</t>
  </si>
  <si>
    <t>metricDimension/metricDimension.exe tvns true 100 100 3600 20 0 0 {RandomSeed} metricDimension/Hamming_2_25.txt</t>
  </si>
  <si>
    <t>metricDimension/metricDimension.exe tvns true 100 100 3600 20 0 0 {RandomSeed} metricDimension/Hamming_2_26.txt</t>
  </si>
  <si>
    <t>metricDimension/metricDimension.exe tvns true 100 100 3600 20 0 0 {RandomSeed} metricDimension/Hamming_2_27.txt</t>
  </si>
  <si>
    <t>metricDimension/metricDimension.exe tvns true 100 100 3600 20 0 0 {RandomSeed} metricDimension/Hamming_2_28.txt</t>
  </si>
  <si>
    <t>metricDimension/metricDimension.exe tvns true 100 100 3600 20 0 0 {RandomSeed} metricDimension/Hamming_2_29.txt</t>
  </si>
  <si>
    <t>metricDimension/metricDimension.exe tvns true 100 100 3600 20 0 0 {RandomSeed} metricDimension/Hamming_2_30.txt</t>
  </si>
  <si>
    <t>metricDimension/metricDimension.exe tvns true 100 100 3600 20 0 0 {RandomSeed} metricDimension/Hamming_3_3.txt</t>
  </si>
  <si>
    <t>metricDimension/metricDimension.exe tvns true 100 100 3600 20 0 0 {RandomSeed} metricDimension/Hamming_3_4.txt</t>
  </si>
  <si>
    <t>metricDimension/metricDimension.exe tvns true 100 100 3600 20 0 0 {RandomSeed} metricDimension/Hamming_3_5.txt</t>
  </si>
  <si>
    <t>metricDimension/metricDimension.exe tvns true 100 100 3600 20 0 0 {RandomSeed} metricDimension/Hamming_3_6.txt</t>
  </si>
  <si>
    <t>metricDimension/metricDimension.exe tvns true 100 100 3600 20 0 0 {RandomSeed} metricDimension/Hamming_3_7.txt</t>
  </si>
  <si>
    <t>metricDimension/metricDimension.exe tvns true 100 100 3600 20 0 0 {RandomSeed} metricDimension/Hamming_3_8.txt</t>
  </si>
  <si>
    <t>metricDimension/metricDimension.exe tvns true 100 100 3600 20 0 0 {RandomSeed} metricDimension/Hamming_3_9.txt</t>
  </si>
  <si>
    <t>metricDimension/metricDimension.exe tvns true 100 100 3600 20 0 0 {RandomSeed} metricDimension/Hamming_3_10.txt</t>
  </si>
  <si>
    <t>metricDimension/metricDimension.exe tvns true 100 100 3600 20 0 0 {RandomSeed} metricDimension/Hamming_3_11.txt</t>
  </si>
  <si>
    <t>metricDimension/metricDimension.exe tvns true 100 100 3600 20 0 0 {RandomSeed} metricDimension/Hamming_3_12.txt</t>
  </si>
  <si>
    <t>metricDimension/metricDimension.exe tvns true 100 100 3600 20 0 0 {RandomSeed} metricDimension/Hamming_3_13.txt</t>
  </si>
  <si>
    <t>metricDimension/metricDimension.exe tvns true 100 100 3600 20 0 0 {RandomSeed} metricDimension/Hamming_3_14.txt</t>
  </si>
  <si>
    <t>metricDimension/metricDimension.exe tvns true 100 100 3600 20 0 0 {RandomSeed} metricDimension/Hamming_3_15.txt</t>
  </si>
  <si>
    <t>metricDimension/metricDimension.exe tvns true 100 100 3600 20 0 0 {RandomSeed} metricDimension/Hamming_3_16.txt</t>
  </si>
  <si>
    <t>metricDimension/metricDimension.exe tvns true 100 100 3600 20 0 0 {RandomSeed} metricDimension/Hamming_3_17.txt</t>
  </si>
  <si>
    <t>metricDimension/metricDimension.exe tvns true 100 100 3600 20 0 0 {RandomSeed} metricDimension/Hamming_4_3.txt</t>
  </si>
  <si>
    <t>metricDimension/metricDimension.exe tvns true 100 100 3600 20 0 0 {RandomSeed} metricDimension/Hamming_4_4.txt</t>
  </si>
  <si>
    <t>metricDimension/metricDimension.exe tvns true 100 100 3600 20 0 0 {RandomSeed} metricDimension/Hamming_4_5.txt</t>
  </si>
  <si>
    <t>metricDimension/metricDimension.exe tvns true 100 100 3600 20 0 0 {RandomSeed} metricDimension/Hamming_4_6.txt</t>
  </si>
  <si>
    <t>metricDimension/metricDimension.exe tvns true 100 100 3600 20 0 0 {RandomSeed} metricDimension/Hamming_4_7.txt</t>
  </si>
  <si>
    <t>metricDimension/metricDimension.exe tvns true 100 100 3600 20 0 0 {RandomSeed} metricDimension/Hamming_4_8.txt</t>
  </si>
  <si>
    <t>metricDimension/metricDimension.exe tvns true 100 100 3600 20 0 0 {RandomSeed} metricDimension/Hamming_5_3.txt</t>
  </si>
  <si>
    <t>metricDimension/metricDimension.exe tvns true 100 100 3600 20 0 0 {RandomSeed} metricDimension/Hamming_5_4.txt</t>
  </si>
  <si>
    <t>metricDimension/metricDimension.exe tvns true 100 100 3600 20 0 0 {RandomSeed} metricDimension/Hamming_5_5.txt</t>
  </si>
  <si>
    <t>metricDimension/metricDimension.exe tvns true 100 100 3600 20 0 0 {RandomSeed} metricDimension/Hamming_6_3.txt</t>
  </si>
  <si>
    <t>metricDimension/metricDimension.exe tvns true 100 100 3600 20 0 0 {RandomSeed} metricDimension/Hamming_6_4.txt</t>
  </si>
  <si>
    <t>metricDimension/metricDimension.exe tvns true 100 100 3600 20 0 0 {RandomSeed} metricDimension/Hamming_7_3.txt</t>
  </si>
  <si>
    <t>GA Kratica et al.</t>
  </si>
  <si>
    <t>VNS Kratica et al.</t>
  </si>
  <si>
    <t>hypercube_1</t>
  </si>
  <si>
    <t>hypercube_2</t>
  </si>
  <si>
    <t>hypercube_3</t>
  </si>
  <si>
    <t>hypercube_4</t>
  </si>
  <si>
    <t>hypercube_5</t>
  </si>
  <si>
    <t>hypercube_6</t>
  </si>
  <si>
    <t>hypercube_7</t>
  </si>
  <si>
    <t>hypercube_8</t>
  </si>
  <si>
    <t>hypercube_9</t>
  </si>
  <si>
    <t>hypercube_10</t>
  </si>
  <si>
    <t>hypercube_11</t>
  </si>
  <si>
    <t>hypercube_12</t>
  </si>
  <si>
    <t>Hamming_2_3</t>
  </si>
  <si>
    <t>Hamming_2_4</t>
  </si>
  <si>
    <t>Hamming_2_5</t>
  </si>
  <si>
    <t>Hamming_2_6</t>
  </si>
  <si>
    <t>Hamming_2_7</t>
  </si>
  <si>
    <t>Hamming_2_8</t>
  </si>
  <si>
    <t>Hamming_2_9</t>
  </si>
  <si>
    <t>Hamming_2_10</t>
  </si>
  <si>
    <t>Hamming_2_11</t>
  </si>
  <si>
    <t>Hamming_2_12</t>
  </si>
  <si>
    <t>Hamming_2_13</t>
  </si>
  <si>
    <t>Hamming_2_14</t>
  </si>
  <si>
    <t>Hamming_2_15</t>
  </si>
  <si>
    <t>Hamming_2_16</t>
  </si>
  <si>
    <t>Hamming_2_17</t>
  </si>
  <si>
    <t>Hamming_2_18</t>
  </si>
  <si>
    <t>Hamming_2_19</t>
  </si>
  <si>
    <t>Hamming_2_20</t>
  </si>
  <si>
    <t>Hamming_2_21</t>
  </si>
  <si>
    <t>Hamming_2_22</t>
  </si>
  <si>
    <t>Hamming_2_23</t>
  </si>
  <si>
    <t>Hamming_2_24</t>
  </si>
  <si>
    <t>Hamming_2_25</t>
  </si>
  <si>
    <t>Hamming_2_26</t>
  </si>
  <si>
    <t>Hamming_2_27</t>
  </si>
  <si>
    <t>Hamming_2_28</t>
  </si>
  <si>
    <t>Hamming_2_29</t>
  </si>
  <si>
    <t>Hamming_2_30</t>
  </si>
  <si>
    <t>Hamming_3_3</t>
  </si>
  <si>
    <t>Hamming_3_4</t>
  </si>
  <si>
    <t>Hamming_3_5</t>
  </si>
  <si>
    <t>Hamming_3_6</t>
  </si>
  <si>
    <t>Hamming_3_7</t>
  </si>
  <si>
    <t>Hamming_3_8</t>
  </si>
  <si>
    <t>Hamming_3_9</t>
  </si>
  <si>
    <t>Hamming_3_10</t>
  </si>
  <si>
    <t>Hamming_3_11</t>
  </si>
  <si>
    <t>Hamming_3_12</t>
  </si>
  <si>
    <t>Hamming_3_13</t>
  </si>
  <si>
    <t>Hamming_3_14</t>
  </si>
  <si>
    <t>Hamming_3_15</t>
  </si>
  <si>
    <t>Hamming_3_16</t>
  </si>
  <si>
    <t>Hamming_3_17</t>
  </si>
  <si>
    <t>Hamming_4_3</t>
  </si>
  <si>
    <t>Hamming_4_4</t>
  </si>
  <si>
    <t>Hamming_4_5</t>
  </si>
  <si>
    <t>Hamming_4_6</t>
  </si>
  <si>
    <t>Hamming_4_7</t>
  </si>
  <si>
    <t>Hamming_4_8</t>
  </si>
  <si>
    <t>Hamming_5_3</t>
  </si>
  <si>
    <t>Hamming_5_4</t>
  </si>
  <si>
    <t>Hamming_5_5</t>
  </si>
  <si>
    <t>Hamming_6_3</t>
  </si>
  <si>
    <t>Hamming_6_4</t>
  </si>
  <si>
    <t>Hamming_7_3</t>
  </si>
  <si>
    <t>metricDimension/metricDimension.exe tvns true 100 100 3600 20 1 5 {RandomSeed} metricDimension/csp50.txt</t>
  </si>
  <si>
    <t>metricDimension/metricDimension.exe tvns true 100 100 3600 20 1 5 {RandomSeed} metricDimension/csp100.txt</t>
  </si>
  <si>
    <t>metricDimension/metricDimension.exe tvns true 100 100 3600 20 1 5 {RandomSeed} metricDimension/csp150.txt</t>
  </si>
  <si>
    <t>metricDimension/metricDimension.exe tvns true 100 100 3600 20 1 5 {RandomSeed} metricDimension/csp200.txt</t>
  </si>
  <si>
    <t>metricDimension/metricDimension.exe tvns true 100 100 3600 20 1 5 {RandomSeed} metricDimension/csp250.txt</t>
  </si>
  <si>
    <t>metricDimension/metricDimension.exe tvns true 100 100 3600 20 1 5 {RandomSeed} metricDimension/csp300.txt</t>
  </si>
  <si>
    <t>metricDimension/metricDimension.exe tvns true 100 100 3600 20 1 5 {RandomSeed} metricDimension/csp350.txt</t>
  </si>
  <si>
    <t>metricDimension/metricDimension.exe tvns true 100 100 3600 20 1 5 {RandomSeed} metricDimension/csp400.txt</t>
  </si>
  <si>
    <t>metricDimension/metricDimension.exe tvns true 100 100 3600 20 1 5 {RandomSeed} metricDimension/csp450.txt</t>
  </si>
  <si>
    <t>metricDimension/metricDimension.exe tvns true 100 100 3600 20 1 5 {RandomSeed} metricDimension/csp500.txt</t>
  </si>
  <si>
    <t>metricDimension/metricDimension.exe tvns true 100 100 3600 20 1 5 {RandomSeed} metricDimension/gcol1.txt</t>
  </si>
  <si>
    <t>metricDimension/metricDimension.exe tvns true 100 100 3600 20 1 5 {RandomSeed} metricDimension/gcol2.txt</t>
  </si>
  <si>
    <t>metricDimension/metricDimension.exe tvns true 100 100 3600 20 1 5 {RandomSeed} metricDimension/gcol3.txt</t>
  </si>
  <si>
    <t>metricDimension/metricDimension.exe tvns true 100 100 3600 20 1 5 {RandomSeed} metricDimension/gcol4.txt</t>
  </si>
  <si>
    <t>metricDimension/metricDimension.exe tvns true 100 100 3600 20 1 5 {RandomSeed} metricDimension/gcol5.txt</t>
  </si>
  <si>
    <t>metricDimension/metricDimension.exe tvns true 100 100 3600 20 1 5 {RandomSeed} metricDimension/gcol6.txt</t>
  </si>
  <si>
    <t>metricDimension/metricDimension.exe tvns true 100 100 3600 20 1 5 {RandomSeed} metricDimension/gcol7.txt</t>
  </si>
  <si>
    <t>metricDimension/metricDimension.exe tvns true 100 100 3600 20 1 5 {RandomSeed} metricDimension/gcol8.txt</t>
  </si>
  <si>
    <t>metricDimension/metricDimension.exe tvns true 100 100 3600 20 1 5 {RandomSeed} metricDimension/gcol9.txt</t>
  </si>
  <si>
    <t>metricDimension/metricDimension.exe tvns true 100 100 3600 20 1 5 {RandomSeed} metricDimension/gcol10.txt</t>
  </si>
  <si>
    <t>metricDimension/metricDimension.exe tvns true 100 100 3600 20 1 5 {RandomSeed} metricDimension/gcol11.txt</t>
  </si>
  <si>
    <t>metricDimension/metricDimension.exe tvns true 100 100 3600 20 1 5 {RandomSeed} metricDimension/gcol12.txt</t>
  </si>
  <si>
    <t>metricDimension/metricDimension.exe tvns true 100 100 3600 20 1 5 {RandomSeed} metricDimension/gcol13.txt</t>
  </si>
  <si>
    <t>metricDimension/metricDimension.exe tvns true 100 100 3600 20 1 5 {RandomSeed} metricDimension/gcol14.txt</t>
  </si>
  <si>
    <t>metricDimension/metricDimension.exe tvns true 100 100 3600 20 1 5 {RandomSeed} metricDimension/gcol15.txt</t>
  </si>
  <si>
    <t>metricDimension/metricDimension.exe tvns true 100 100 3600 20 1 5 {RandomSeed} metricDimension/gcol16.txt</t>
  </si>
  <si>
    <t>metricDimension/metricDimension.exe tvns true 100 100 3600 20 1 5 {RandomSeed} metricDimension/gcol17.txt</t>
  </si>
  <si>
    <t>metricDimension/metricDimension.exe tvns true 100 100 3600 20 1 5 {RandomSeed} metricDimension/gcol18.txt</t>
  </si>
  <si>
    <t>metricDimension/metricDimension.exe tvns true 100 100 3600 20 1 5 {RandomSeed} metricDimension/gcol19.txt</t>
  </si>
  <si>
    <t>metricDimension/metricDimension.exe tvns true 100 100 3600 20 1 5 {RandomSeed} metricDimension/gcol20.txt</t>
  </si>
  <si>
    <t>metricDimension/metricDimension.exe tvns true 100 100 3600 20 1 5 {RandomSeed} metricDimension/gcol21.txt</t>
  </si>
  <si>
    <t>metricDimension/metricDimension.exe tvns true 100 100 3600 20 1 5 {RandomSeed} metricDimension/gcol22.txt</t>
  </si>
  <si>
    <t>metricDimension/metricDimension.exe tvns true 100 100 3600 20 1 5 {RandomSeed} metricDimension/gcol23.txt</t>
  </si>
  <si>
    <t>metricDimension/metricDimension.exe tvns true 100 100 3600 20 1 5 {RandomSeed} metricDimension/gcol24.txt</t>
  </si>
  <si>
    <t>metricDimension/metricDimension.exe tvns true 100 100 3600 20 1 5 {RandomSeed} metricDimension/gcol25.txt</t>
  </si>
  <si>
    <t>metricDimension/metricDimension.exe tvns true 100 100 3600 20 1 5 {RandomSeed} metricDimension/gcol26.txt</t>
  </si>
  <si>
    <t>metricDimension/metricDimension.exe tvns true 100 100 3600 20 1 5 {RandomSeed} metricDimension/gcol27.txt</t>
  </si>
  <si>
    <t>metricDimension/metricDimension.exe tvns true 100 100 3600 20 1 5 {RandomSeed} metricDimension/gcol28.txt</t>
  </si>
  <si>
    <t>metricDimension/metricDimension.exe tvns true 100 100 3600 20 1 5 {RandomSeed} metricDimension/gcol29.txt</t>
  </si>
  <si>
    <t>metricDimension/metricDimension.exe tvns true 100 100 3600 20 1 5 {RandomSeed} metricDimension/gcol30.txt</t>
  </si>
  <si>
    <t>metricDimension/metricDimension.exe tvns true 100 100 3600 20 1 5 {RandomSeed} metricDimension/frb30-15-1.txt</t>
  </si>
  <si>
    <t>metricDimension/metricDimension.exe tvns true 100 100 3600 20 1 5 {RandomSeed} metricDimension/frb30-15-2.txt</t>
  </si>
  <si>
    <t>metricDimension/metricDimension.exe tvns true 100 100 3600 20 1 5 {RandomSeed} metricDimension/frb30-15-3.txt</t>
  </si>
  <si>
    <t>metricDimension/metricDimension.exe tvns true 100 100 3600 20 1 5 {RandomSeed} metricDimension/frb30-15-4.txt</t>
  </si>
  <si>
    <t>metricDimension/metricDimension.exe tvns true 100 100 3600 20 1 5 {RandomSeed} metricDimension/frb30-15-5.txt</t>
  </si>
  <si>
    <t>metricDimension/metricDimension.exe tvns true 100 100 3600 20 1 5 {RandomSeed} metricDimension/frb35-17-1.txt</t>
  </si>
  <si>
    <t>metricDimension/metricDimension.exe tvns true 100 100 3600 20 1 5 {RandomSeed} metricDimension/frb35-17-2.txt</t>
  </si>
  <si>
    <t>metricDimension/metricDimension.exe tvns true 100 100 3600 20 1 5 {RandomSeed} metricDimension/frb35-17-3.txt</t>
  </si>
  <si>
    <t>metricDimension/metricDimension.exe tvns true 100 100 3600 20 1 5 {RandomSeed} metricDimension/frb35-17-4.txt</t>
  </si>
  <si>
    <t>metricDimension/metricDimension.exe tvns true 100 100 3600 20 1 5 {RandomSeed} metricDimension/frb35-17-5.txt</t>
  </si>
  <si>
    <t>metricDimension/metricDimension.exe tvns true 100 100 3600 20 1 5 {RandomSeed} metricDimension/frb40-19-1.txt</t>
  </si>
  <si>
    <t>metricDimension/metricDimension.exe tvns true 100 100 3600 20 1 5 {RandomSeed} metricDimension/frb40-19-2.txt</t>
  </si>
  <si>
    <t>metricDimension/metricDimension.exe tvns true 100 100 3600 20 1 5 {RandomSeed} metricDimension/frb40-19-3.txt</t>
  </si>
  <si>
    <t>metricDimension/metricDimension.exe tvns true 100 100 3600 20 1 5 {RandomSeed} metricDimension/frb40-19-4.txt</t>
  </si>
  <si>
    <t>metricDimension/metricDimension.exe tvns true 100 100 3600 20 1 5 {RandomSeed} metricDimension/frb40-19-5.txt</t>
  </si>
  <si>
    <t>metricDimension/metricDimension.exe tvns true 100 100 3600 20 1 5 {RandomSeed} metricDimension/frb45-21-1.txt</t>
  </si>
  <si>
    <t>metricDimension/metricDimension.exe tvns true 100 100 3600 20 1 5 {RandomSeed} metricDimension/frb45-21-2.txt</t>
  </si>
  <si>
    <t>metricDimension/metricDimension.exe tvns true 100 100 3600 20 1 5 {RandomSeed} metricDimension/frb45-21-3.txt</t>
  </si>
  <si>
    <t>metricDimension/metricDimension.exe tvns true 100 100 3600 20 1 5 {RandomSeed} metricDimension/frb45-21-4.txt</t>
  </si>
  <si>
    <t>metricDimension/metricDimension.exe tvns true 100 100 3600 20 1 5 {RandomSeed} metricDimension/frb45-21-5.txt</t>
  </si>
  <si>
    <t>metricDimension/metricDimension.exe tvns true 100 100 3600 20 1 5 {RandomSeed} metricDimension/frb50-23-1.txt</t>
  </si>
  <si>
    <t>metricDimension/metricDimension.exe tvns true 100 100 3600 20 1 5 {RandomSeed} metricDimension/frb50-23-2.txt</t>
  </si>
  <si>
    <t>metricDimension/metricDimension.exe tvns true 100 100 3600 20 1 5 {RandomSeed} metricDimension/frb50-23-3.txt</t>
  </si>
  <si>
    <t>metricDimension/metricDimension.exe tvns true 100 100 3600 20 1 5 {RandomSeed} metricDimension/frb50-23-4.txt</t>
  </si>
  <si>
    <t>metricDimension/metricDimension.exe tvns true 100 100 3600 20 1 5 {RandomSeed} metricDimension/frb50-23-5.txt</t>
  </si>
  <si>
    <t>metricDimension/metricDimension.exe tvns true 100 100 3600 20 1 5 {RandomSeed} metricDimension/frb53-24-1.txt</t>
  </si>
  <si>
    <t>metricDimension/metricDimension.exe tvns true 100 100 3600 20 1 5 {RandomSeed} metricDimension/frb53-24-2.txt</t>
  </si>
  <si>
    <t>metricDimension/metricDimension.exe tvns true 100 100 3600 20 1 5 {RandomSeed} metricDimension/frb53-24-3.txt</t>
  </si>
  <si>
    <t>metricDimension/metricDimension.exe tvns true 100 100 3600 20 1 5 {RandomSeed} metricDimension/frb53-24-4.txt</t>
  </si>
  <si>
    <t>metricDimension/metricDimension.exe tvns true 100 100 3600 20 1 5 {RandomSeed} metricDimension/frb53-24-5.txt</t>
  </si>
  <si>
    <t>metricDimension/metricDimension.exe tvns true 100 100 3600 20 1 5 {RandomSeed} metricDimension/frb56-25-1.txt</t>
  </si>
  <si>
    <t>metricDimension/metricDimension.exe tvns true 100 100 3600 20 1 5 {RandomSeed} metricDimension/frb56-25-2.txt</t>
  </si>
  <si>
    <t>metricDimension/metricDimension.exe tvns true 100 100 3600 20 1 5 {RandomSeed} metricDimension/frb56-25-3.txt</t>
  </si>
  <si>
    <t>metricDimension/metricDimension.exe tvns true 100 100 3600 20 1 5 {RandomSeed} metricDimension/frb56-25-4.txt</t>
  </si>
  <si>
    <t>metricDimension/metricDimension.exe tvns true 100 100 3600 20 1 5 {RandomSeed} metricDimension/frb56-25-5.txt</t>
  </si>
  <si>
    <t>metricDimension/metricDimension.exe tvns true 100 100 3600 20 1 5 {RandomSeed} metricDimension/frb59-26-1.txt</t>
  </si>
  <si>
    <t>metricDimension/metricDimension.exe tvns true 100 100 3600 20 1 5 {RandomSeed} metricDimension/frb59-26-2.txt</t>
  </si>
  <si>
    <t>metricDimension/metricDimension.exe tvns true 100 100 3600 20 1 5 {RandomSeed} metricDimension/frb59-26-3.txt</t>
  </si>
  <si>
    <t>metricDimension/metricDimension.exe tvns true 100 100 3600 20 1 5 {RandomSeed} metricDimension/frb59-26-4.txt</t>
  </si>
  <si>
    <t>metricDimension/metricDimension.exe tvns true 100 100 3600 20 1 5 {RandomSeed} metricDimension/frb59-26-5.txt</t>
  </si>
  <si>
    <t>metricDimension/metricDimension.exe tvns true 100 100 3600 20 1 5 {RandomSeed} metricDimension/hypercube_1.txt</t>
  </si>
  <si>
    <t>metricDimension/metricDimension.exe tvns true 100 100 3600 20 1 5 {RandomSeed} metricDimension/hypercube_2.txt</t>
  </si>
  <si>
    <t>metricDimension/metricDimension.exe tvns true 100 100 3600 20 1 5 {RandomSeed} metricDimension/hypercube_3.txt</t>
  </si>
  <si>
    <t>metricDimension/metricDimension.exe tvns true 100 100 3600 20 1 5 {RandomSeed} metricDimension/hypercube_4.txt</t>
  </si>
  <si>
    <t>metricDimension/metricDimension.exe tvns true 100 100 3600 20 1 5 {RandomSeed} metricDimension/hypercube_5.txt</t>
  </si>
  <si>
    <t>metricDimension/metricDimension.exe tvns true 100 100 3600 20 1 5 {RandomSeed} metricDimension/hypercube_6.txt</t>
  </si>
  <si>
    <t>metricDimension/metricDimension.exe tvns true 100 100 3600 20 1 5 {RandomSeed} metricDimension/hypercube_7.txt</t>
  </si>
  <si>
    <t>metricDimension/metricDimension.exe tvns true 100 100 3600 20 1 5 {RandomSeed} metricDimension/hypercube_8.txt</t>
  </si>
  <si>
    <t>metricDimension/metricDimension.exe tvns true 100 100 3600 20 1 5 {RandomSeed} metricDimension/hypercube_9.txt</t>
  </si>
  <si>
    <t>metricDimension/metricDimension.exe tvns true 100 100 3600 20 1 5 {RandomSeed} metricDimension/hypercube_10.txt</t>
  </si>
  <si>
    <t>metricDimension/metricDimension.exe tvns true 100 100 3600 20 1 5 {RandomSeed} metricDimension/hypercube_11.txt</t>
  </si>
  <si>
    <t>metricDimension/metricDimension.exe tvns true 100 100 3600 20 1 5 {RandomSeed} metricDimension/hypercube_12.txt</t>
  </si>
  <si>
    <t>metricDimension/metricDimension.exe tvns true 100 100 3600 20 1 5 {RandomSeed} metricDimension/Hamming_2_3.txt</t>
  </si>
  <si>
    <t>metricDimension/metricDimension.exe tvns true 100 100 3600 20 1 5 {RandomSeed} metricDimension/Hamming_2_4.txt</t>
  </si>
  <si>
    <t>metricDimension/metricDimension.exe tvns true 100 100 3600 20 1 5 {RandomSeed} metricDimension/Hamming_2_5.txt</t>
  </si>
  <si>
    <t>metricDimension/metricDimension.exe tvns true 100 100 3600 20 1 5 {RandomSeed} metricDimension/Hamming_2_6.txt</t>
  </si>
  <si>
    <t>metricDimension/metricDimension.exe tvns true 100 100 3600 20 1 5 {RandomSeed} metricDimension/Hamming_2_7.txt</t>
  </si>
  <si>
    <t>metricDimension/metricDimension.exe tvns true 100 100 3600 20 1 5 {RandomSeed} metricDimension/Hamming_2_8.txt</t>
  </si>
  <si>
    <t>metricDimension/metricDimension.exe tvns true 100 100 3600 20 1 5 {RandomSeed} metricDimension/Hamming_2_9.txt</t>
  </si>
  <si>
    <t>metricDimension/metricDimension.exe tvns true 100 100 3600 20 1 5 {RandomSeed} metricDimension/Hamming_2_10.txt</t>
  </si>
  <si>
    <t>metricDimension/metricDimension.exe tvns true 100 100 3600 20 1 5 {RandomSeed} metricDimension/Hamming_2_11.txt</t>
  </si>
  <si>
    <t>metricDimension/metricDimension.exe tvns true 100 100 3600 20 1 5 {RandomSeed} metricDimension/Hamming_2_12.txt</t>
  </si>
  <si>
    <t>metricDimension/metricDimension.exe tvns true 100 100 3600 20 1 5 {RandomSeed} metricDimension/Hamming_2_13.txt</t>
  </si>
  <si>
    <t>metricDimension/metricDimension.exe tvns true 100 100 3600 20 1 5 {RandomSeed} metricDimension/Hamming_2_14.txt</t>
  </si>
  <si>
    <t>metricDimension/metricDimension.exe tvns true 100 100 3600 20 1 5 {RandomSeed} metricDimension/Hamming_2_15.txt</t>
  </si>
  <si>
    <t>metricDimension/metricDimension.exe tvns true 100 100 3600 20 1 5 {RandomSeed} metricDimension/Hamming_2_16.txt</t>
  </si>
  <si>
    <t>metricDimension/metricDimension.exe tvns true 100 100 3600 20 1 5 {RandomSeed} metricDimension/Hamming_2_17.txt</t>
  </si>
  <si>
    <t>metricDimension/metricDimension.exe tvns true 100 100 3600 20 1 5 {RandomSeed} metricDimension/Hamming_2_18.txt</t>
  </si>
  <si>
    <t>metricDimension/metricDimension.exe tvns true 100 100 3600 20 1 5 {RandomSeed} metricDimension/Hamming_2_19.txt</t>
  </si>
  <si>
    <t>metricDimension/metricDimension.exe tvns true 100 100 3600 20 1 5 {RandomSeed} metricDimension/Hamming_2_20.txt</t>
  </si>
  <si>
    <t>metricDimension/metricDimension.exe tvns true 100 100 3600 20 1 5 {RandomSeed} metricDimension/Hamming_2_21.txt</t>
  </si>
  <si>
    <t>metricDimension/metricDimension.exe tvns true 100 100 3600 20 1 5 {RandomSeed} metricDimension/Hamming_2_22.txt</t>
  </si>
  <si>
    <t>metricDimension/metricDimension.exe tvns true 100 100 3600 20 1 5 {RandomSeed} metricDimension/Hamming_2_23.txt</t>
  </si>
  <si>
    <t>metricDimension/metricDimension.exe tvns true 100 100 3600 20 1 5 {RandomSeed} metricDimension/Hamming_2_24.txt</t>
  </si>
  <si>
    <t>metricDimension/metricDimension.exe tvns true 100 100 3600 20 1 5 {RandomSeed} metricDimension/Hamming_2_25.txt</t>
  </si>
  <si>
    <t>metricDimension/metricDimension.exe tvns true 100 100 3600 20 1 5 {RandomSeed} metricDimension/Hamming_2_26.txt</t>
  </si>
  <si>
    <t>metricDimension/metricDimension.exe tvns true 100 100 3600 20 1 5 {RandomSeed} metricDimension/Hamming_2_27.txt</t>
  </si>
  <si>
    <t>metricDimension/metricDimension.exe tvns true 100 100 3600 20 1 5 {RandomSeed} metricDimension/Hamming_2_28.txt</t>
  </si>
  <si>
    <t>metricDimension/metricDimension.exe tvns true 100 100 3600 20 1 5 {RandomSeed} metricDimension/Hamming_2_29.txt</t>
  </si>
  <si>
    <t>metricDimension/metricDimension.exe tvns true 100 100 3600 20 1 5 {RandomSeed} metricDimension/Hamming_2_30.txt</t>
  </si>
  <si>
    <t>metricDimension/metricDimension.exe tvns true 100 100 3600 20 1 5 {RandomSeed} metricDimension/Hamming_3_3.txt</t>
  </si>
  <si>
    <t>metricDimension/metricDimension.exe tvns true 100 100 3600 20 1 5 {RandomSeed} metricDimension/Hamming_3_4.txt</t>
  </si>
  <si>
    <t>metricDimension/metricDimension.exe tvns true 100 100 3600 20 1 5 {RandomSeed} metricDimension/Hamming_3_5.txt</t>
  </si>
  <si>
    <t>metricDimension/metricDimension.exe tvns true 100 100 3600 20 1 5 {RandomSeed} metricDimension/Hamming_3_6.txt</t>
  </si>
  <si>
    <t>metricDimension/metricDimension.exe tvns true 100 100 3600 20 1 5 {RandomSeed} metricDimension/Hamming_3_7.txt</t>
  </si>
  <si>
    <t>metricDimension/metricDimension.exe tvns true 100 100 3600 20 1 5 {RandomSeed} metricDimension/Hamming_3_8.txt</t>
  </si>
  <si>
    <t>metricDimension/metricDimension.exe tvns true 100 100 3600 20 1 5 {RandomSeed} metricDimension/Hamming_3_9.txt</t>
  </si>
  <si>
    <t>metricDimension/metricDimension.exe tvns true 100 100 3600 20 1 5 {RandomSeed} metricDimension/Hamming_3_10.txt</t>
  </si>
  <si>
    <t>metricDimension/metricDimension.exe tvns true 100 100 3600 20 1 5 {RandomSeed} metricDimension/Hamming_3_11.txt</t>
  </si>
  <si>
    <t>metricDimension/metricDimension.exe tvns true 100 100 3600 20 1 5 {RandomSeed} metricDimension/Hamming_3_12.txt</t>
  </si>
  <si>
    <t>metricDimension/metricDimension.exe tvns true 100 100 3600 20 1 5 {RandomSeed} metricDimension/Hamming_3_13.txt</t>
  </si>
  <si>
    <t>metricDimension/metricDimension.exe tvns true 100 100 3600 20 1 5 {RandomSeed} metricDimension/Hamming_3_14.txt</t>
  </si>
  <si>
    <t>metricDimension/metricDimension.exe tvns true 100 100 3600 20 1 5 {RandomSeed} metricDimension/Hamming_3_15.txt</t>
  </si>
  <si>
    <t>metricDimension/metricDimension.exe tvns true 100 100 3600 20 1 5 {RandomSeed} metricDimension/Hamming_3_16.txt</t>
  </si>
  <si>
    <t>metricDimension/metricDimension.exe tvns true 100 100 3600 20 1 5 {RandomSeed} metricDimension/Hamming_3_17.txt</t>
  </si>
  <si>
    <t>metricDimension/metricDimension.exe tvns true 100 100 3600 20 1 5 {RandomSeed} metricDimension/Hamming_4_3.txt</t>
  </si>
  <si>
    <t>metricDimension/metricDimension.exe tvns true 100 100 3600 20 1 5 {RandomSeed} metricDimension/Hamming_4_4.txt</t>
  </si>
  <si>
    <t>metricDimension/metricDimension.exe tvns true 100 100 3600 20 1 5 {RandomSeed} metricDimension/Hamming_4_5.txt</t>
  </si>
  <si>
    <t>metricDimension/metricDimension.exe tvns true 100 100 3600 20 1 5 {RandomSeed} metricDimension/Hamming_4_6.txt</t>
  </si>
  <si>
    <t>metricDimension/metricDimension.exe tvns true 100 100 3600 20 1 5 {RandomSeed} metricDimension/Hamming_4_7.txt</t>
  </si>
  <si>
    <t>metricDimension/metricDimension.exe tvns true 100 100 3600 20 1 5 {RandomSeed} metricDimension/Hamming_4_8.txt</t>
  </si>
  <si>
    <t>metricDimension/metricDimension.exe tvns true 100 100 3600 20 1 5 {RandomSeed} metricDimension/Hamming_5_3.txt</t>
  </si>
  <si>
    <t>metricDimension/metricDimension.exe tvns true 100 100 3600 20 1 5 {RandomSeed} metricDimension/Hamming_5_4.txt</t>
  </si>
  <si>
    <t>metricDimension/metricDimension.exe tvns true 100 100 3600 20 1 5 {RandomSeed} metricDimension/Hamming_5_5.txt</t>
  </si>
  <si>
    <t>metricDimension/metricDimension.exe tvns true 100 100 3600 20 1 5 {RandomSeed} metricDimension/Hamming_6_3.txt</t>
  </si>
  <si>
    <t>metricDimension/metricDimension.exe tvns true 100 100 3600 20 1 5 {RandomSeed} metricDimension/Hamming_6_4.txt</t>
  </si>
  <si>
    <t>metricDimension/metricDimension.exe tvns true 100 100 3600 20 1 5 {RandomSeed} metricDimension/Hamming_7_3.txt</t>
  </si>
  <si>
    <t>TVNS m=1 md=5</t>
  </si>
  <si>
    <t>TVNS degen. reimpl.</t>
  </si>
  <si>
    <t>maximumBetweeness/maximumBetweenessApp.exe tvns false 100 5000 3600 30 0 0 {RandomSeed} maximumBetweeness/mbp-50-1000.txt BestImprovement</t>
  </si>
  <si>
    <t xml:space="preserve">mbp-10-100a </t>
  </si>
  <si>
    <t xml:space="preserve">mbp-10-20a </t>
  </si>
  <si>
    <t xml:space="preserve">mbp-10-50a </t>
  </si>
  <si>
    <t xml:space="preserve">mbp-11-100a </t>
  </si>
  <si>
    <t xml:space="preserve">mbp-11-20a </t>
  </si>
  <si>
    <t xml:space="preserve">mbp-11-50a </t>
  </si>
  <si>
    <t xml:space="preserve">mbp-12-100a </t>
  </si>
  <si>
    <t xml:space="preserve">mbp-12-20a </t>
  </si>
  <si>
    <t xml:space="preserve">mbp-12-50a </t>
  </si>
  <si>
    <t xml:space="preserve">mbp-15-200a </t>
  </si>
  <si>
    <t xml:space="preserve">mbp-15-30a </t>
  </si>
  <si>
    <t xml:space="preserve">mbp-15-70a </t>
  </si>
  <si>
    <t xml:space="preserve">mbp-20-100a </t>
  </si>
  <si>
    <t xml:space="preserve">mbp-20-200a </t>
  </si>
  <si>
    <t xml:space="preserve">mbp-20-40a </t>
  </si>
  <si>
    <t xml:space="preserve">mbp-30-150a </t>
  </si>
  <si>
    <t xml:space="preserve">mbp-30-300a </t>
  </si>
  <si>
    <t xml:space="preserve">mbp-30-60a </t>
  </si>
  <si>
    <t xml:space="preserve">mbp-50-100 </t>
  </si>
  <si>
    <t xml:space="preserve">mbp-50-200 </t>
  </si>
  <si>
    <t xml:space="preserve">mbp-50-400 </t>
  </si>
  <si>
    <t xml:space="preserve">mbp-50-1000 </t>
  </si>
  <si>
    <t>N</t>
  </si>
  <si>
    <t>C</t>
  </si>
  <si>
    <t>EM Filipovic et al.</t>
  </si>
  <si>
    <t>TVNS degen</t>
  </si>
  <si>
    <t>TVNS degen vs TVNS best</t>
  </si>
  <si>
    <t>TVNS degen vs TVNS avg</t>
  </si>
  <si>
    <t>TVNS vs VNS Kratica best</t>
  </si>
  <si>
    <t>Da li kod best da ide 1-tailed?</t>
  </si>
  <si>
    <t>TVNS vs VNS Ivanovic best</t>
  </si>
  <si>
    <t>maximumBetweeness/maximumBetweenessApp.exe tvns false 100 5000 3600 30 1 4 {RandomSeed} maximumBetweeness/mbp-50-1000.txt BestImprovement</t>
  </si>
  <si>
    <t>TVNS m=1 md=4</t>
  </si>
  <si>
    <t>TVNS vs Filipovic best</t>
  </si>
  <si>
    <t>TVNS -- fallback</t>
  </si>
  <si>
    <t>TVNS -- m=1 md=2</t>
  </si>
  <si>
    <t>Best avg.</t>
  </si>
  <si>
    <t>Best #</t>
  </si>
  <si>
    <t>Time avg.</t>
  </si>
  <si>
    <t xml:space="preserve">Avg. avg. </t>
  </si>
  <si>
    <t>VNS, Ivanovic and Urosevic</t>
  </si>
  <si>
    <t>VNS, Mladenovic et al.</t>
  </si>
  <si>
    <t>TVNS -- m=1 md=4</t>
  </si>
  <si>
    <t>TVNS -- m=1 md=5</t>
  </si>
  <si>
    <t>Roman domination, 230 instances</t>
  </si>
  <si>
    <t>Metric dimension, 147 instances</t>
  </si>
  <si>
    <t>Maximum betweenness, 22 instances</t>
  </si>
  <si>
    <t>EM, Filipovic et al.</t>
  </si>
  <si>
    <t>Method</t>
  </si>
  <si>
    <t>Problem</t>
  </si>
  <si>
    <t>maximumBetweeness/maximumBetweenessApp.exe tvns false 100 2000 3600 30 0 0 {RandomSeed} maximumBetweeness/mbp-10-100a.txt BestImprovement</t>
  </si>
  <si>
    <t>maximumBetweeness/maximumBetweenessApp.exe tvns false 100 2000 3600 30 0 0 {RandomSeed} maximumBetweeness/mbp-10-20a.txt BestImprovement</t>
  </si>
  <si>
    <t>maximumBetweeness/maximumBetweenessApp.exe tvns false 100 2000 3600 30 0 0 {RandomSeed} maximumBetweeness/mbp-10-50a.txt BestImprovement</t>
  </si>
  <si>
    <t>maximumBetweeness/maximumBetweenessApp.exe tvns false 100 2000 3600 30 0 0 {RandomSeed} maximumBetweeness/mbp-11-100a.txt BestImprovement</t>
  </si>
  <si>
    <t>maximumBetweeness/maximumBetweenessApp.exe tvns false 100 2000 3600 30 0 0 {RandomSeed} maximumBetweeness/mbp-11-20a.txt BestImprovement</t>
  </si>
  <si>
    <t>maximumBetweeness/maximumBetweenessApp.exe tvns false 100 2000 3600 30 0 0 {RandomSeed} maximumBetweeness/mbp-11-50a.txt BestImprovement</t>
  </si>
  <si>
    <t>maximumBetweeness/maximumBetweenessApp.exe tvns false 100 2000 3600 30 0 0 {RandomSeed} maximumBetweeness/mbp-12-100a.txt BestImprovement</t>
  </si>
  <si>
    <t>maximumBetweeness/maximumBetweenessApp.exe tvns false 100 2000 3600 30 0 0 {RandomSeed} maximumBetweeness/mbp-12-20a.txt BestImprovement</t>
  </si>
  <si>
    <t>maximumBetweeness/maximumBetweenessApp.exe tvns false 100 2000 3600 30 0 0 {RandomSeed} maximumBetweeness/mbp-12-50a.txt BestImprovement</t>
  </si>
  <si>
    <t>maximumBetweeness/maximumBetweenessApp.exe tvns false 100 2000 3600 30 0 0 {RandomSeed} maximumBetweeness/mbp-15-200a.txt BestImprovement</t>
  </si>
  <si>
    <t>maximumBetweeness/maximumBetweenessApp.exe tvns false 100 2000 3600 30 0 0 {RandomSeed} maximumBetweeness/mbp-15-30a.txt BestImprovement</t>
  </si>
  <si>
    <t>maximumBetweeness/maximumBetweenessApp.exe tvns false 100 2000 3600 30 0 0 {RandomSeed} maximumBetweeness/mbp-15-70a.txt BestImprovement</t>
  </si>
  <si>
    <t>maximumBetweeness/maximumBetweenessApp.exe tvns false 100 2000 3600 30 0 0 {RandomSeed} maximumBetweeness/mbp-20-100a.txt BestImprovement</t>
  </si>
  <si>
    <t>maximumBetweeness/maximumBetweenessApp.exe tvns false 100 2000 3600 30 0 0 {RandomSeed} maximumBetweeness/mbp-20-200a.txt BestImprovement</t>
  </si>
  <si>
    <t>maximumBetweeness/maximumBetweenessApp.exe tvns false 100 2000 3600 30 0 0 {RandomSeed} maximumBetweeness/mbp-20-40a.txt BestImprovement</t>
  </si>
  <si>
    <t>maximumBetweeness/maximumBetweenessApp.exe tvns false 100 2000 3600 30 0 0 {RandomSeed} maximumBetweeness/mbp-30-150a.txt BestImprovement</t>
  </si>
  <si>
    <t>maximumBetweeness/maximumBetweenessApp.exe tvns false 100 2000 3600 30 0 0 {RandomSeed} maximumBetweeness/mbp-30-300a.txt BestImprovement</t>
  </si>
  <si>
    <t>maximumBetweeness/maximumBetweenessApp.exe tvns false 100 2000 3600 30 0 0 {RandomSeed} maximumBetweeness/mbp-30-60a.txt BestImprovement</t>
  </si>
  <si>
    <t>maximumBetweeness/maximumBetweenessApp.exe tvns false 100 2000 3600 30 0 0 {RandomSeed} maximumBetweeness/mbp-50-100.txt BestImprovement</t>
  </si>
  <si>
    <t>maximumBetweeness/maximumBetweenessApp.exe tvns false 100 2000 3600 30 0 0 {RandomSeed} maximumBetweeness/mbp-50-200.txt BestImprovement</t>
  </si>
  <si>
    <t>maximumBetweeness/maximumBetweenessApp.exe tvns false 100 2000 3600 30 0 0 {RandomSeed} maximumBetweeness/mbp-50-400.txt BestImprovement</t>
  </si>
  <si>
    <t>maximumBetweeness/maximumBetweenessApp.exe tvns false 100 2000 3600 30 1 4 {RandomSeed} maximumBetweeness/mbp-10-100a.txt BestImprovement</t>
  </si>
  <si>
    <t>maximumBetweeness/maximumBetweenessApp.exe tvns false 100 2000 3600 30 1 4 {RandomSeed} maximumBetweeness/mbp-10-20a.txt BestImprovement</t>
  </si>
  <si>
    <t>maximumBetweeness/maximumBetweenessApp.exe tvns false 100 2000 3600 30 1 4 {RandomSeed} maximumBetweeness/mbp-10-50a.txt BestImprovement</t>
  </si>
  <si>
    <t>maximumBetweeness/maximumBetweenessApp.exe tvns false 100 2000 3600 30 1 4 {RandomSeed} maximumBetweeness/mbp-11-100a.txt BestImprovement</t>
  </si>
  <si>
    <t>maximumBetweeness/maximumBetweenessApp.exe tvns false 100 2000 3600 30 1 4 {RandomSeed} maximumBetweeness/mbp-11-20a.txt BestImprovement</t>
  </si>
  <si>
    <t>maximumBetweeness/maximumBetweenessApp.exe tvns false 100 2000 3600 30 1 4 {RandomSeed} maximumBetweeness/mbp-11-50a.txt BestImprovement</t>
  </si>
  <si>
    <t>maximumBetweeness/maximumBetweenessApp.exe tvns false 100 2000 3600 30 1 4 {RandomSeed} maximumBetweeness/mbp-12-100a.txt BestImprovement</t>
  </si>
  <si>
    <t>maximumBetweeness/maximumBetweenessApp.exe tvns false 100 2000 3600 30 1 4 {RandomSeed} maximumBetweeness/mbp-12-20a.txt BestImprovement</t>
  </si>
  <si>
    <t>maximumBetweeness/maximumBetweenessApp.exe tvns false 100 2000 3600 30 1 4 {RandomSeed} maximumBetweeness/mbp-12-50a.txt BestImprovement</t>
  </si>
  <si>
    <t>maximumBetweeness/maximumBetweenessApp.exe tvns false 100 2000 3600 30 1 4 {RandomSeed} maximumBetweeness/mbp-15-200a.txt BestImprovement</t>
  </si>
  <si>
    <t>maximumBetweeness/maximumBetweenessApp.exe tvns false 100 2000 3600 30 1 4 {RandomSeed} maximumBetweeness/mbp-15-30a.txt BestImprovement</t>
  </si>
  <si>
    <t>maximumBetweeness/maximumBetweenessApp.exe tvns false 100 2000 3600 30 1 4 {RandomSeed} maximumBetweeness/mbp-15-70a.txt BestImprovement</t>
  </si>
  <si>
    <t>maximumBetweeness/maximumBetweenessApp.exe tvns false 100 2000 3600 30 1 4 {RandomSeed} maximumBetweeness/mbp-20-100a.txt BestImprovement</t>
  </si>
  <si>
    <t>maximumBetweeness/maximumBetweenessApp.exe tvns false 100 2000 3600 30 1 4 {RandomSeed} maximumBetweeness/mbp-20-200a.txt BestImprovement</t>
  </si>
  <si>
    <t>maximumBetweeness/maximumBetweenessApp.exe tvns false 100 2000 3600 30 1 4 {RandomSeed} maximumBetweeness/mbp-20-40a.txt BestImprovement</t>
  </si>
  <si>
    <t>maximumBetweeness/maximumBetweenessApp.exe tvns false 100 2000 3600 30 1 4 {RandomSeed} maximumBetweeness/mbp-30-150a.txt BestImprovement</t>
  </si>
  <si>
    <t>maximumBetweeness/maximumBetweenessApp.exe tvns false 100 2000 3600 30 1 4 {RandomSeed} maximumBetweeness/mbp-30-300a.txt BestImprovement</t>
  </si>
  <si>
    <t>maximumBetweeness/maximumBetweenessApp.exe tvns false 100 2000 3600 30 1 4 {RandomSeed} maximumBetweeness/mbp-30-60a.txt BestImprovement</t>
  </si>
  <si>
    <t>maximumBetweeness/maximumBetweenessApp.exe tvns false 100 2000 3600 30 1 4 {RandomSeed} maximumBetweeness/mbp-50-100.txt BestImprovement</t>
  </si>
  <si>
    <t>maximumBetweeness/maximumBetweenessApp.exe tvns false 100 2000 3600 30 1 4 {RandomSeed} maximumBetweeness/mbp-50-200.txt BestImprovement</t>
  </si>
  <si>
    <t>maximumBetweeness/maximumBetweenessApp.exe tvns false 100 2000 3600 30 1 4 {RandomSeed} maximumBetweeness/mbp-50-400.txt BestImprovement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</si>
</sst>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22" fontId="0" fillId="0" borderId="0" xfId="0" applyNumberFormat="1"/>
    <xf numFmtId="0" fontId="0" fillId="0" borderId="4" xfId="0" applyBorder="1"/>
    <xf numFmtId="0" fontId="0" fillId="0" borderId="5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1" fillId="0" borderId="0" xfId="0" applyFo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919269-E41D-434A-B9E2-32B6EB64755D}">
  <dimension ref="A1:G10"/>
  <sheetViews>
    <sheetView tabSelected="1" zoomScale="140" zoomScaleNormal="140" workbookViewId="0">
      <selection activeCell="D5" sqref="D5"/>
    </sheetView>
  </sheetViews>
  <sheetFormatPr defaultRowHeight="15" x14ac:dyDescent="0.25"/>
  <cols>
    <col min="1" max="1" width="34.85546875" bestFit="1" customWidth="1"/>
    <col min="2" max="2" width="24.5703125" bestFit="1" customWidth="1"/>
  </cols>
  <sheetData>
    <row r="1" spans="1:7" x14ac:dyDescent="0.25">
      <c r="A1" s="19" t="s">
        <v>1286</v>
      </c>
      <c r="B1" s="19" t="s">
        <v>1285</v>
      </c>
      <c r="C1" s="19" t="s">
        <v>1273</v>
      </c>
      <c r="D1" s="19" t="s">
        <v>1274</v>
      </c>
      <c r="E1" s="19" t="s">
        <v>1276</v>
      </c>
      <c r="F1" s="19" t="s">
        <v>1275</v>
      </c>
    </row>
    <row r="2" spans="1:7" x14ac:dyDescent="0.25">
      <c r="A2" s="19" t="s">
        <v>1281</v>
      </c>
      <c r="B2" t="s">
        <v>1277</v>
      </c>
      <c r="C2">
        <f>'Roman domination'!F2</f>
        <v>40.973913043478262</v>
      </c>
      <c r="D2">
        <f>'Roman domination'!G2</f>
        <v>217</v>
      </c>
      <c r="F2">
        <f>'Roman domination'!H2</f>
        <v>113.66346086956511</v>
      </c>
      <c r="G2" t="str">
        <f>A2&amp;"&amp;"&amp;B2&amp;"&amp;"&amp;ROUND(C2,3)&amp;"&amp;"&amp;D2&amp;"&amp;"&amp;ROUND(E2,3)&amp;"&amp;"&amp;ROUND(F2,3)&amp;"\\"</f>
        <v>Roman domination, 230 instances&amp;VNS, Ivanovic and Urosevic&amp;40.974&amp;217&amp;0&amp;113.663\\</v>
      </c>
    </row>
    <row r="3" spans="1:7" x14ac:dyDescent="0.25">
      <c r="A3" s="19"/>
      <c r="B3" t="s">
        <v>1271</v>
      </c>
      <c r="C3">
        <f>'Roman domination'!K2</f>
        <v>40.878260869565217</v>
      </c>
      <c r="D3">
        <f>'Roman domination'!L2</f>
        <v>218</v>
      </c>
      <c r="E3">
        <f>'Roman domination'!M2</f>
        <v>41.620652173913044</v>
      </c>
      <c r="F3">
        <f>'Roman domination'!N2</f>
        <v>32.263139130434787</v>
      </c>
      <c r="G3" t="str">
        <f t="shared" ref="G3:G10" si="0">A3&amp;"&amp;"&amp;B3&amp;"&amp;"&amp;ROUND(C3,3)&amp;"&amp;"&amp;D3&amp;"&amp;"&amp;ROUND(E3,3)&amp;"&amp;"&amp;ROUND(F3,3)&amp;"\\"</f>
        <v>&amp;TVNS -- fallback&amp;40.878&amp;218&amp;41.621&amp;32.263\\</v>
      </c>
    </row>
    <row r="4" spans="1:7" x14ac:dyDescent="0.25">
      <c r="A4" s="19"/>
      <c r="B4" t="s">
        <v>1272</v>
      </c>
      <c r="C4">
        <f>'Roman domination'!O2</f>
        <v>40.778260869565216</v>
      </c>
      <c r="D4">
        <f>'Roman domination'!P2</f>
        <v>225</v>
      </c>
      <c r="E4">
        <f>'Roman domination'!Q2</f>
        <v>41.42695652173915</v>
      </c>
      <c r="F4">
        <f>'Roman domination'!R2</f>
        <v>57.600856521739139</v>
      </c>
      <c r="G4" t="str">
        <f t="shared" si="0"/>
        <v>&amp;TVNS -- m=1 md=2&amp;40.778&amp;225&amp;41.427&amp;57.601\\</v>
      </c>
    </row>
    <row r="5" spans="1:7" x14ac:dyDescent="0.25">
      <c r="A5" s="19" t="s">
        <v>1282</v>
      </c>
      <c r="B5" t="s">
        <v>1278</v>
      </c>
      <c r="C5">
        <f>'Metric dimension'!H2</f>
        <v>18.117241379310343</v>
      </c>
      <c r="D5">
        <f>'Metric dimension'!J2</f>
        <v>125</v>
      </c>
      <c r="F5">
        <f>'Metric dimension'!I2</f>
        <v>42.835627586206904</v>
      </c>
      <c r="G5" t="str">
        <f t="shared" si="0"/>
        <v>Metric dimension, 147 instances&amp;VNS, Mladenovic et al.&amp;18.117&amp;125&amp;0&amp;42.836\\</v>
      </c>
    </row>
    <row r="6" spans="1:7" x14ac:dyDescent="0.25">
      <c r="A6" s="19"/>
      <c r="B6" t="s">
        <v>1271</v>
      </c>
      <c r="C6">
        <f>'Metric dimension'!K2</f>
        <v>17.938356164383563</v>
      </c>
      <c r="D6">
        <f>'Metric dimension'!L2</f>
        <v>136</v>
      </c>
      <c r="E6">
        <f>'Metric dimension'!M2</f>
        <v>18.30924657534247</v>
      </c>
      <c r="F6">
        <f>'Metric dimension'!N2</f>
        <v>26.744575342465755</v>
      </c>
      <c r="G6" t="str">
        <f t="shared" si="0"/>
        <v>&amp;TVNS -- fallback&amp;17.938&amp;136&amp;18.309&amp;26.745\\</v>
      </c>
    </row>
    <row r="7" spans="1:7" x14ac:dyDescent="0.25">
      <c r="A7" s="19"/>
      <c r="B7" t="s">
        <v>1280</v>
      </c>
      <c r="C7">
        <f>'Metric dimension'!O2</f>
        <v>17.897260273972602</v>
      </c>
      <c r="D7">
        <f>'Metric dimension'!P2</f>
        <v>142</v>
      </c>
      <c r="E7">
        <f>'Metric dimension'!Q2</f>
        <v>18.274657534246579</v>
      </c>
      <c r="F7">
        <f>'Metric dimension'!R2</f>
        <v>26.738794520547941</v>
      </c>
      <c r="G7" t="str">
        <f t="shared" si="0"/>
        <v>&amp;TVNS -- m=1 md=5&amp;17.897&amp;142&amp;18.275&amp;26.739\\</v>
      </c>
    </row>
    <row r="8" spans="1:7" x14ac:dyDescent="0.25">
      <c r="A8" s="19" t="s">
        <v>1283</v>
      </c>
      <c r="B8" t="s">
        <v>1284</v>
      </c>
      <c r="C8">
        <f>'Maximum betweeness'!E2</f>
        <v>94.86363636363636</v>
      </c>
      <c r="D8">
        <f>'Maximum betweeness'!G2</f>
        <v>14</v>
      </c>
      <c r="F8">
        <f>'Maximum betweeness'!F2</f>
        <v>7.3801818181818186</v>
      </c>
      <c r="G8" t="str">
        <f t="shared" si="0"/>
        <v>Maximum betweenness, 22 instances&amp;EM, Filipovic et al.&amp;94.864&amp;14&amp;0&amp;7.38\\</v>
      </c>
    </row>
    <row r="9" spans="1:7" x14ac:dyDescent="0.25">
      <c r="B9" t="s">
        <v>1271</v>
      </c>
      <c r="C9">
        <f>'Maximum betweeness'!H2</f>
        <v>95.909090909090907</v>
      </c>
      <c r="D9">
        <f>'Maximum betweeness'!I2</f>
        <v>17</v>
      </c>
      <c r="E9">
        <f>'Maximum betweeness'!J2</f>
        <v>94.4</v>
      </c>
      <c r="F9">
        <f>'Maximum betweeness'!K2</f>
        <v>15.381272727272728</v>
      </c>
      <c r="G9" t="str">
        <f t="shared" si="0"/>
        <v>&amp;TVNS -- fallback&amp;95.909&amp;17&amp;94.4&amp;15.381\\</v>
      </c>
    </row>
    <row r="10" spans="1:7" x14ac:dyDescent="0.25">
      <c r="B10" t="s">
        <v>1279</v>
      </c>
      <c r="C10">
        <f>'Maximum betweeness'!L2</f>
        <v>96.818181818181813</v>
      </c>
      <c r="D10">
        <f>'Maximum betweeness'!M2</f>
        <v>22</v>
      </c>
      <c r="E10">
        <f>'Maximum betweeness'!N2</f>
        <v>95.13636363636364</v>
      </c>
      <c r="F10">
        <f>'Maximum betweeness'!O2</f>
        <v>56.586409090909086</v>
      </c>
      <c r="G10" t="str">
        <f t="shared" si="0"/>
        <v>&amp;TVNS -- m=1 md=4&amp;96.818&amp;22&amp;95.136&amp;56.586\\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3C504-828C-4BD1-9A4E-42D584494446}">
  <dimension ref="A1:AE170"/>
  <sheetViews>
    <sheetView workbookViewId="0">
      <selection activeCell="Q33" sqref="Q33"/>
    </sheetView>
  </sheetViews>
  <sheetFormatPr defaultRowHeight="15" x14ac:dyDescent="0.25"/>
  <cols>
    <col min="1" max="1" width="12.85546875" bestFit="1" customWidth="1"/>
  </cols>
  <sheetData>
    <row r="1" spans="1:31" x14ac:dyDescent="0.25">
      <c r="A1" t="s">
        <v>0</v>
      </c>
      <c r="B1" t="s">
        <v>241</v>
      </c>
      <c r="C1" t="s">
        <v>242</v>
      </c>
      <c r="D1" t="s">
        <v>243</v>
      </c>
      <c r="E1" t="s">
        <v>244</v>
      </c>
      <c r="F1" t="s">
        <v>245</v>
      </c>
      <c r="G1" t="s">
        <v>246</v>
      </c>
      <c r="H1" t="s">
        <v>247</v>
      </c>
      <c r="I1" t="s">
        <v>248</v>
      </c>
      <c r="J1" t="s">
        <v>249</v>
      </c>
      <c r="K1" t="s">
        <v>250</v>
      </c>
      <c r="L1" t="s">
        <v>251</v>
      </c>
      <c r="M1" t="s">
        <v>252</v>
      </c>
      <c r="N1" t="s">
        <v>253</v>
      </c>
      <c r="O1" t="s">
        <v>254</v>
      </c>
      <c r="P1" t="s">
        <v>255</v>
      </c>
      <c r="Q1" t="s">
        <v>256</v>
      </c>
      <c r="R1" t="s">
        <v>257</v>
      </c>
      <c r="S1" t="s">
        <v>258</v>
      </c>
      <c r="T1" t="s">
        <v>259</v>
      </c>
      <c r="U1" t="s">
        <v>260</v>
      </c>
      <c r="V1" t="s">
        <v>261</v>
      </c>
      <c r="W1" t="s">
        <v>262</v>
      </c>
      <c r="X1" t="s">
        <v>263</v>
      </c>
      <c r="Y1" t="s">
        <v>264</v>
      </c>
      <c r="Z1" t="s">
        <v>265</v>
      </c>
      <c r="AA1" t="s">
        <v>266</v>
      </c>
      <c r="AB1" t="s">
        <v>267</v>
      </c>
      <c r="AC1" t="s">
        <v>268</v>
      </c>
      <c r="AD1" t="s">
        <v>269</v>
      </c>
      <c r="AE1" t="s">
        <v>270</v>
      </c>
    </row>
    <row r="2" spans="1:31" x14ac:dyDescent="0.25">
      <c r="A2" t="str">
        <f>SUBSTITUTE(SUBSTITUTE(SUBSTITUTE(B2,"maximumBetweeness/maximumBetweenessApp.exe tvns false 100 2000 3600 30 1 4 {RandomSeed} maximumBetweeness/",""),".txt",""), "BestImprovement","")</f>
        <v xml:space="preserve">mbp-10-100a </v>
      </c>
      <c r="B2" t="s">
        <v>1308</v>
      </c>
      <c r="C2" s="1">
        <v>45394.735590277778</v>
      </c>
      <c r="D2">
        <v>20</v>
      </c>
      <c r="E2">
        <v>50</v>
      </c>
      <c r="F2">
        <v>50</v>
      </c>
      <c r="G2">
        <v>50</v>
      </c>
      <c r="H2">
        <v>20</v>
      </c>
      <c r="I2">
        <v>2.8540000000000001</v>
      </c>
      <c r="J2">
        <v>3.0489999999999999</v>
      </c>
      <c r="K2">
        <v>2.9369999999999998</v>
      </c>
      <c r="L2">
        <v>20</v>
      </c>
      <c r="M2">
        <v>0</v>
      </c>
      <c r="N2">
        <v>3</v>
      </c>
      <c r="O2">
        <v>1.75</v>
      </c>
      <c r="P2">
        <v>20</v>
      </c>
      <c r="Q2">
        <v>319</v>
      </c>
      <c r="R2">
        <v>386</v>
      </c>
      <c r="S2">
        <v>341.95</v>
      </c>
      <c r="T2">
        <v>20</v>
      </c>
      <c r="U2">
        <v>852</v>
      </c>
      <c r="V2">
        <v>920</v>
      </c>
      <c r="W2">
        <v>891.75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tr">
        <f t="shared" ref="A3:A66" si="0">SUBSTITUTE(SUBSTITUTE(SUBSTITUTE(B3,"maximumBetweeness/maximumBetweenessApp.exe tvns false 100 2000 3600 30 1 4 {RandomSeed} maximumBetweeness/",""),".txt",""), "BestImprovement","")</f>
        <v xml:space="preserve">mbp-10-20a </v>
      </c>
      <c r="B3" t="s">
        <v>1309</v>
      </c>
      <c r="C3" s="1">
        <v>45394.735636574071</v>
      </c>
      <c r="D3">
        <v>20</v>
      </c>
      <c r="E3">
        <v>16</v>
      </c>
      <c r="F3">
        <v>16</v>
      </c>
      <c r="G3">
        <v>16</v>
      </c>
      <c r="H3">
        <v>20</v>
      </c>
      <c r="I3">
        <v>1.3939999999999999</v>
      </c>
      <c r="J3">
        <v>1.5589999999999999</v>
      </c>
      <c r="K3">
        <v>1.47</v>
      </c>
      <c r="L3">
        <v>20</v>
      </c>
      <c r="M3">
        <v>0</v>
      </c>
      <c r="N3">
        <v>3</v>
      </c>
      <c r="O3">
        <v>1.45</v>
      </c>
      <c r="P3">
        <v>20</v>
      </c>
      <c r="Q3">
        <v>377</v>
      </c>
      <c r="R3">
        <v>512</v>
      </c>
      <c r="S3">
        <v>424.3</v>
      </c>
      <c r="T3">
        <v>20</v>
      </c>
      <c r="U3">
        <v>928</v>
      </c>
      <c r="V3">
        <v>1007</v>
      </c>
      <c r="W3">
        <v>963.85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tr">
        <f t="shared" si="0"/>
        <v xml:space="preserve">mbp-10-50a </v>
      </c>
      <c r="B4" t="s">
        <v>1310</v>
      </c>
      <c r="C4" s="1">
        <v>45394.735682870371</v>
      </c>
      <c r="D4">
        <v>20</v>
      </c>
      <c r="E4">
        <v>29</v>
      </c>
      <c r="F4">
        <v>29</v>
      </c>
      <c r="G4">
        <v>29</v>
      </c>
      <c r="H4">
        <v>20</v>
      </c>
      <c r="I4">
        <v>1.9419999999999999</v>
      </c>
      <c r="J4">
        <v>2.153</v>
      </c>
      <c r="K4">
        <v>2.0499999999999998</v>
      </c>
      <c r="L4">
        <v>20</v>
      </c>
      <c r="M4">
        <v>0</v>
      </c>
      <c r="N4">
        <v>3</v>
      </c>
      <c r="O4">
        <v>1.7</v>
      </c>
      <c r="P4">
        <v>20</v>
      </c>
      <c r="Q4">
        <v>313</v>
      </c>
      <c r="R4">
        <v>424</v>
      </c>
      <c r="S4">
        <v>354.4</v>
      </c>
      <c r="T4">
        <v>20</v>
      </c>
      <c r="U4">
        <v>919</v>
      </c>
      <c r="V4">
        <v>1002</v>
      </c>
      <c r="W4">
        <v>968.8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tr">
        <f t="shared" si="0"/>
        <v xml:space="preserve">mbp-11-100a </v>
      </c>
      <c r="B5" t="s">
        <v>1311</v>
      </c>
      <c r="C5" s="1">
        <v>45394.735775462963</v>
      </c>
      <c r="D5">
        <v>20</v>
      </c>
      <c r="E5">
        <v>55</v>
      </c>
      <c r="F5">
        <v>55</v>
      </c>
      <c r="G5">
        <v>55</v>
      </c>
      <c r="H5">
        <v>20</v>
      </c>
      <c r="I5">
        <v>3.53</v>
      </c>
      <c r="J5">
        <v>3.8620000000000001</v>
      </c>
      <c r="K5">
        <v>3.694</v>
      </c>
      <c r="L5">
        <v>20</v>
      </c>
      <c r="M5">
        <v>1</v>
      </c>
      <c r="N5">
        <v>3</v>
      </c>
      <c r="O5">
        <v>2.15</v>
      </c>
      <c r="P5">
        <v>20</v>
      </c>
      <c r="Q5">
        <v>229</v>
      </c>
      <c r="R5">
        <v>285</v>
      </c>
      <c r="S5">
        <v>260.55</v>
      </c>
      <c r="T5">
        <v>20</v>
      </c>
      <c r="U5">
        <v>910</v>
      </c>
      <c r="V5">
        <v>965</v>
      </c>
      <c r="W5">
        <v>941.4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tr">
        <f t="shared" si="0"/>
        <v xml:space="preserve">mbp-11-20a </v>
      </c>
      <c r="B6" t="s">
        <v>1312</v>
      </c>
      <c r="C6" s="1">
        <v>45394.735810185186</v>
      </c>
      <c r="D6">
        <v>20</v>
      </c>
      <c r="E6">
        <v>14</v>
      </c>
      <c r="F6">
        <v>14</v>
      </c>
      <c r="G6">
        <v>14</v>
      </c>
      <c r="H6">
        <v>20</v>
      </c>
      <c r="I6">
        <v>1.355</v>
      </c>
      <c r="J6">
        <v>1.633</v>
      </c>
      <c r="K6">
        <v>1.476</v>
      </c>
      <c r="L6">
        <v>20</v>
      </c>
      <c r="M6">
        <v>0</v>
      </c>
      <c r="N6">
        <v>2</v>
      </c>
      <c r="O6">
        <v>0.7</v>
      </c>
      <c r="P6">
        <v>20</v>
      </c>
      <c r="Q6">
        <v>238</v>
      </c>
      <c r="R6">
        <v>678</v>
      </c>
      <c r="S6">
        <v>376.05</v>
      </c>
      <c r="T6">
        <v>20</v>
      </c>
      <c r="U6">
        <v>1333</v>
      </c>
      <c r="V6">
        <v>1427</v>
      </c>
      <c r="W6">
        <v>1387.8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tr">
        <f t="shared" si="0"/>
        <v xml:space="preserve">mbp-11-50a </v>
      </c>
      <c r="B7" t="s">
        <v>1313</v>
      </c>
      <c r="C7" s="1">
        <v>45394.735868055555</v>
      </c>
      <c r="D7">
        <v>20</v>
      </c>
      <c r="E7">
        <v>33</v>
      </c>
      <c r="F7">
        <v>33</v>
      </c>
      <c r="G7">
        <v>33</v>
      </c>
      <c r="H7">
        <v>20</v>
      </c>
      <c r="I7">
        <v>2.2970000000000002</v>
      </c>
      <c r="J7">
        <v>2.5579999999999998</v>
      </c>
      <c r="K7">
        <v>2.4279999999999999</v>
      </c>
      <c r="L7">
        <v>20</v>
      </c>
      <c r="M7">
        <v>1</v>
      </c>
      <c r="N7">
        <v>4</v>
      </c>
      <c r="O7">
        <v>2.4500000000000002</v>
      </c>
      <c r="P7">
        <v>20</v>
      </c>
      <c r="Q7">
        <v>241</v>
      </c>
      <c r="R7">
        <v>341</v>
      </c>
      <c r="S7">
        <v>286.7</v>
      </c>
      <c r="T7">
        <v>20</v>
      </c>
      <c r="U7">
        <v>942</v>
      </c>
      <c r="V7">
        <v>995</v>
      </c>
      <c r="W7">
        <v>968.95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tr">
        <f t="shared" si="0"/>
        <v xml:space="preserve">mbp-12-100a </v>
      </c>
      <c r="B8" t="s">
        <v>1314</v>
      </c>
      <c r="C8" s="1">
        <v>45394.735972222225</v>
      </c>
      <c r="D8">
        <v>20</v>
      </c>
      <c r="E8">
        <v>56</v>
      </c>
      <c r="F8">
        <v>56</v>
      </c>
      <c r="G8">
        <v>56</v>
      </c>
      <c r="H8">
        <v>20</v>
      </c>
      <c r="I8">
        <v>4.125</v>
      </c>
      <c r="J8">
        <v>4.4210000000000003</v>
      </c>
      <c r="K8">
        <v>4.2690000000000001</v>
      </c>
      <c r="L8">
        <v>20</v>
      </c>
      <c r="M8">
        <v>0</v>
      </c>
      <c r="N8">
        <v>6</v>
      </c>
      <c r="O8">
        <v>2.75</v>
      </c>
      <c r="P8">
        <v>20</v>
      </c>
      <c r="Q8">
        <v>162</v>
      </c>
      <c r="R8">
        <v>250</v>
      </c>
      <c r="S8">
        <v>184.75</v>
      </c>
      <c r="T8">
        <v>20</v>
      </c>
      <c r="U8">
        <v>1182</v>
      </c>
      <c r="V8">
        <v>1278</v>
      </c>
      <c r="W8">
        <v>1232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25">
      <c r="A9" t="str">
        <f t="shared" si="0"/>
        <v xml:space="preserve">mbp-12-20a </v>
      </c>
      <c r="B9" t="s">
        <v>1315</v>
      </c>
      <c r="C9" s="1">
        <v>45394.736018518517</v>
      </c>
      <c r="D9">
        <v>20</v>
      </c>
      <c r="E9">
        <v>17</v>
      </c>
      <c r="F9">
        <v>17</v>
      </c>
      <c r="G9">
        <v>17</v>
      </c>
      <c r="H9">
        <v>20</v>
      </c>
      <c r="I9">
        <v>1.748</v>
      </c>
      <c r="J9">
        <v>1.982</v>
      </c>
      <c r="K9">
        <v>1.877</v>
      </c>
      <c r="L9">
        <v>20</v>
      </c>
      <c r="M9">
        <v>0</v>
      </c>
      <c r="N9">
        <v>3</v>
      </c>
      <c r="O9">
        <v>1.65</v>
      </c>
      <c r="P9">
        <v>20</v>
      </c>
      <c r="Q9">
        <v>185</v>
      </c>
      <c r="R9">
        <v>304</v>
      </c>
      <c r="S9">
        <v>233.5</v>
      </c>
      <c r="T9">
        <v>20</v>
      </c>
      <c r="U9">
        <v>1411</v>
      </c>
      <c r="V9">
        <v>1554</v>
      </c>
      <c r="W9">
        <v>1479.55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tr">
        <f t="shared" si="0"/>
        <v xml:space="preserve">mbp-12-50a </v>
      </c>
      <c r="B10" t="s">
        <v>1316</v>
      </c>
      <c r="C10" s="1">
        <v>45394.736087962963</v>
      </c>
      <c r="D10">
        <v>20</v>
      </c>
      <c r="E10">
        <v>34</v>
      </c>
      <c r="F10">
        <v>34</v>
      </c>
      <c r="G10">
        <v>34</v>
      </c>
      <c r="H10">
        <v>20</v>
      </c>
      <c r="I10">
        <v>2.5230000000000001</v>
      </c>
      <c r="J10">
        <v>2.9020000000000001</v>
      </c>
      <c r="K10">
        <v>2.7639999999999998</v>
      </c>
      <c r="L10">
        <v>20</v>
      </c>
      <c r="M10">
        <v>1</v>
      </c>
      <c r="N10">
        <v>6</v>
      </c>
      <c r="O10">
        <v>3.35</v>
      </c>
      <c r="P10">
        <v>20</v>
      </c>
      <c r="Q10">
        <v>140</v>
      </c>
      <c r="R10">
        <v>199</v>
      </c>
      <c r="S10">
        <v>169.2</v>
      </c>
      <c r="T10">
        <v>20</v>
      </c>
      <c r="U10">
        <v>1352</v>
      </c>
      <c r="V10">
        <v>1404</v>
      </c>
      <c r="W10">
        <v>1374.75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 t="str">
        <f t="shared" si="0"/>
        <v xml:space="preserve">mbp-15-200a </v>
      </c>
      <c r="B11" t="s">
        <v>1317</v>
      </c>
      <c r="C11" s="1">
        <v>45394.736354166664</v>
      </c>
      <c r="D11">
        <v>20</v>
      </c>
      <c r="E11">
        <v>106</v>
      </c>
      <c r="F11">
        <v>106</v>
      </c>
      <c r="G11">
        <v>106</v>
      </c>
      <c r="H11">
        <v>20</v>
      </c>
      <c r="I11">
        <v>10.784000000000001</v>
      </c>
      <c r="J11">
        <v>11.558999999999999</v>
      </c>
      <c r="K11">
        <v>11.143000000000001</v>
      </c>
      <c r="L11">
        <v>20</v>
      </c>
      <c r="M11">
        <v>1</v>
      </c>
      <c r="N11">
        <v>9</v>
      </c>
      <c r="O11">
        <v>4.25</v>
      </c>
      <c r="P11">
        <v>20</v>
      </c>
      <c r="Q11">
        <v>107</v>
      </c>
      <c r="R11">
        <v>160</v>
      </c>
      <c r="S11">
        <v>130.4</v>
      </c>
      <c r="T11">
        <v>20</v>
      </c>
      <c r="U11">
        <v>1478</v>
      </c>
      <c r="V11">
        <v>1545</v>
      </c>
      <c r="W11">
        <v>1506.95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25">
      <c r="A12" t="str">
        <f t="shared" si="0"/>
        <v xml:space="preserve">mbp-15-30a </v>
      </c>
      <c r="B12" t="s">
        <v>1318</v>
      </c>
      <c r="C12" s="1">
        <v>45394.73642361111</v>
      </c>
      <c r="D12">
        <v>20</v>
      </c>
      <c r="E12">
        <v>25</v>
      </c>
      <c r="F12">
        <v>26</v>
      </c>
      <c r="G12">
        <v>25.75</v>
      </c>
      <c r="H12">
        <v>20</v>
      </c>
      <c r="I12">
        <v>2.4940000000000002</v>
      </c>
      <c r="J12">
        <v>2.8260000000000001</v>
      </c>
      <c r="K12">
        <v>2.7050000000000001</v>
      </c>
      <c r="L12">
        <v>20</v>
      </c>
      <c r="M12">
        <v>2</v>
      </c>
      <c r="N12">
        <v>6</v>
      </c>
      <c r="O12">
        <v>3.5</v>
      </c>
      <c r="P12">
        <v>20</v>
      </c>
      <c r="Q12">
        <v>107</v>
      </c>
      <c r="R12">
        <v>143</v>
      </c>
      <c r="S12">
        <v>119.4</v>
      </c>
      <c r="T12">
        <v>20</v>
      </c>
      <c r="U12">
        <v>1615</v>
      </c>
      <c r="V12">
        <v>1699</v>
      </c>
      <c r="W12">
        <v>1666.8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tr">
        <f t="shared" si="0"/>
        <v xml:space="preserve">mbp-15-70a </v>
      </c>
      <c r="B13" t="s">
        <v>1319</v>
      </c>
      <c r="C13" s="1">
        <v>45394.736539351848</v>
      </c>
      <c r="D13">
        <v>20</v>
      </c>
      <c r="E13">
        <v>46</v>
      </c>
      <c r="F13">
        <v>46</v>
      </c>
      <c r="G13">
        <v>46</v>
      </c>
      <c r="H13">
        <v>20</v>
      </c>
      <c r="I13">
        <v>4.5609999999999999</v>
      </c>
      <c r="J13">
        <v>5.6379999999999999</v>
      </c>
      <c r="K13">
        <v>5.1219999999999999</v>
      </c>
      <c r="L13">
        <v>20</v>
      </c>
      <c r="M13">
        <v>0</v>
      </c>
      <c r="N13">
        <v>6</v>
      </c>
      <c r="O13">
        <v>2.8</v>
      </c>
      <c r="P13">
        <v>20</v>
      </c>
      <c r="Q13">
        <v>103</v>
      </c>
      <c r="R13">
        <v>144</v>
      </c>
      <c r="S13">
        <v>123.05</v>
      </c>
      <c r="T13">
        <v>20</v>
      </c>
      <c r="U13">
        <v>1471</v>
      </c>
      <c r="V13">
        <v>1603</v>
      </c>
      <c r="W13">
        <v>1545.7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tr">
        <f t="shared" si="0"/>
        <v xml:space="preserve">mbp-20-100a </v>
      </c>
      <c r="B14" t="s">
        <v>1320</v>
      </c>
      <c r="C14" s="1">
        <v>45394.736759259256</v>
      </c>
      <c r="D14">
        <v>20</v>
      </c>
      <c r="E14">
        <v>67</v>
      </c>
      <c r="F14">
        <v>68</v>
      </c>
      <c r="G14">
        <v>67.95</v>
      </c>
      <c r="H14">
        <v>20</v>
      </c>
      <c r="I14">
        <v>8.6639999999999997</v>
      </c>
      <c r="J14">
        <v>9.4969999999999999</v>
      </c>
      <c r="K14">
        <v>9.0459999999999994</v>
      </c>
      <c r="L14">
        <v>20</v>
      </c>
      <c r="M14">
        <v>3</v>
      </c>
      <c r="N14">
        <v>10</v>
      </c>
      <c r="O14">
        <v>6.05</v>
      </c>
      <c r="P14">
        <v>20</v>
      </c>
      <c r="Q14">
        <v>104</v>
      </c>
      <c r="R14">
        <v>149</v>
      </c>
      <c r="S14">
        <v>121.35</v>
      </c>
      <c r="T14">
        <v>20</v>
      </c>
      <c r="U14">
        <v>1525</v>
      </c>
      <c r="V14">
        <v>1597</v>
      </c>
      <c r="W14">
        <v>1565.4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tr">
        <f t="shared" si="0"/>
        <v xml:space="preserve">mbp-20-200a </v>
      </c>
      <c r="B15" t="s">
        <v>1321</v>
      </c>
      <c r="C15" s="1">
        <v>45394.737187500003</v>
      </c>
      <c r="D15">
        <v>20</v>
      </c>
      <c r="E15">
        <v>117</v>
      </c>
      <c r="F15">
        <v>117</v>
      </c>
      <c r="G15">
        <v>117</v>
      </c>
      <c r="H15">
        <v>20</v>
      </c>
      <c r="I15">
        <v>17.736999999999998</v>
      </c>
      <c r="J15">
        <v>18.504999999999999</v>
      </c>
      <c r="K15">
        <v>18.143999999999998</v>
      </c>
      <c r="L15">
        <v>20</v>
      </c>
      <c r="M15">
        <v>3</v>
      </c>
      <c r="N15">
        <v>9</v>
      </c>
      <c r="O15">
        <v>6.35</v>
      </c>
      <c r="P15">
        <v>20</v>
      </c>
      <c r="Q15">
        <v>101</v>
      </c>
      <c r="R15">
        <v>124</v>
      </c>
      <c r="S15">
        <v>109.55</v>
      </c>
      <c r="T15">
        <v>20</v>
      </c>
      <c r="U15">
        <v>1518</v>
      </c>
      <c r="V15">
        <v>1604</v>
      </c>
      <c r="W15">
        <v>1550.7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tr">
        <f t="shared" si="0"/>
        <v xml:space="preserve">mbp-20-40a </v>
      </c>
      <c r="B16" t="s">
        <v>1322</v>
      </c>
      <c r="C16" s="1">
        <v>45394.737291666665</v>
      </c>
      <c r="D16">
        <v>20</v>
      </c>
      <c r="E16">
        <v>37</v>
      </c>
      <c r="F16">
        <v>37</v>
      </c>
      <c r="G16">
        <v>37</v>
      </c>
      <c r="H16">
        <v>20</v>
      </c>
      <c r="I16">
        <v>4.2469999999999999</v>
      </c>
      <c r="J16">
        <v>4.625</v>
      </c>
      <c r="K16">
        <v>4.423</v>
      </c>
      <c r="L16">
        <v>20</v>
      </c>
      <c r="M16">
        <v>1</v>
      </c>
      <c r="N16">
        <v>8</v>
      </c>
      <c r="O16">
        <v>5.25</v>
      </c>
      <c r="P16">
        <v>20</v>
      </c>
      <c r="Q16">
        <v>114</v>
      </c>
      <c r="R16">
        <v>228</v>
      </c>
      <c r="S16">
        <v>152.4</v>
      </c>
      <c r="T16">
        <v>20</v>
      </c>
      <c r="U16">
        <v>1437</v>
      </c>
      <c r="V16">
        <v>1584</v>
      </c>
      <c r="W16">
        <v>1492.15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tr">
        <f t="shared" si="0"/>
        <v xml:space="preserve">mbp-30-150a </v>
      </c>
      <c r="B17" t="s">
        <v>1323</v>
      </c>
      <c r="C17" s="1">
        <v>45394.737835648149</v>
      </c>
      <c r="D17">
        <v>20</v>
      </c>
      <c r="E17">
        <v>104</v>
      </c>
      <c r="F17">
        <v>111</v>
      </c>
      <c r="G17">
        <v>109.15</v>
      </c>
      <c r="H17">
        <v>20</v>
      </c>
      <c r="I17">
        <v>21.297000000000001</v>
      </c>
      <c r="J17">
        <v>23.710999999999999</v>
      </c>
      <c r="K17">
        <v>22.385000000000002</v>
      </c>
      <c r="L17">
        <v>20</v>
      </c>
      <c r="M17">
        <v>3</v>
      </c>
      <c r="N17">
        <v>14</v>
      </c>
      <c r="O17">
        <v>10.35</v>
      </c>
      <c r="P17">
        <v>20</v>
      </c>
      <c r="Q17">
        <v>102</v>
      </c>
      <c r="R17">
        <v>207</v>
      </c>
      <c r="S17">
        <v>147</v>
      </c>
      <c r="T17">
        <v>20</v>
      </c>
      <c r="U17">
        <v>1312</v>
      </c>
      <c r="V17">
        <v>1444</v>
      </c>
      <c r="W17">
        <v>1382.2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tr">
        <f t="shared" si="0"/>
        <v xml:space="preserve">mbp-30-300a </v>
      </c>
      <c r="B18" t="s">
        <v>1324</v>
      </c>
      <c r="C18" s="1">
        <v>45394.739016203705</v>
      </c>
      <c r="D18">
        <v>20</v>
      </c>
      <c r="E18">
        <v>181</v>
      </c>
      <c r="F18">
        <v>186</v>
      </c>
      <c r="G18">
        <v>182.75</v>
      </c>
      <c r="H18">
        <v>20</v>
      </c>
      <c r="I18">
        <v>46.63</v>
      </c>
      <c r="J18">
        <v>53.036000000000001</v>
      </c>
      <c r="K18">
        <v>49.32</v>
      </c>
      <c r="L18">
        <v>20</v>
      </c>
      <c r="M18">
        <v>5</v>
      </c>
      <c r="N18">
        <v>15</v>
      </c>
      <c r="O18">
        <v>10</v>
      </c>
      <c r="P18">
        <v>20</v>
      </c>
      <c r="Q18">
        <v>104</v>
      </c>
      <c r="R18">
        <v>147</v>
      </c>
      <c r="S18">
        <v>118.55</v>
      </c>
      <c r="T18">
        <v>20</v>
      </c>
      <c r="U18">
        <v>1297</v>
      </c>
      <c r="V18">
        <v>1496</v>
      </c>
      <c r="W18">
        <v>1404.65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tr">
        <f t="shared" si="0"/>
        <v xml:space="preserve">mbp-30-60a </v>
      </c>
      <c r="B19" t="s">
        <v>1325</v>
      </c>
      <c r="C19" s="1">
        <v>45394.739236111112</v>
      </c>
      <c r="D19">
        <v>20</v>
      </c>
      <c r="E19">
        <v>54</v>
      </c>
      <c r="F19">
        <v>55</v>
      </c>
      <c r="G19">
        <v>54.35</v>
      </c>
      <c r="H19">
        <v>20</v>
      </c>
      <c r="I19">
        <v>8.2029999999999994</v>
      </c>
      <c r="J19">
        <v>9.6010000000000009</v>
      </c>
      <c r="K19">
        <v>8.907</v>
      </c>
      <c r="L19">
        <v>20</v>
      </c>
      <c r="M19">
        <v>3</v>
      </c>
      <c r="N19">
        <v>10</v>
      </c>
      <c r="O19">
        <v>6.4</v>
      </c>
      <c r="P19">
        <v>20</v>
      </c>
      <c r="Q19">
        <v>116</v>
      </c>
      <c r="R19">
        <v>170</v>
      </c>
      <c r="S19">
        <v>136.55000000000001</v>
      </c>
      <c r="T19">
        <v>20</v>
      </c>
      <c r="U19">
        <v>1317</v>
      </c>
      <c r="V19">
        <v>1487</v>
      </c>
      <c r="W19">
        <v>1420.75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tr">
        <f t="shared" si="0"/>
        <v xml:space="preserve">mbp-50-100 </v>
      </c>
      <c r="B20" t="s">
        <v>1326</v>
      </c>
      <c r="C20" s="1">
        <v>45394.739791666667</v>
      </c>
      <c r="D20">
        <v>20</v>
      </c>
      <c r="E20">
        <v>87</v>
      </c>
      <c r="F20">
        <v>92</v>
      </c>
      <c r="G20">
        <v>89.25</v>
      </c>
      <c r="H20">
        <v>20</v>
      </c>
      <c r="I20">
        <v>19.635000000000002</v>
      </c>
      <c r="J20">
        <v>24.753</v>
      </c>
      <c r="K20">
        <v>22.263999999999999</v>
      </c>
      <c r="L20">
        <v>20</v>
      </c>
      <c r="M20">
        <v>2</v>
      </c>
      <c r="N20">
        <v>16</v>
      </c>
      <c r="O20">
        <v>8.9</v>
      </c>
      <c r="P20">
        <v>20</v>
      </c>
      <c r="Q20">
        <v>118</v>
      </c>
      <c r="R20">
        <v>188</v>
      </c>
      <c r="S20">
        <v>146.65</v>
      </c>
      <c r="T20">
        <v>20</v>
      </c>
      <c r="U20">
        <v>1185</v>
      </c>
      <c r="V20">
        <v>1339</v>
      </c>
      <c r="W20">
        <v>1263.4000000000001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tr">
        <f t="shared" si="0"/>
        <v xml:space="preserve">mbp-50-200 </v>
      </c>
      <c r="B21" t="s">
        <v>1327</v>
      </c>
      <c r="C21" s="1">
        <v>45394.741006944445</v>
      </c>
      <c r="D21">
        <v>20</v>
      </c>
      <c r="E21">
        <v>148</v>
      </c>
      <c r="F21">
        <v>158</v>
      </c>
      <c r="G21">
        <v>154.69999999999999</v>
      </c>
      <c r="H21">
        <v>20</v>
      </c>
      <c r="I21">
        <v>43.503999999999998</v>
      </c>
      <c r="J21">
        <v>55.122</v>
      </c>
      <c r="K21">
        <v>49.44</v>
      </c>
      <c r="L21">
        <v>20</v>
      </c>
      <c r="M21">
        <v>6</v>
      </c>
      <c r="N21">
        <v>20</v>
      </c>
      <c r="O21">
        <v>14.45</v>
      </c>
      <c r="P21">
        <v>20</v>
      </c>
      <c r="Q21">
        <v>119</v>
      </c>
      <c r="R21">
        <v>203</v>
      </c>
      <c r="S21">
        <v>145.44999999999999</v>
      </c>
      <c r="T21">
        <v>20</v>
      </c>
      <c r="U21">
        <v>1058</v>
      </c>
      <c r="V21">
        <v>1349</v>
      </c>
      <c r="W21">
        <v>1150.3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tr">
        <f t="shared" si="0"/>
        <v xml:space="preserve">mbp-50-400 </v>
      </c>
      <c r="B22" t="s">
        <v>1328</v>
      </c>
      <c r="C22" s="1">
        <v>45394.743750000001</v>
      </c>
      <c r="D22">
        <v>20</v>
      </c>
      <c r="E22">
        <v>254</v>
      </c>
      <c r="F22">
        <v>274</v>
      </c>
      <c r="G22">
        <v>262.75</v>
      </c>
      <c r="H22">
        <v>20</v>
      </c>
      <c r="I22">
        <v>97.22</v>
      </c>
      <c r="J22">
        <v>125.19199999999999</v>
      </c>
      <c r="K22">
        <v>113.352</v>
      </c>
      <c r="L22">
        <v>20</v>
      </c>
      <c r="M22">
        <v>11</v>
      </c>
      <c r="N22">
        <v>33</v>
      </c>
      <c r="O22">
        <v>17.100000000000001</v>
      </c>
      <c r="P22">
        <v>20</v>
      </c>
      <c r="Q22">
        <v>109</v>
      </c>
      <c r="R22">
        <v>189</v>
      </c>
      <c r="S22">
        <v>139.9</v>
      </c>
      <c r="T22">
        <v>20</v>
      </c>
      <c r="U22">
        <v>938</v>
      </c>
      <c r="V22">
        <v>1237</v>
      </c>
      <c r="W22">
        <v>1097.45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tr">
        <f>SUBSTITUTE(SUBSTITUTE(SUBSTITUTE(B23,"maximumBetweeness/maximumBetweenessApp.exe tvns false 100 5000 3600 30 1 4 {RandomSeed} maximumBetweeness/",""),".txt",""), "BestImprovement","")</f>
        <v xml:space="preserve">mbp-50-1000 </v>
      </c>
      <c r="B23" t="s">
        <v>1268</v>
      </c>
      <c r="C23" s="1">
        <v>45394.765509259261</v>
      </c>
      <c r="D23">
        <v>20</v>
      </c>
      <c r="E23">
        <v>529</v>
      </c>
      <c r="F23">
        <v>550</v>
      </c>
      <c r="G23">
        <v>536.35</v>
      </c>
      <c r="H23">
        <v>20</v>
      </c>
      <c r="I23">
        <v>811.06700000000001</v>
      </c>
      <c r="J23">
        <v>994.22199999999998</v>
      </c>
      <c r="K23">
        <v>905.68499999999995</v>
      </c>
      <c r="L23">
        <v>20</v>
      </c>
      <c r="M23">
        <v>11</v>
      </c>
      <c r="N23">
        <v>27</v>
      </c>
      <c r="O23">
        <v>19.25</v>
      </c>
      <c r="P23">
        <v>20</v>
      </c>
      <c r="Q23">
        <v>107</v>
      </c>
      <c r="R23">
        <v>159</v>
      </c>
      <c r="S23">
        <v>126.1</v>
      </c>
      <c r="T23">
        <v>20</v>
      </c>
      <c r="U23">
        <v>2753</v>
      </c>
      <c r="V23">
        <v>3158</v>
      </c>
      <c r="W23">
        <v>2942.15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tr">
        <f t="shared" si="0"/>
        <v/>
      </c>
    </row>
    <row r="25" spans="1:31" x14ac:dyDescent="0.25">
      <c r="A25" t="str">
        <f t="shared" si="0"/>
        <v/>
      </c>
    </row>
    <row r="26" spans="1:31" x14ac:dyDescent="0.25">
      <c r="A26" t="str">
        <f t="shared" si="0"/>
        <v/>
      </c>
    </row>
    <row r="27" spans="1:31" x14ac:dyDescent="0.25">
      <c r="A27" t="str">
        <f t="shared" si="0"/>
        <v/>
      </c>
    </row>
    <row r="28" spans="1:31" x14ac:dyDescent="0.25">
      <c r="A28" t="str">
        <f t="shared" si="0"/>
        <v/>
      </c>
    </row>
    <row r="29" spans="1:31" x14ac:dyDescent="0.25">
      <c r="A29" t="str">
        <f t="shared" si="0"/>
        <v/>
      </c>
    </row>
    <row r="30" spans="1:31" x14ac:dyDescent="0.25">
      <c r="A30" t="str">
        <f t="shared" si="0"/>
        <v/>
      </c>
    </row>
    <row r="31" spans="1:31" x14ac:dyDescent="0.25">
      <c r="A31" t="str">
        <f t="shared" si="0"/>
        <v/>
      </c>
    </row>
    <row r="32" spans="1:31" x14ac:dyDescent="0.25">
      <c r="A32" t="str">
        <f t="shared" si="0"/>
        <v/>
      </c>
    </row>
    <row r="33" spans="1:1" x14ac:dyDescent="0.25">
      <c r="A33" t="str">
        <f t="shared" si="0"/>
        <v/>
      </c>
    </row>
    <row r="34" spans="1:1" x14ac:dyDescent="0.25">
      <c r="A34" t="str">
        <f t="shared" si="0"/>
        <v/>
      </c>
    </row>
    <row r="35" spans="1:1" x14ac:dyDescent="0.25">
      <c r="A35" t="str">
        <f t="shared" si="0"/>
        <v/>
      </c>
    </row>
    <row r="36" spans="1:1" x14ac:dyDescent="0.25">
      <c r="A36" t="str">
        <f t="shared" si="0"/>
        <v/>
      </c>
    </row>
    <row r="37" spans="1:1" x14ac:dyDescent="0.25">
      <c r="A37" t="str">
        <f t="shared" si="0"/>
        <v/>
      </c>
    </row>
    <row r="38" spans="1:1" x14ac:dyDescent="0.25">
      <c r="A38" t="str">
        <f t="shared" si="0"/>
        <v/>
      </c>
    </row>
    <row r="39" spans="1:1" x14ac:dyDescent="0.25">
      <c r="A39" t="str">
        <f t="shared" si="0"/>
        <v/>
      </c>
    </row>
    <row r="40" spans="1:1" x14ac:dyDescent="0.25">
      <c r="A40" t="str">
        <f t="shared" si="0"/>
        <v/>
      </c>
    </row>
    <row r="41" spans="1:1" x14ac:dyDescent="0.25">
      <c r="A41" t="str">
        <f t="shared" si="0"/>
        <v/>
      </c>
    </row>
    <row r="42" spans="1:1" x14ac:dyDescent="0.25">
      <c r="A42" t="str">
        <f t="shared" si="0"/>
        <v/>
      </c>
    </row>
    <row r="43" spans="1:1" x14ac:dyDescent="0.25">
      <c r="A43" t="str">
        <f t="shared" si="0"/>
        <v/>
      </c>
    </row>
    <row r="44" spans="1:1" x14ac:dyDescent="0.25">
      <c r="A44" t="str">
        <f t="shared" si="0"/>
        <v/>
      </c>
    </row>
    <row r="45" spans="1:1" x14ac:dyDescent="0.25">
      <c r="A45" t="str">
        <f t="shared" si="0"/>
        <v/>
      </c>
    </row>
    <row r="46" spans="1:1" x14ac:dyDescent="0.25">
      <c r="A46" t="str">
        <f t="shared" si="0"/>
        <v/>
      </c>
    </row>
    <row r="47" spans="1:1" x14ac:dyDescent="0.25">
      <c r="A47" t="str">
        <f t="shared" si="0"/>
        <v/>
      </c>
    </row>
    <row r="48" spans="1:1" x14ac:dyDescent="0.25">
      <c r="A48" t="str">
        <f t="shared" si="0"/>
        <v/>
      </c>
    </row>
    <row r="49" spans="1:1" x14ac:dyDescent="0.25">
      <c r="A49" t="str">
        <f t="shared" si="0"/>
        <v/>
      </c>
    </row>
    <row r="50" spans="1:1" x14ac:dyDescent="0.25">
      <c r="A50" t="str">
        <f t="shared" si="0"/>
        <v/>
      </c>
    </row>
    <row r="51" spans="1:1" x14ac:dyDescent="0.25">
      <c r="A51" t="str">
        <f t="shared" si="0"/>
        <v/>
      </c>
    </row>
    <row r="52" spans="1:1" x14ac:dyDescent="0.25">
      <c r="A52" t="str">
        <f t="shared" si="0"/>
        <v/>
      </c>
    </row>
    <row r="53" spans="1:1" x14ac:dyDescent="0.25">
      <c r="A53" t="str">
        <f t="shared" si="0"/>
        <v/>
      </c>
    </row>
    <row r="54" spans="1:1" x14ac:dyDescent="0.25">
      <c r="A54" t="str">
        <f t="shared" si="0"/>
        <v/>
      </c>
    </row>
    <row r="55" spans="1:1" x14ac:dyDescent="0.25">
      <c r="A55" t="str">
        <f t="shared" si="0"/>
        <v/>
      </c>
    </row>
    <row r="56" spans="1:1" x14ac:dyDescent="0.25">
      <c r="A56" t="str">
        <f t="shared" si="0"/>
        <v/>
      </c>
    </row>
    <row r="57" spans="1:1" x14ac:dyDescent="0.25">
      <c r="A57" t="str">
        <f t="shared" si="0"/>
        <v/>
      </c>
    </row>
    <row r="58" spans="1:1" x14ac:dyDescent="0.25">
      <c r="A58" t="str">
        <f t="shared" si="0"/>
        <v/>
      </c>
    </row>
    <row r="59" spans="1:1" x14ac:dyDescent="0.25">
      <c r="A59" t="str">
        <f t="shared" si="0"/>
        <v/>
      </c>
    </row>
    <row r="60" spans="1:1" x14ac:dyDescent="0.25">
      <c r="A60" t="str">
        <f t="shared" si="0"/>
        <v/>
      </c>
    </row>
    <row r="61" spans="1:1" x14ac:dyDescent="0.25">
      <c r="A61" t="str">
        <f t="shared" si="0"/>
        <v/>
      </c>
    </row>
    <row r="62" spans="1:1" x14ac:dyDescent="0.25">
      <c r="A62" t="str">
        <f t="shared" si="0"/>
        <v/>
      </c>
    </row>
    <row r="63" spans="1:1" x14ac:dyDescent="0.25">
      <c r="A63" t="str">
        <f t="shared" si="0"/>
        <v/>
      </c>
    </row>
    <row r="64" spans="1:1" x14ac:dyDescent="0.25">
      <c r="A64" t="str">
        <f t="shared" si="0"/>
        <v/>
      </c>
    </row>
    <row r="65" spans="1:1" x14ac:dyDescent="0.25">
      <c r="A65" t="str">
        <f t="shared" si="0"/>
        <v/>
      </c>
    </row>
    <row r="66" spans="1:1" x14ac:dyDescent="0.25">
      <c r="A66" t="str">
        <f t="shared" si="0"/>
        <v/>
      </c>
    </row>
    <row r="67" spans="1:1" x14ac:dyDescent="0.25">
      <c r="A67" t="str">
        <f t="shared" ref="A67:A130" si="1">SUBSTITUTE(SUBSTITUTE(SUBSTITUTE(B67,"maximumBetweeness/maximumBetweenessApp.exe tvns false 100 2000 3600 30 1 4 {RandomSeed} maximumBetweeness/",""),".txt",""), "BestImprovement","")</f>
        <v/>
      </c>
    </row>
    <row r="68" spans="1:1" x14ac:dyDescent="0.25">
      <c r="A68" t="str">
        <f t="shared" si="1"/>
        <v/>
      </c>
    </row>
    <row r="69" spans="1:1" x14ac:dyDescent="0.25">
      <c r="A69" t="str">
        <f t="shared" si="1"/>
        <v/>
      </c>
    </row>
    <row r="70" spans="1:1" x14ac:dyDescent="0.25">
      <c r="A70" t="str">
        <f t="shared" si="1"/>
        <v/>
      </c>
    </row>
    <row r="71" spans="1:1" x14ac:dyDescent="0.25">
      <c r="A71" t="str">
        <f t="shared" si="1"/>
        <v/>
      </c>
    </row>
    <row r="72" spans="1:1" x14ac:dyDescent="0.25">
      <c r="A72" t="str">
        <f t="shared" si="1"/>
        <v/>
      </c>
    </row>
    <row r="73" spans="1:1" x14ac:dyDescent="0.25">
      <c r="A73" t="str">
        <f t="shared" si="1"/>
        <v/>
      </c>
    </row>
    <row r="74" spans="1:1" x14ac:dyDescent="0.25">
      <c r="A74" t="str">
        <f t="shared" si="1"/>
        <v/>
      </c>
    </row>
    <row r="75" spans="1:1" x14ac:dyDescent="0.25">
      <c r="A75" t="str">
        <f t="shared" si="1"/>
        <v/>
      </c>
    </row>
    <row r="76" spans="1:1" x14ac:dyDescent="0.25">
      <c r="A76" t="str">
        <f t="shared" si="1"/>
        <v/>
      </c>
    </row>
    <row r="77" spans="1:1" x14ac:dyDescent="0.25">
      <c r="A77" t="str">
        <f t="shared" si="1"/>
        <v/>
      </c>
    </row>
    <row r="78" spans="1:1" x14ac:dyDescent="0.25">
      <c r="A78" t="str">
        <f t="shared" si="1"/>
        <v/>
      </c>
    </row>
    <row r="79" spans="1:1" x14ac:dyDescent="0.25">
      <c r="A79" t="str">
        <f t="shared" si="1"/>
        <v/>
      </c>
    </row>
    <row r="80" spans="1:1" x14ac:dyDescent="0.25">
      <c r="A80" t="str">
        <f t="shared" si="1"/>
        <v/>
      </c>
    </row>
    <row r="81" spans="1:1" x14ac:dyDescent="0.25">
      <c r="A81" t="str">
        <f t="shared" si="1"/>
        <v/>
      </c>
    </row>
    <row r="82" spans="1:1" x14ac:dyDescent="0.25">
      <c r="A82" t="str">
        <f t="shared" si="1"/>
        <v/>
      </c>
    </row>
    <row r="83" spans="1:1" x14ac:dyDescent="0.25">
      <c r="A83" t="str">
        <f t="shared" si="1"/>
        <v/>
      </c>
    </row>
    <row r="84" spans="1:1" x14ac:dyDescent="0.25">
      <c r="A84" t="str">
        <f t="shared" si="1"/>
        <v/>
      </c>
    </row>
    <row r="85" spans="1:1" x14ac:dyDescent="0.25">
      <c r="A85" t="str">
        <f t="shared" si="1"/>
        <v/>
      </c>
    </row>
    <row r="86" spans="1:1" x14ac:dyDescent="0.25">
      <c r="A86" t="str">
        <f t="shared" si="1"/>
        <v/>
      </c>
    </row>
    <row r="87" spans="1:1" x14ac:dyDescent="0.25">
      <c r="A87" t="str">
        <f t="shared" si="1"/>
        <v/>
      </c>
    </row>
    <row r="88" spans="1:1" x14ac:dyDescent="0.25">
      <c r="A88" t="str">
        <f t="shared" si="1"/>
        <v/>
      </c>
    </row>
    <row r="89" spans="1:1" x14ac:dyDescent="0.25">
      <c r="A89" t="str">
        <f t="shared" si="1"/>
        <v/>
      </c>
    </row>
    <row r="90" spans="1:1" x14ac:dyDescent="0.25">
      <c r="A90" t="str">
        <f t="shared" si="1"/>
        <v/>
      </c>
    </row>
    <row r="91" spans="1:1" x14ac:dyDescent="0.25">
      <c r="A91" t="str">
        <f t="shared" si="1"/>
        <v/>
      </c>
    </row>
    <row r="92" spans="1:1" x14ac:dyDescent="0.25">
      <c r="A92" t="str">
        <f t="shared" si="1"/>
        <v/>
      </c>
    </row>
    <row r="93" spans="1:1" x14ac:dyDescent="0.25">
      <c r="A93" t="str">
        <f t="shared" si="1"/>
        <v/>
      </c>
    </row>
    <row r="94" spans="1:1" x14ac:dyDescent="0.25">
      <c r="A94" t="str">
        <f t="shared" si="1"/>
        <v/>
      </c>
    </row>
    <row r="95" spans="1:1" x14ac:dyDescent="0.25">
      <c r="A95" t="str">
        <f t="shared" si="1"/>
        <v/>
      </c>
    </row>
    <row r="96" spans="1:1" x14ac:dyDescent="0.25">
      <c r="A96" t="str">
        <f t="shared" si="1"/>
        <v/>
      </c>
    </row>
    <row r="97" spans="1:1" x14ac:dyDescent="0.25">
      <c r="A97" t="str">
        <f t="shared" si="1"/>
        <v/>
      </c>
    </row>
    <row r="98" spans="1:1" x14ac:dyDescent="0.25">
      <c r="A98" t="str">
        <f t="shared" si="1"/>
        <v/>
      </c>
    </row>
    <row r="99" spans="1:1" x14ac:dyDescent="0.25">
      <c r="A99" t="str">
        <f t="shared" si="1"/>
        <v/>
      </c>
    </row>
    <row r="100" spans="1:1" x14ac:dyDescent="0.25">
      <c r="A100" t="str">
        <f t="shared" si="1"/>
        <v/>
      </c>
    </row>
    <row r="101" spans="1:1" x14ac:dyDescent="0.25">
      <c r="A101" t="str">
        <f t="shared" si="1"/>
        <v/>
      </c>
    </row>
    <row r="102" spans="1:1" x14ac:dyDescent="0.25">
      <c r="A102" t="str">
        <f t="shared" si="1"/>
        <v/>
      </c>
    </row>
    <row r="103" spans="1:1" x14ac:dyDescent="0.25">
      <c r="A103" t="str">
        <f t="shared" si="1"/>
        <v/>
      </c>
    </row>
    <row r="104" spans="1:1" x14ac:dyDescent="0.25">
      <c r="A104" t="str">
        <f t="shared" si="1"/>
        <v/>
      </c>
    </row>
    <row r="105" spans="1:1" x14ac:dyDescent="0.25">
      <c r="A105" t="str">
        <f t="shared" si="1"/>
        <v/>
      </c>
    </row>
    <row r="106" spans="1:1" x14ac:dyDescent="0.25">
      <c r="A106" t="str">
        <f t="shared" si="1"/>
        <v/>
      </c>
    </row>
    <row r="107" spans="1:1" x14ac:dyDescent="0.25">
      <c r="A107" t="str">
        <f t="shared" si="1"/>
        <v/>
      </c>
    </row>
    <row r="108" spans="1:1" x14ac:dyDescent="0.25">
      <c r="A108" t="str">
        <f t="shared" si="1"/>
        <v/>
      </c>
    </row>
    <row r="109" spans="1:1" x14ac:dyDescent="0.25">
      <c r="A109" t="str">
        <f t="shared" si="1"/>
        <v/>
      </c>
    </row>
    <row r="110" spans="1:1" x14ac:dyDescent="0.25">
      <c r="A110" t="str">
        <f t="shared" si="1"/>
        <v/>
      </c>
    </row>
    <row r="111" spans="1:1" x14ac:dyDescent="0.25">
      <c r="A111" t="str">
        <f t="shared" si="1"/>
        <v/>
      </c>
    </row>
    <row r="112" spans="1:1" x14ac:dyDescent="0.25">
      <c r="A112" t="str">
        <f t="shared" si="1"/>
        <v/>
      </c>
    </row>
    <row r="113" spans="1:1" x14ac:dyDescent="0.25">
      <c r="A113" t="str">
        <f t="shared" si="1"/>
        <v/>
      </c>
    </row>
    <row r="114" spans="1:1" x14ac:dyDescent="0.25">
      <c r="A114" t="str">
        <f t="shared" si="1"/>
        <v/>
      </c>
    </row>
    <row r="115" spans="1:1" x14ac:dyDescent="0.25">
      <c r="A115" t="str">
        <f t="shared" si="1"/>
        <v/>
      </c>
    </row>
    <row r="116" spans="1:1" x14ac:dyDescent="0.25">
      <c r="A116" t="str">
        <f t="shared" si="1"/>
        <v/>
      </c>
    </row>
    <row r="117" spans="1:1" x14ac:dyDescent="0.25">
      <c r="A117" t="str">
        <f t="shared" si="1"/>
        <v/>
      </c>
    </row>
    <row r="118" spans="1:1" x14ac:dyDescent="0.25">
      <c r="A118" t="str">
        <f t="shared" si="1"/>
        <v/>
      </c>
    </row>
    <row r="119" spans="1:1" x14ac:dyDescent="0.25">
      <c r="A119" t="str">
        <f t="shared" si="1"/>
        <v/>
      </c>
    </row>
    <row r="120" spans="1:1" x14ac:dyDescent="0.25">
      <c r="A120" t="str">
        <f t="shared" si="1"/>
        <v/>
      </c>
    </row>
    <row r="121" spans="1:1" x14ac:dyDescent="0.25">
      <c r="A121" t="str">
        <f t="shared" si="1"/>
        <v/>
      </c>
    </row>
    <row r="122" spans="1:1" x14ac:dyDescent="0.25">
      <c r="A122" t="str">
        <f t="shared" si="1"/>
        <v/>
      </c>
    </row>
    <row r="123" spans="1:1" x14ac:dyDescent="0.25">
      <c r="A123" t="str">
        <f t="shared" si="1"/>
        <v/>
      </c>
    </row>
    <row r="124" spans="1:1" x14ac:dyDescent="0.25">
      <c r="A124" t="str">
        <f t="shared" si="1"/>
        <v/>
      </c>
    </row>
    <row r="125" spans="1:1" x14ac:dyDescent="0.25">
      <c r="A125" t="str">
        <f t="shared" si="1"/>
        <v/>
      </c>
    </row>
    <row r="126" spans="1:1" x14ac:dyDescent="0.25">
      <c r="A126" t="str">
        <f t="shared" si="1"/>
        <v/>
      </c>
    </row>
    <row r="127" spans="1:1" x14ac:dyDescent="0.25">
      <c r="A127" t="str">
        <f t="shared" si="1"/>
        <v/>
      </c>
    </row>
    <row r="128" spans="1:1" x14ac:dyDescent="0.25">
      <c r="A128" t="str">
        <f t="shared" si="1"/>
        <v/>
      </c>
    </row>
    <row r="129" spans="1:1" x14ac:dyDescent="0.25">
      <c r="A129" t="str">
        <f t="shared" si="1"/>
        <v/>
      </c>
    </row>
    <row r="130" spans="1:1" x14ac:dyDescent="0.25">
      <c r="A130" t="str">
        <f t="shared" si="1"/>
        <v/>
      </c>
    </row>
    <row r="131" spans="1:1" x14ac:dyDescent="0.25">
      <c r="A131" t="str">
        <f t="shared" ref="A131:A170" si="2">SUBSTITUTE(SUBSTITUTE(SUBSTITUTE(B131,"maximumBetweeness/maximumBetweenessApp.exe tvns false 100 2000 3600 30 1 4 {RandomSeed} maximumBetweeness/",""),".txt",""), "BestImprovement","")</f>
        <v/>
      </c>
    </row>
    <row r="132" spans="1:1" x14ac:dyDescent="0.25">
      <c r="A132" t="str">
        <f t="shared" si="2"/>
        <v/>
      </c>
    </row>
    <row r="133" spans="1:1" x14ac:dyDescent="0.25">
      <c r="A133" t="str">
        <f t="shared" si="2"/>
        <v/>
      </c>
    </row>
    <row r="134" spans="1:1" x14ac:dyDescent="0.25">
      <c r="A134" t="str">
        <f t="shared" si="2"/>
        <v/>
      </c>
    </row>
    <row r="135" spans="1:1" x14ac:dyDescent="0.25">
      <c r="A135" t="str">
        <f t="shared" si="2"/>
        <v/>
      </c>
    </row>
    <row r="136" spans="1:1" x14ac:dyDescent="0.25">
      <c r="A136" t="str">
        <f t="shared" si="2"/>
        <v/>
      </c>
    </row>
    <row r="137" spans="1:1" x14ac:dyDescent="0.25">
      <c r="A137" t="str">
        <f t="shared" si="2"/>
        <v/>
      </c>
    </row>
    <row r="138" spans="1:1" x14ac:dyDescent="0.25">
      <c r="A138" t="str">
        <f t="shared" si="2"/>
        <v/>
      </c>
    </row>
    <row r="139" spans="1:1" x14ac:dyDescent="0.25">
      <c r="A139" t="str">
        <f t="shared" si="2"/>
        <v/>
      </c>
    </row>
    <row r="140" spans="1:1" x14ac:dyDescent="0.25">
      <c r="A140" t="str">
        <f t="shared" si="2"/>
        <v/>
      </c>
    </row>
    <row r="141" spans="1:1" x14ac:dyDescent="0.25">
      <c r="A141" t="str">
        <f t="shared" si="2"/>
        <v/>
      </c>
    </row>
    <row r="142" spans="1:1" x14ac:dyDescent="0.25">
      <c r="A142" t="str">
        <f t="shared" si="2"/>
        <v/>
      </c>
    </row>
    <row r="143" spans="1:1" x14ac:dyDescent="0.25">
      <c r="A143" t="str">
        <f t="shared" si="2"/>
        <v/>
      </c>
    </row>
    <row r="144" spans="1:1" x14ac:dyDescent="0.25">
      <c r="A144" t="str">
        <f t="shared" si="2"/>
        <v/>
      </c>
    </row>
    <row r="145" spans="1:1" x14ac:dyDescent="0.25">
      <c r="A145" t="str">
        <f t="shared" si="2"/>
        <v/>
      </c>
    </row>
    <row r="146" spans="1:1" x14ac:dyDescent="0.25">
      <c r="A146" t="str">
        <f t="shared" si="2"/>
        <v/>
      </c>
    </row>
    <row r="147" spans="1:1" x14ac:dyDescent="0.25">
      <c r="A147" t="str">
        <f t="shared" si="2"/>
        <v/>
      </c>
    </row>
    <row r="148" spans="1:1" x14ac:dyDescent="0.25">
      <c r="A148" t="str">
        <f t="shared" si="2"/>
        <v/>
      </c>
    </row>
    <row r="149" spans="1:1" x14ac:dyDescent="0.25">
      <c r="A149" t="str">
        <f t="shared" si="2"/>
        <v/>
      </c>
    </row>
    <row r="150" spans="1:1" x14ac:dyDescent="0.25">
      <c r="A150" t="str">
        <f t="shared" si="2"/>
        <v/>
      </c>
    </row>
    <row r="151" spans="1:1" x14ac:dyDescent="0.25">
      <c r="A151" t="str">
        <f t="shared" si="2"/>
        <v/>
      </c>
    </row>
    <row r="152" spans="1:1" x14ac:dyDescent="0.25">
      <c r="A152" t="str">
        <f t="shared" si="2"/>
        <v/>
      </c>
    </row>
    <row r="153" spans="1:1" x14ac:dyDescent="0.25">
      <c r="A153" t="str">
        <f t="shared" si="2"/>
        <v/>
      </c>
    </row>
    <row r="154" spans="1:1" x14ac:dyDescent="0.25">
      <c r="A154" t="str">
        <f t="shared" si="2"/>
        <v/>
      </c>
    </row>
    <row r="155" spans="1:1" x14ac:dyDescent="0.25">
      <c r="A155" t="str">
        <f t="shared" si="2"/>
        <v/>
      </c>
    </row>
    <row r="156" spans="1:1" x14ac:dyDescent="0.25">
      <c r="A156" t="str">
        <f t="shared" si="2"/>
        <v/>
      </c>
    </row>
    <row r="157" spans="1:1" x14ac:dyDescent="0.25">
      <c r="A157" t="str">
        <f t="shared" si="2"/>
        <v/>
      </c>
    </row>
    <row r="158" spans="1:1" x14ac:dyDescent="0.25">
      <c r="A158" t="str">
        <f t="shared" si="2"/>
        <v/>
      </c>
    </row>
    <row r="159" spans="1:1" x14ac:dyDescent="0.25">
      <c r="A159" t="str">
        <f t="shared" si="2"/>
        <v/>
      </c>
    </row>
    <row r="160" spans="1:1" x14ac:dyDescent="0.25">
      <c r="A160" t="str">
        <f t="shared" si="2"/>
        <v/>
      </c>
    </row>
    <row r="161" spans="1:1" x14ac:dyDescent="0.25">
      <c r="A161" t="str">
        <f t="shared" si="2"/>
        <v/>
      </c>
    </row>
    <row r="162" spans="1:1" x14ac:dyDescent="0.25">
      <c r="A162" t="str">
        <f t="shared" si="2"/>
        <v/>
      </c>
    </row>
    <row r="163" spans="1:1" x14ac:dyDescent="0.25">
      <c r="A163" t="str">
        <f t="shared" si="2"/>
        <v/>
      </c>
    </row>
    <row r="164" spans="1:1" x14ac:dyDescent="0.25">
      <c r="A164" t="str">
        <f t="shared" si="2"/>
        <v/>
      </c>
    </row>
    <row r="165" spans="1:1" x14ac:dyDescent="0.25">
      <c r="A165" t="str">
        <f t="shared" si="2"/>
        <v/>
      </c>
    </row>
    <row r="166" spans="1:1" x14ac:dyDescent="0.25">
      <c r="A166" t="str">
        <f t="shared" si="2"/>
        <v/>
      </c>
    </row>
    <row r="167" spans="1:1" x14ac:dyDescent="0.25">
      <c r="A167" t="str">
        <f t="shared" si="2"/>
        <v/>
      </c>
    </row>
    <row r="168" spans="1:1" x14ac:dyDescent="0.25">
      <c r="A168" t="str">
        <f t="shared" si="2"/>
        <v/>
      </c>
    </row>
    <row r="169" spans="1:1" x14ac:dyDescent="0.25">
      <c r="A169" t="str">
        <f t="shared" si="2"/>
        <v/>
      </c>
    </row>
    <row r="170" spans="1:1" x14ac:dyDescent="0.25">
      <c r="A170" t="str">
        <f t="shared" si="2"/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33"/>
  <sheetViews>
    <sheetView topLeftCell="A84" zoomScale="115" zoomScaleNormal="115" workbookViewId="0">
      <selection activeCell="A4" sqref="A4:A233"/>
    </sheetView>
  </sheetViews>
  <sheetFormatPr defaultRowHeight="15" x14ac:dyDescent="0.25"/>
  <cols>
    <col min="1" max="1" width="14.85546875" bestFit="1" customWidth="1"/>
    <col min="4" max="4" width="9.140625" style="2"/>
    <col min="5" max="5" width="9.140625" style="3"/>
    <col min="10" max="10" width="9.140625" style="3"/>
    <col min="11" max="11" width="9.140625" style="2"/>
    <col min="15" max="15" width="9.140625" style="2"/>
    <col min="18" max="18" width="9.140625" style="3"/>
    <col min="20" max="20" width="23.85546875" bestFit="1" customWidth="1"/>
    <col min="21" max="21" width="12" bestFit="1" customWidth="1"/>
  </cols>
  <sheetData>
    <row r="1" spans="1:25" ht="15.75" thickBot="1" x14ac:dyDescent="0.3">
      <c r="D1" s="14" t="s">
        <v>240</v>
      </c>
      <c r="E1" s="15"/>
      <c r="F1" s="15"/>
      <c r="G1" s="15"/>
      <c r="H1" s="15"/>
      <c r="I1" s="15"/>
      <c r="J1" s="16"/>
      <c r="K1" s="14" t="s">
        <v>1262</v>
      </c>
      <c r="L1" s="15"/>
      <c r="M1" s="15"/>
      <c r="N1" s="16"/>
      <c r="O1" s="14" t="s">
        <v>786</v>
      </c>
      <c r="P1" s="15"/>
      <c r="Q1" s="15"/>
      <c r="R1" s="16"/>
    </row>
    <row r="2" spans="1:25" x14ac:dyDescent="0.25">
      <c r="A2" s="4"/>
      <c r="B2" s="5"/>
      <c r="C2" s="5"/>
      <c r="D2" s="4">
        <f>AVERAGE(D4:D233)</f>
        <v>40.734782608695653</v>
      </c>
      <c r="E2" s="6"/>
      <c r="F2" s="5">
        <f>AVERAGE(F4:F233)</f>
        <v>40.973913043478262</v>
      </c>
      <c r="G2" s="5">
        <f>COUNTIF(G4:G233,"=opt")</f>
        <v>217</v>
      </c>
      <c r="H2" s="5">
        <f>AVERAGE(H4:H233)</f>
        <v>113.66346086956511</v>
      </c>
      <c r="I2" s="5"/>
      <c r="J2" s="6"/>
      <c r="K2" s="4">
        <f>AVERAGE(K4:K233)</f>
        <v>40.878260869565217</v>
      </c>
      <c r="L2" s="5">
        <f>COUNTIF(L4:L233,"=opt")</f>
        <v>218</v>
      </c>
      <c r="M2" s="5">
        <f>AVERAGE(M4:M233)</f>
        <v>41.620652173913044</v>
      </c>
      <c r="N2" s="5">
        <f>AVERAGE(N4:N233)</f>
        <v>32.263139130434787</v>
      </c>
      <c r="O2" s="4">
        <f>AVERAGE(O4:O233)</f>
        <v>40.778260869565216</v>
      </c>
      <c r="P2" s="5">
        <f>COUNTIF(P4:P233,"=opt")</f>
        <v>225</v>
      </c>
      <c r="Q2" s="5">
        <f>AVERAGE(Q4:Q233)</f>
        <v>41.42695652173915</v>
      </c>
      <c r="R2" s="6">
        <f>AVERAGE(R4:R233)</f>
        <v>57.600856521739139</v>
      </c>
      <c r="T2" s="17" t="s">
        <v>787</v>
      </c>
      <c r="U2" s="17"/>
    </row>
    <row r="3" spans="1:25" ht="15.75" thickBot="1" x14ac:dyDescent="0.3">
      <c r="A3" s="7" t="s">
        <v>0</v>
      </c>
      <c r="B3" s="8" t="s">
        <v>1</v>
      </c>
      <c r="C3" s="8" t="s">
        <v>2</v>
      </c>
      <c r="D3" s="7" t="s">
        <v>3</v>
      </c>
      <c r="E3" s="9" t="s">
        <v>4</v>
      </c>
      <c r="F3" s="8" t="s">
        <v>5</v>
      </c>
      <c r="G3" s="8" t="s">
        <v>5</v>
      </c>
      <c r="H3" s="8" t="s">
        <v>6</v>
      </c>
      <c r="I3" s="8" t="s">
        <v>7</v>
      </c>
      <c r="J3" s="9" t="s">
        <v>8</v>
      </c>
      <c r="K3" s="7" t="s">
        <v>526</v>
      </c>
      <c r="L3" s="8" t="s">
        <v>530</v>
      </c>
      <c r="M3" s="8" t="s">
        <v>527</v>
      </c>
      <c r="N3" s="8" t="s">
        <v>529</v>
      </c>
      <c r="O3" s="7" t="s">
        <v>526</v>
      </c>
      <c r="P3" s="8" t="s">
        <v>530</v>
      </c>
      <c r="Q3" s="8" t="s">
        <v>527</v>
      </c>
      <c r="R3" s="9" t="s">
        <v>529</v>
      </c>
      <c r="T3" t="s">
        <v>1263</v>
      </c>
      <c r="U3">
        <f>_xlfn.T.TEST(K4:K233,O4:O233,2,1)</f>
        <v>5.9376809805937354E-2</v>
      </c>
      <c r="V3" s="13" t="s">
        <v>1266</v>
      </c>
    </row>
    <row r="4" spans="1:25" x14ac:dyDescent="0.25">
      <c r="A4" t="s">
        <v>9</v>
      </c>
      <c r="B4">
        <v>42</v>
      </c>
      <c r="C4">
        <v>67</v>
      </c>
      <c r="D4" s="2">
        <v>22</v>
      </c>
      <c r="E4" s="3">
        <v>4.2000000000000003E-2</v>
      </c>
      <c r="F4">
        <v>22</v>
      </c>
      <c r="G4" t="s">
        <v>10</v>
      </c>
      <c r="H4">
        <v>0.01</v>
      </c>
      <c r="I4">
        <v>0</v>
      </c>
      <c r="J4" s="3">
        <v>0</v>
      </c>
      <c r="K4" s="2">
        <f>VLOOKUP($A4,'roman.domination.m0v2'!$A$2:$K$256,5,FALSE)</f>
        <v>22</v>
      </c>
      <c r="L4" t="str">
        <f>IF(K4=$D4,"opt",K4)</f>
        <v>opt</v>
      </c>
      <c r="M4">
        <f>VLOOKUP($A4,'roman.domination.m0v2'!$A$2:$K$256,7,FALSE)</f>
        <v>22</v>
      </c>
      <c r="N4">
        <f>VLOOKUP($A4,'roman.domination.m0v2'!$A$2:$K$256,11,FALSE)</f>
        <v>6.3209999999999997</v>
      </c>
      <c r="O4" s="2">
        <f>VLOOKUP($A4,'roman.domination.m1v2.md2'!$A$2:$K$256,5,FALSE)</f>
        <v>22</v>
      </c>
      <c r="P4" t="str">
        <f>IF(O4=$D4,"opt",O4)</f>
        <v>opt</v>
      </c>
      <c r="Q4">
        <f>VLOOKUP($A4,'roman.domination.m1v2.md2'!$A$2:$K$256,7,FALSE)</f>
        <v>22</v>
      </c>
      <c r="R4" s="3">
        <f>VLOOKUP($A4,'roman.domination.m1v2.md2'!$A$2:$K$256,11,FALSE)</f>
        <v>15.781000000000001</v>
      </c>
      <c r="T4" t="s">
        <v>1264</v>
      </c>
      <c r="U4">
        <f>_xlfn.T.TEST(M4:M233,Q4:Q233,2,1)</f>
        <v>2.5760399268691916E-7</v>
      </c>
      <c r="Y4" t="str">
        <f>A4&amp;"&amp;"&amp;B4&amp;"&amp;"&amp;C4&amp;"&amp;"&amp;D4&amp;"&amp;"&amp;G4&amp;"&amp;"&amp;H4&amp;"&amp;"&amp;L4&amp;"&amp;"&amp;N4&amp;"&amp;"&amp;P4&amp;"&amp;"&amp;R4&amp;"\\"</f>
        <v>grid03x14&amp;42&amp;67&amp;22&amp;opt&amp;0.01&amp;opt&amp;6.321&amp;opt&amp;15.781\\</v>
      </c>
    </row>
    <row r="5" spans="1:25" x14ac:dyDescent="0.25">
      <c r="A5" t="s">
        <v>11</v>
      </c>
      <c r="B5">
        <v>45</v>
      </c>
      <c r="C5">
        <v>72</v>
      </c>
      <c r="D5" s="2">
        <v>24</v>
      </c>
      <c r="E5" s="3">
        <v>4.5999999999999999E-2</v>
      </c>
      <c r="F5">
        <v>24</v>
      </c>
      <c r="G5" t="s">
        <v>10</v>
      </c>
      <c r="H5">
        <v>1.2E-2</v>
      </c>
      <c r="I5">
        <v>0</v>
      </c>
      <c r="J5" s="3">
        <v>0</v>
      </c>
      <c r="K5" s="2">
        <f>VLOOKUP(A5,'roman.domination.m0v2'!$A$2:$K$256,5,FALSE)</f>
        <v>24</v>
      </c>
      <c r="L5" t="str">
        <f t="shared" ref="L5:L68" si="0">IF(K5=$D5,"opt",K5)</f>
        <v>opt</v>
      </c>
      <c r="M5">
        <f>VLOOKUP($A5,'roman.domination.m0v2'!$A$2:$K$256,7,FALSE)</f>
        <v>24</v>
      </c>
      <c r="N5">
        <f>VLOOKUP($A5,'roman.domination.m0v2'!$A$2:$K$256,11,FALSE)</f>
        <v>6.907</v>
      </c>
      <c r="O5" s="2">
        <f>VLOOKUP($A5,'roman.domination.m1v2.md2'!$A$2:$K$256,5,FALSE)</f>
        <v>24</v>
      </c>
      <c r="P5" t="str">
        <f t="shared" ref="P5:P68" si="1">IF(O5=$D5,"opt",O5)</f>
        <v>opt</v>
      </c>
      <c r="Q5">
        <f>VLOOKUP($A5,'roman.domination.m1v2.md2'!$A$2:$K$256,7,FALSE)</f>
        <v>24</v>
      </c>
      <c r="R5" s="3">
        <f>VLOOKUP($A5,'roman.domination.m1v2.md2'!$A$2:$K$256,11,FALSE)</f>
        <v>16.797999999999998</v>
      </c>
      <c r="T5" t="s">
        <v>1267</v>
      </c>
      <c r="U5">
        <f>_xlfn.T.TEST(F4:F233,O4:O233,2,1)</f>
        <v>6.2223683053814552E-2</v>
      </c>
      <c r="Y5" t="str">
        <f t="shared" ref="Y5:Y68" si="2">A5&amp;"&amp;"&amp;B5&amp;"&amp;"&amp;C5&amp;"&amp;"&amp;D5&amp;"&amp;"&amp;G5&amp;"&amp;"&amp;H5&amp;"&amp;"&amp;L5&amp;"&amp;"&amp;N5&amp;"&amp;"&amp;P5&amp;"&amp;"&amp;R5&amp;"\\"</f>
        <v>grid03x15&amp;45&amp;72&amp;24&amp;opt&amp;0.012&amp;opt&amp;6.907&amp;opt&amp;16.798\\</v>
      </c>
    </row>
    <row r="6" spans="1:25" x14ac:dyDescent="0.25">
      <c r="A6" t="s">
        <v>12</v>
      </c>
      <c r="B6">
        <v>40</v>
      </c>
      <c r="C6">
        <v>66</v>
      </c>
      <c r="D6" s="2">
        <v>20</v>
      </c>
      <c r="E6" s="3">
        <v>8.1000000000000003E-2</v>
      </c>
      <c r="F6">
        <v>20</v>
      </c>
      <c r="G6" t="s">
        <v>10</v>
      </c>
      <c r="H6">
        <v>0.01</v>
      </c>
      <c r="I6">
        <v>0</v>
      </c>
      <c r="J6" s="3">
        <v>0</v>
      </c>
      <c r="K6" s="2">
        <f>VLOOKUP(A6,'roman.domination.m0v2'!$A$2:$K$256,5,FALSE)</f>
        <v>20</v>
      </c>
      <c r="L6" t="str">
        <f t="shared" si="0"/>
        <v>opt</v>
      </c>
      <c r="M6">
        <f>VLOOKUP($A6,'roman.domination.m0v2'!$A$2:$K$256,7,FALSE)</f>
        <v>20</v>
      </c>
      <c r="N6">
        <f>VLOOKUP($A6,'roman.domination.m0v2'!$A$2:$K$256,11,FALSE)</f>
        <v>6.0750000000000002</v>
      </c>
      <c r="O6" s="2">
        <f>VLOOKUP($A6,'roman.domination.m1v2.md2'!$A$2:$K$256,5,FALSE)</f>
        <v>20</v>
      </c>
      <c r="P6" t="str">
        <f t="shared" si="1"/>
        <v>opt</v>
      </c>
      <c r="Q6">
        <f>VLOOKUP($A6,'roman.domination.m1v2.md2'!$A$2:$K$256,7,FALSE)</f>
        <v>20</v>
      </c>
      <c r="R6" s="3">
        <f>VLOOKUP($A6,'roman.domination.m1v2.md2'!$A$2:$K$256,11,FALSE)</f>
        <v>15.192</v>
      </c>
      <c r="Y6" t="str">
        <f t="shared" si="2"/>
        <v>grid04x10&amp;40&amp;66&amp;20&amp;opt&amp;0.01&amp;opt&amp;6.075&amp;opt&amp;15.192\\</v>
      </c>
    </row>
    <row r="7" spans="1:25" x14ac:dyDescent="0.25">
      <c r="A7" t="s">
        <v>13</v>
      </c>
      <c r="B7">
        <v>44</v>
      </c>
      <c r="C7">
        <v>73</v>
      </c>
      <c r="D7" s="2">
        <v>22</v>
      </c>
      <c r="E7" s="3">
        <v>5.7000000000000002E-2</v>
      </c>
      <c r="F7">
        <v>22</v>
      </c>
      <c r="G7" t="s">
        <v>10</v>
      </c>
      <c r="H7">
        <v>1.2999999999999999E-2</v>
      </c>
      <c r="I7">
        <v>0</v>
      </c>
      <c r="J7" s="3">
        <v>0</v>
      </c>
      <c r="K7" s="2">
        <f>VLOOKUP(A7,'roman.domination.m0v2'!$A$2:$K$256,5,FALSE)</f>
        <v>22</v>
      </c>
      <c r="L7" t="str">
        <f t="shared" si="0"/>
        <v>opt</v>
      </c>
      <c r="M7">
        <f>VLOOKUP($A7,'roman.domination.m0v2'!$A$2:$K$256,7,FALSE)</f>
        <v>22</v>
      </c>
      <c r="N7">
        <f>VLOOKUP($A7,'roman.domination.m0v2'!$A$2:$K$256,11,FALSE)</f>
        <v>6.7229999999999999</v>
      </c>
      <c r="O7" s="2">
        <f>VLOOKUP($A7,'roman.domination.m1v2.md2'!$A$2:$K$256,5,FALSE)</f>
        <v>22</v>
      </c>
      <c r="P7" t="str">
        <f t="shared" si="1"/>
        <v>opt</v>
      </c>
      <c r="Q7">
        <f>VLOOKUP($A7,'roman.domination.m1v2.md2'!$A$2:$K$256,7,FALSE)</f>
        <v>22</v>
      </c>
      <c r="R7" s="3">
        <f>VLOOKUP($A7,'roman.domination.m1v2.md2'!$A$2:$K$256,11,FALSE)</f>
        <v>16.506</v>
      </c>
      <c r="Y7" t="str">
        <f t="shared" si="2"/>
        <v>grid04x11&amp;44&amp;73&amp;22&amp;opt&amp;0.013&amp;opt&amp;6.723&amp;opt&amp;16.506\\</v>
      </c>
    </row>
    <row r="8" spans="1:25" x14ac:dyDescent="0.25">
      <c r="A8" t="s">
        <v>14</v>
      </c>
      <c r="B8">
        <v>48</v>
      </c>
      <c r="C8">
        <v>80</v>
      </c>
      <c r="D8" s="2">
        <v>24</v>
      </c>
      <c r="E8" s="3">
        <v>5.8000000000000003E-2</v>
      </c>
      <c r="F8">
        <v>24</v>
      </c>
      <c r="G8" t="s">
        <v>10</v>
      </c>
      <c r="H8">
        <v>3.4000000000000002E-2</v>
      </c>
      <c r="I8">
        <v>0</v>
      </c>
      <c r="J8" s="3">
        <v>0</v>
      </c>
      <c r="K8" s="2">
        <f>VLOOKUP(A8,'roman.domination.m0v2'!$A$2:$K$256,5,FALSE)</f>
        <v>24</v>
      </c>
      <c r="L8" t="str">
        <f t="shared" si="0"/>
        <v>opt</v>
      </c>
      <c r="M8">
        <f>VLOOKUP($A8,'roman.domination.m0v2'!$A$2:$K$256,7,FALSE)</f>
        <v>24</v>
      </c>
      <c r="N8">
        <f>VLOOKUP($A8,'roman.domination.m0v2'!$A$2:$K$256,11,FALSE)</f>
        <v>7.6079999999999997</v>
      </c>
      <c r="O8" s="2">
        <f>VLOOKUP($A8,'roman.domination.m1v2.md2'!$A$2:$K$256,5,FALSE)</f>
        <v>24</v>
      </c>
      <c r="P8" t="str">
        <f t="shared" si="1"/>
        <v>opt</v>
      </c>
      <c r="Q8">
        <f>VLOOKUP($A8,'roman.domination.m1v2.md2'!$A$2:$K$256,7,FALSE)</f>
        <v>24</v>
      </c>
      <c r="R8" s="3">
        <f>VLOOKUP($A8,'roman.domination.m1v2.md2'!$A$2:$K$256,11,FALSE)</f>
        <v>18.074999999999999</v>
      </c>
      <c r="Y8" t="str">
        <f t="shared" si="2"/>
        <v>grid04x12&amp;48&amp;80&amp;24&amp;opt&amp;0.034&amp;opt&amp;7.608&amp;opt&amp;18.075\\</v>
      </c>
    </row>
    <row r="9" spans="1:25" x14ac:dyDescent="0.25">
      <c r="A9" t="s">
        <v>15</v>
      </c>
      <c r="B9">
        <v>52</v>
      </c>
      <c r="C9">
        <v>87</v>
      </c>
      <c r="D9" s="2">
        <v>26</v>
      </c>
      <c r="E9" s="3">
        <v>0.16200000000000001</v>
      </c>
      <c r="F9">
        <v>26</v>
      </c>
      <c r="G9" t="s">
        <v>10</v>
      </c>
      <c r="H9">
        <v>0.104</v>
      </c>
      <c r="I9">
        <v>0</v>
      </c>
      <c r="J9" s="3">
        <v>0</v>
      </c>
      <c r="K9" s="2">
        <f>VLOOKUP(A9,'roman.domination.m0v2'!$A$2:$K$256,5,FALSE)</f>
        <v>26</v>
      </c>
      <c r="L9" t="str">
        <f t="shared" si="0"/>
        <v>opt</v>
      </c>
      <c r="M9">
        <f>VLOOKUP($A9,'roman.domination.m0v2'!$A$2:$K$256,7,FALSE)</f>
        <v>26</v>
      </c>
      <c r="N9">
        <f>VLOOKUP($A9,'roman.domination.m0v2'!$A$2:$K$256,11,FALSE)</f>
        <v>8.5690000000000008</v>
      </c>
      <c r="O9" s="2">
        <f>VLOOKUP($A9,'roman.domination.m1v2.md2'!$A$2:$K$256,5,FALSE)</f>
        <v>26</v>
      </c>
      <c r="P9" t="str">
        <f t="shared" si="1"/>
        <v>opt</v>
      </c>
      <c r="Q9">
        <f>VLOOKUP($A9,'roman.domination.m1v2.md2'!$A$2:$K$256,7,FALSE)</f>
        <v>26</v>
      </c>
      <c r="R9" s="3">
        <f>VLOOKUP($A9,'roman.domination.m1v2.md2'!$A$2:$K$256,11,FALSE)</f>
        <v>19.625</v>
      </c>
      <c r="Y9" t="str">
        <f t="shared" si="2"/>
        <v>grid04x13&amp;52&amp;87&amp;26&amp;opt&amp;0.104&amp;opt&amp;8.569&amp;opt&amp;19.625\\</v>
      </c>
    </row>
    <row r="10" spans="1:25" x14ac:dyDescent="0.25">
      <c r="A10" t="s">
        <v>16</v>
      </c>
      <c r="B10">
        <v>56</v>
      </c>
      <c r="C10">
        <v>94</v>
      </c>
      <c r="D10" s="2">
        <v>28</v>
      </c>
      <c r="E10" s="3">
        <v>5.8999999999999997E-2</v>
      </c>
      <c r="F10">
        <v>28</v>
      </c>
      <c r="G10" t="s">
        <v>10</v>
      </c>
      <c r="H10">
        <v>3.5000000000000003E-2</v>
      </c>
      <c r="I10">
        <v>1.6999999999999999E-3</v>
      </c>
      <c r="J10" s="3">
        <v>7.4999999999999997E-3</v>
      </c>
      <c r="K10" s="2">
        <f>VLOOKUP(A10,'roman.domination.m0v2'!$A$2:$K$256,5,FALSE)</f>
        <v>28</v>
      </c>
      <c r="L10" t="str">
        <f t="shared" si="0"/>
        <v>opt</v>
      </c>
      <c r="M10">
        <f>VLOOKUP($A10,'roman.domination.m0v2'!$A$2:$K$256,7,FALSE)</f>
        <v>28</v>
      </c>
      <c r="N10">
        <f>VLOOKUP($A10,'roman.domination.m0v2'!$A$2:$K$256,11,FALSE)</f>
        <v>9.4</v>
      </c>
      <c r="O10" s="2">
        <f>VLOOKUP($A10,'roman.domination.m1v2.md2'!$A$2:$K$256,5,FALSE)</f>
        <v>28</v>
      </c>
      <c r="P10" t="str">
        <f t="shared" si="1"/>
        <v>opt</v>
      </c>
      <c r="Q10">
        <f>VLOOKUP($A10,'roman.domination.m1v2.md2'!$A$2:$K$256,7,FALSE)</f>
        <v>28</v>
      </c>
      <c r="R10" s="3">
        <f>VLOOKUP($A10,'roman.domination.m1v2.md2'!$A$2:$K$256,11,FALSE)</f>
        <v>21.068999999999999</v>
      </c>
      <c r="Y10" t="str">
        <f t="shared" si="2"/>
        <v>grid04x14&amp;56&amp;94&amp;28&amp;opt&amp;0.035&amp;opt&amp;9.4&amp;opt&amp;21.069\\</v>
      </c>
    </row>
    <row r="11" spans="1:25" x14ac:dyDescent="0.25">
      <c r="A11" t="s">
        <v>17</v>
      </c>
      <c r="B11">
        <v>60</v>
      </c>
      <c r="C11">
        <v>101</v>
      </c>
      <c r="D11" s="2">
        <v>30</v>
      </c>
      <c r="E11" s="3">
        <v>9.1999999999999998E-2</v>
      </c>
      <c r="F11">
        <v>30</v>
      </c>
      <c r="G11" t="s">
        <v>10</v>
      </c>
      <c r="H11">
        <v>0.01</v>
      </c>
      <c r="I11">
        <v>1.6000000000000001E-3</v>
      </c>
      <c r="J11" s="3">
        <v>7.0000000000000001E-3</v>
      </c>
      <c r="K11" s="2">
        <f>VLOOKUP(A11,'roman.domination.m0v2'!$A$2:$K$256,5,FALSE)</f>
        <v>30</v>
      </c>
      <c r="L11" t="str">
        <f t="shared" si="0"/>
        <v>opt</v>
      </c>
      <c r="M11">
        <f>VLOOKUP($A11,'roman.domination.m0v2'!$A$2:$K$256,7,FALSE)</f>
        <v>30</v>
      </c>
      <c r="N11">
        <f>VLOOKUP($A11,'roman.domination.m0v2'!$A$2:$K$256,11,FALSE)</f>
        <v>10.792</v>
      </c>
      <c r="O11" s="2">
        <f>VLOOKUP($A11,'roman.domination.m1v2.md2'!$A$2:$K$256,5,FALSE)</f>
        <v>30</v>
      </c>
      <c r="P11" t="str">
        <f t="shared" si="1"/>
        <v>opt</v>
      </c>
      <c r="Q11">
        <f>VLOOKUP($A11,'roman.domination.m1v2.md2'!$A$2:$K$256,7,FALSE)</f>
        <v>30</v>
      </c>
      <c r="R11" s="3">
        <f>VLOOKUP($A11,'roman.domination.m1v2.md2'!$A$2:$K$256,11,FALSE)</f>
        <v>23.106999999999999</v>
      </c>
      <c r="Y11" t="str">
        <f t="shared" si="2"/>
        <v>grid04x15&amp;60&amp;101&amp;30&amp;opt&amp;0.01&amp;opt&amp;10.792&amp;opt&amp;23.107\\</v>
      </c>
    </row>
    <row r="12" spans="1:25" x14ac:dyDescent="0.25">
      <c r="A12" t="s">
        <v>18</v>
      </c>
      <c r="B12">
        <v>40</v>
      </c>
      <c r="C12">
        <v>67</v>
      </c>
      <c r="D12" s="2">
        <v>21</v>
      </c>
      <c r="E12" s="3">
        <v>8.1000000000000003E-2</v>
      </c>
      <c r="F12">
        <v>21</v>
      </c>
      <c r="G12" t="s">
        <v>10</v>
      </c>
      <c r="H12">
        <v>5.0000000000000001E-3</v>
      </c>
      <c r="I12">
        <v>0</v>
      </c>
      <c r="J12" s="3">
        <v>0</v>
      </c>
      <c r="K12" s="2">
        <f>VLOOKUP(A12,'roman.domination.m0v2'!$A$2:$K$256,5,FALSE)</f>
        <v>21</v>
      </c>
      <c r="L12" t="str">
        <f t="shared" si="0"/>
        <v>opt</v>
      </c>
      <c r="M12">
        <f>VLOOKUP($A12,'roman.domination.m0v2'!$A$2:$K$256,7,FALSE)</f>
        <v>21</v>
      </c>
      <c r="N12">
        <f>VLOOKUP($A12,'roman.domination.m0v2'!$A$2:$K$256,11,FALSE)</f>
        <v>6.03</v>
      </c>
      <c r="O12" s="2">
        <f>VLOOKUP($A12,'roman.domination.m1v2.md2'!$A$2:$K$256,5,FALSE)</f>
        <v>21</v>
      </c>
      <c r="P12" t="str">
        <f t="shared" si="1"/>
        <v>opt</v>
      </c>
      <c r="Q12">
        <f>VLOOKUP($A12,'roman.domination.m1v2.md2'!$A$2:$K$256,7,FALSE)</f>
        <v>21</v>
      </c>
      <c r="R12" s="3">
        <f>VLOOKUP($A12,'roman.domination.m1v2.md2'!$A$2:$K$256,11,FALSE)</f>
        <v>15.01</v>
      </c>
      <c r="Y12" t="str">
        <f t="shared" si="2"/>
        <v>grid05x08&amp;40&amp;67&amp;21&amp;opt&amp;0.005&amp;opt&amp;6.03&amp;opt&amp;15.01\\</v>
      </c>
    </row>
    <row r="13" spans="1:25" x14ac:dyDescent="0.25">
      <c r="A13" t="s">
        <v>19</v>
      </c>
      <c r="B13">
        <v>45</v>
      </c>
      <c r="C13">
        <v>76</v>
      </c>
      <c r="D13" s="2">
        <v>23</v>
      </c>
      <c r="E13" s="3">
        <v>0.16800000000000001</v>
      </c>
      <c r="F13">
        <v>23</v>
      </c>
      <c r="G13" t="s">
        <v>10</v>
      </c>
      <c r="H13">
        <v>0.01</v>
      </c>
      <c r="I13">
        <v>0</v>
      </c>
      <c r="J13" s="3">
        <v>0</v>
      </c>
      <c r="K13" s="2">
        <f>VLOOKUP(A13,'roman.domination.m0v2'!$A$2:$K$256,5,FALSE)</f>
        <v>23</v>
      </c>
      <c r="L13" t="str">
        <f t="shared" si="0"/>
        <v>opt</v>
      </c>
      <c r="M13">
        <f>VLOOKUP($A13,'roman.domination.m0v2'!$A$2:$K$256,7,FALSE)</f>
        <v>23</v>
      </c>
      <c r="N13">
        <f>VLOOKUP($A13,'roman.domination.m0v2'!$A$2:$K$256,11,FALSE)</f>
        <v>6.859</v>
      </c>
      <c r="O13" s="2">
        <f>VLOOKUP($A13,'roman.domination.m1v2.md2'!$A$2:$K$256,5,FALSE)</f>
        <v>23</v>
      </c>
      <c r="P13" t="str">
        <f t="shared" si="1"/>
        <v>opt</v>
      </c>
      <c r="Q13">
        <f>VLOOKUP($A13,'roman.domination.m1v2.md2'!$A$2:$K$256,7,FALSE)</f>
        <v>23</v>
      </c>
      <c r="R13" s="3">
        <f>VLOOKUP($A13,'roman.domination.m1v2.md2'!$A$2:$K$256,11,FALSE)</f>
        <v>16.664999999999999</v>
      </c>
      <c r="Y13" t="str">
        <f t="shared" si="2"/>
        <v>grid05x09&amp;45&amp;76&amp;23&amp;opt&amp;0.01&amp;opt&amp;6.859&amp;opt&amp;16.665\\</v>
      </c>
    </row>
    <row r="14" spans="1:25" x14ac:dyDescent="0.25">
      <c r="A14" t="s">
        <v>20</v>
      </c>
      <c r="B14">
        <v>50</v>
      </c>
      <c r="C14">
        <v>85</v>
      </c>
      <c r="D14" s="2">
        <v>26</v>
      </c>
      <c r="E14" s="3">
        <v>0.14699999999999999</v>
      </c>
      <c r="F14">
        <v>26</v>
      </c>
      <c r="G14" t="s">
        <v>10</v>
      </c>
      <c r="H14">
        <v>0.01</v>
      </c>
      <c r="I14">
        <v>0</v>
      </c>
      <c r="J14" s="3">
        <v>0</v>
      </c>
      <c r="K14" s="2">
        <f>VLOOKUP(A14,'roman.domination.m0v2'!$A$2:$K$256,5,FALSE)</f>
        <v>26</v>
      </c>
      <c r="L14" t="str">
        <f t="shared" si="0"/>
        <v>opt</v>
      </c>
      <c r="M14">
        <f>VLOOKUP($A14,'roman.domination.m0v2'!$A$2:$K$256,7,FALSE)</f>
        <v>26</v>
      </c>
      <c r="N14">
        <f>VLOOKUP($A14,'roman.domination.m0v2'!$A$2:$K$256,11,FALSE)</f>
        <v>7.8710000000000004</v>
      </c>
      <c r="O14" s="2">
        <f>VLOOKUP($A14,'roman.domination.m1v2.md2'!$A$2:$K$256,5,FALSE)</f>
        <v>26</v>
      </c>
      <c r="P14" t="str">
        <f t="shared" si="1"/>
        <v>opt</v>
      </c>
      <c r="Q14">
        <f>VLOOKUP($A14,'roman.domination.m1v2.md2'!$A$2:$K$256,7,FALSE)</f>
        <v>26</v>
      </c>
      <c r="R14" s="3">
        <f>VLOOKUP($A14,'roman.domination.m1v2.md2'!$A$2:$K$256,11,FALSE)</f>
        <v>19.023</v>
      </c>
      <c r="Y14" t="str">
        <f t="shared" si="2"/>
        <v>grid05x10&amp;50&amp;85&amp;26&amp;opt&amp;0.01&amp;opt&amp;7.871&amp;opt&amp;19.023\\</v>
      </c>
    </row>
    <row r="15" spans="1:25" x14ac:dyDescent="0.25">
      <c r="A15" t="s">
        <v>21</v>
      </c>
      <c r="B15">
        <v>55</v>
      </c>
      <c r="C15">
        <v>94</v>
      </c>
      <c r="D15" s="2">
        <v>28</v>
      </c>
      <c r="E15" s="3">
        <v>0.153</v>
      </c>
      <c r="F15">
        <v>28</v>
      </c>
      <c r="G15" t="s">
        <v>10</v>
      </c>
      <c r="H15">
        <v>1.2999999999999999E-2</v>
      </c>
      <c r="I15">
        <v>0</v>
      </c>
      <c r="J15" s="3">
        <v>0</v>
      </c>
      <c r="K15" s="2">
        <f>VLOOKUP(A15,'roman.domination.m0v2'!$A$2:$K$256,5,FALSE)</f>
        <v>28</v>
      </c>
      <c r="L15" t="str">
        <f t="shared" si="0"/>
        <v>opt</v>
      </c>
      <c r="M15">
        <f>VLOOKUP($A15,'roman.domination.m0v2'!$A$2:$K$256,7,FALSE)</f>
        <v>28</v>
      </c>
      <c r="N15">
        <f>VLOOKUP($A15,'roman.domination.m0v2'!$A$2:$K$256,11,FALSE)</f>
        <v>9.4440000000000008</v>
      </c>
      <c r="O15" s="2">
        <f>VLOOKUP($A15,'roman.domination.m1v2.md2'!$A$2:$K$256,5,FALSE)</f>
        <v>28</v>
      </c>
      <c r="P15" t="str">
        <f t="shared" si="1"/>
        <v>opt</v>
      </c>
      <c r="Q15">
        <f>VLOOKUP($A15,'roman.domination.m1v2.md2'!$A$2:$K$256,7,FALSE)</f>
        <v>28</v>
      </c>
      <c r="R15" s="3">
        <f>VLOOKUP($A15,'roman.domination.m1v2.md2'!$A$2:$K$256,11,FALSE)</f>
        <v>20.466000000000001</v>
      </c>
      <c r="Y15" t="str">
        <f t="shared" si="2"/>
        <v>grid05x11&amp;55&amp;94&amp;28&amp;opt&amp;0.013&amp;opt&amp;9.444&amp;opt&amp;20.466\\</v>
      </c>
    </row>
    <row r="16" spans="1:25" x14ac:dyDescent="0.25">
      <c r="A16" t="s">
        <v>22</v>
      </c>
      <c r="B16">
        <v>60</v>
      </c>
      <c r="C16">
        <v>103</v>
      </c>
      <c r="D16" s="2">
        <v>30</v>
      </c>
      <c r="E16" s="3">
        <v>0.13</v>
      </c>
      <c r="F16">
        <v>30</v>
      </c>
      <c r="G16" t="s">
        <v>10</v>
      </c>
      <c r="H16">
        <v>3.5999999999999997E-2</v>
      </c>
      <c r="I16">
        <v>1.9400000000000001E-2</v>
      </c>
      <c r="J16" s="3">
        <v>1.5800000000000002E-2</v>
      </c>
      <c r="K16" s="2">
        <f>VLOOKUP(A16,'roman.domination.m0v2'!$A$2:$K$256,5,FALSE)</f>
        <v>30</v>
      </c>
      <c r="L16" t="str">
        <f t="shared" si="0"/>
        <v>opt</v>
      </c>
      <c r="M16">
        <f>VLOOKUP($A16,'roman.domination.m0v2'!$A$2:$K$256,7,FALSE)</f>
        <v>30.3</v>
      </c>
      <c r="N16">
        <f>VLOOKUP($A16,'roman.domination.m0v2'!$A$2:$K$256,11,FALSE)</f>
        <v>10.108000000000001</v>
      </c>
      <c r="O16" s="2">
        <f>VLOOKUP($A16,'roman.domination.m1v2.md2'!$A$2:$K$256,5,FALSE)</f>
        <v>30</v>
      </c>
      <c r="P16" t="str">
        <f t="shared" si="1"/>
        <v>opt</v>
      </c>
      <c r="Q16">
        <f>VLOOKUP($A16,'roman.domination.m1v2.md2'!$A$2:$K$256,7,FALSE)</f>
        <v>30.2</v>
      </c>
      <c r="R16" s="3">
        <f>VLOOKUP($A16,'roman.domination.m1v2.md2'!$A$2:$K$256,11,FALSE)</f>
        <v>22.564</v>
      </c>
      <c r="Y16" t="str">
        <f t="shared" si="2"/>
        <v>grid05x12&amp;60&amp;103&amp;30&amp;opt&amp;0.036&amp;opt&amp;10.108&amp;opt&amp;22.564\\</v>
      </c>
    </row>
    <row r="17" spans="1:25" x14ac:dyDescent="0.25">
      <c r="A17" t="s">
        <v>23</v>
      </c>
      <c r="B17">
        <v>65</v>
      </c>
      <c r="C17">
        <v>112</v>
      </c>
      <c r="D17" s="2">
        <v>33</v>
      </c>
      <c r="E17" s="3">
        <v>0.17299999999999999</v>
      </c>
      <c r="F17">
        <v>33</v>
      </c>
      <c r="G17" t="s">
        <v>10</v>
      </c>
      <c r="H17">
        <v>0.17100000000000001</v>
      </c>
      <c r="I17">
        <v>2.8999999999999998E-3</v>
      </c>
      <c r="J17" s="3">
        <v>8.8000000000000005E-3</v>
      </c>
      <c r="K17" s="2">
        <f>VLOOKUP(A17,'roman.domination.m0v2'!$A$2:$K$256,5,FALSE)</f>
        <v>33</v>
      </c>
      <c r="L17" t="str">
        <f t="shared" si="0"/>
        <v>opt</v>
      </c>
      <c r="M17">
        <f>VLOOKUP($A17,'roman.domination.m0v2'!$A$2:$K$256,7,FALSE)</f>
        <v>33</v>
      </c>
      <c r="N17">
        <f>VLOOKUP($A17,'roman.domination.m0v2'!$A$2:$K$256,11,FALSE)</f>
        <v>11.294</v>
      </c>
      <c r="O17" s="2">
        <f>VLOOKUP($A17,'roman.domination.m1v2.md2'!$A$2:$K$256,5,FALSE)</f>
        <v>33</v>
      </c>
      <c r="P17" t="str">
        <f t="shared" si="1"/>
        <v>opt</v>
      </c>
      <c r="Q17">
        <f>VLOOKUP($A17,'roman.domination.m1v2.md2'!$A$2:$K$256,7,FALSE)</f>
        <v>33</v>
      </c>
      <c r="R17" s="3">
        <f>VLOOKUP($A17,'roman.domination.m1v2.md2'!$A$2:$K$256,11,FALSE)</f>
        <v>24.978999999999999</v>
      </c>
      <c r="Y17" t="str">
        <f t="shared" si="2"/>
        <v>grid05x13&amp;65&amp;112&amp;33&amp;opt&amp;0.171&amp;opt&amp;11.294&amp;opt&amp;24.979\\</v>
      </c>
    </row>
    <row r="18" spans="1:25" x14ac:dyDescent="0.25">
      <c r="A18" t="s">
        <v>24</v>
      </c>
      <c r="B18">
        <v>70</v>
      </c>
      <c r="C18">
        <v>121</v>
      </c>
      <c r="D18" s="2">
        <v>35</v>
      </c>
      <c r="E18" s="3">
        <v>0.20699999999999999</v>
      </c>
      <c r="F18">
        <v>35</v>
      </c>
      <c r="G18" t="s">
        <v>10</v>
      </c>
      <c r="H18">
        <v>0.26400000000000001</v>
      </c>
      <c r="I18">
        <v>8.3000000000000001E-3</v>
      </c>
      <c r="J18" s="3">
        <v>1.2699999999999999E-2</v>
      </c>
      <c r="K18" s="2">
        <f>VLOOKUP(A18,'roman.domination.m0v2'!$A$2:$K$256,5,FALSE)</f>
        <v>35</v>
      </c>
      <c r="L18" t="str">
        <f t="shared" si="0"/>
        <v>opt</v>
      </c>
      <c r="M18">
        <f>VLOOKUP($A18,'roman.domination.m0v2'!$A$2:$K$256,7,FALSE)</f>
        <v>35.1</v>
      </c>
      <c r="N18">
        <f>VLOOKUP($A18,'roman.domination.m0v2'!$A$2:$K$256,11,FALSE)</f>
        <v>12.449</v>
      </c>
      <c r="O18" s="2">
        <f>VLOOKUP($A18,'roman.domination.m1v2.md2'!$A$2:$K$256,5,FALSE)</f>
        <v>35</v>
      </c>
      <c r="P18" t="str">
        <f t="shared" si="1"/>
        <v>opt</v>
      </c>
      <c r="Q18">
        <f>VLOOKUP($A18,'roman.domination.m1v2.md2'!$A$2:$K$256,7,FALSE)</f>
        <v>35</v>
      </c>
      <c r="R18" s="3">
        <f>VLOOKUP($A18,'roman.domination.m1v2.md2'!$A$2:$K$256,11,FALSE)</f>
        <v>26.611999999999998</v>
      </c>
      <c r="Y18" t="str">
        <f t="shared" si="2"/>
        <v>grid05x14&amp;70&amp;121&amp;35&amp;opt&amp;0.264&amp;opt&amp;12.449&amp;opt&amp;26.612\\</v>
      </c>
    </row>
    <row r="19" spans="1:25" x14ac:dyDescent="0.25">
      <c r="A19" t="s">
        <v>25</v>
      </c>
      <c r="B19">
        <v>75</v>
      </c>
      <c r="C19">
        <v>130</v>
      </c>
      <c r="D19" s="2">
        <v>38</v>
      </c>
      <c r="E19" s="3">
        <v>0.214</v>
      </c>
      <c r="F19">
        <v>38</v>
      </c>
      <c r="G19" t="s">
        <v>10</v>
      </c>
      <c r="H19">
        <v>0.35199999999999998</v>
      </c>
      <c r="I19">
        <v>2.5999999999999999E-3</v>
      </c>
      <c r="J19" s="3">
        <v>7.7000000000000002E-3</v>
      </c>
      <c r="K19" s="2">
        <f>VLOOKUP(A19,'roman.domination.m0v2'!$A$2:$K$256,5,FALSE)</f>
        <v>38</v>
      </c>
      <c r="L19" t="str">
        <f t="shared" si="0"/>
        <v>opt</v>
      </c>
      <c r="M19">
        <f>VLOOKUP($A19,'roman.domination.m0v2'!$A$2:$K$256,7,FALSE)</f>
        <v>38</v>
      </c>
      <c r="N19">
        <f>VLOOKUP($A19,'roman.domination.m0v2'!$A$2:$K$256,11,FALSE)</f>
        <v>13.538</v>
      </c>
      <c r="O19" s="2">
        <f>VLOOKUP($A19,'roman.domination.m1v2.md2'!$A$2:$K$256,5,FALSE)</f>
        <v>38</v>
      </c>
      <c r="P19" t="str">
        <f t="shared" si="1"/>
        <v>opt</v>
      </c>
      <c r="Q19">
        <f>VLOOKUP($A19,'roman.domination.m1v2.md2'!$A$2:$K$256,7,FALSE)</f>
        <v>38</v>
      </c>
      <c r="R19" s="3">
        <f>VLOOKUP($A19,'roman.domination.m1v2.md2'!$A$2:$K$256,11,FALSE)</f>
        <v>28.419</v>
      </c>
      <c r="Y19" t="str">
        <f t="shared" si="2"/>
        <v>grid05x15&amp;75&amp;130&amp;38&amp;opt&amp;0.352&amp;opt&amp;13.538&amp;opt&amp;28.419\\</v>
      </c>
    </row>
    <row r="20" spans="1:25" x14ac:dyDescent="0.25">
      <c r="A20" t="s">
        <v>26</v>
      </c>
      <c r="B20">
        <v>42</v>
      </c>
      <c r="C20">
        <v>71</v>
      </c>
      <c r="D20" s="2">
        <v>22</v>
      </c>
      <c r="E20" s="3">
        <v>0.11899999999999999</v>
      </c>
      <c r="F20">
        <v>22</v>
      </c>
      <c r="G20" t="s">
        <v>10</v>
      </c>
      <c r="H20">
        <v>0.01</v>
      </c>
      <c r="I20">
        <v>0</v>
      </c>
      <c r="J20" s="3">
        <v>0</v>
      </c>
      <c r="K20" s="2">
        <f>VLOOKUP(A20,'roman.domination.m0v2'!$A$2:$K$256,5,FALSE)</f>
        <v>22</v>
      </c>
      <c r="L20" t="str">
        <f t="shared" si="0"/>
        <v>opt</v>
      </c>
      <c r="M20">
        <f>VLOOKUP($A20,'roman.domination.m0v2'!$A$2:$K$256,7,FALSE)</f>
        <v>22</v>
      </c>
      <c r="N20">
        <f>VLOOKUP($A20,'roman.domination.m0v2'!$A$2:$K$256,11,FALSE)</f>
        <v>6.3550000000000004</v>
      </c>
      <c r="O20" s="2">
        <f>VLOOKUP($A20,'roman.domination.m1v2.md2'!$A$2:$K$256,5,FALSE)</f>
        <v>22</v>
      </c>
      <c r="P20" t="str">
        <f t="shared" si="1"/>
        <v>opt</v>
      </c>
      <c r="Q20">
        <f>VLOOKUP($A20,'roman.domination.m1v2.md2'!$A$2:$K$256,7,FALSE)</f>
        <v>22</v>
      </c>
      <c r="R20" s="3">
        <f>VLOOKUP($A20,'roman.domination.m1v2.md2'!$A$2:$K$256,11,FALSE)</f>
        <v>15.766999999999999</v>
      </c>
      <c r="Y20" t="str">
        <f t="shared" si="2"/>
        <v>grid06x07&amp;42&amp;71&amp;22&amp;opt&amp;0.01&amp;opt&amp;6.355&amp;opt&amp;15.767\\</v>
      </c>
    </row>
    <row r="21" spans="1:25" x14ac:dyDescent="0.25">
      <c r="A21" t="s">
        <v>27</v>
      </c>
      <c r="B21">
        <v>48</v>
      </c>
      <c r="C21">
        <v>82</v>
      </c>
      <c r="D21" s="2">
        <v>24</v>
      </c>
      <c r="E21" s="3">
        <v>0.05</v>
      </c>
      <c r="F21">
        <v>24</v>
      </c>
      <c r="G21" t="s">
        <v>10</v>
      </c>
      <c r="H21">
        <v>3.3000000000000002E-2</v>
      </c>
      <c r="I21">
        <v>4.0000000000000001E-3</v>
      </c>
      <c r="J21" s="3">
        <v>1.2E-2</v>
      </c>
      <c r="K21" s="2">
        <f>VLOOKUP(A21,'roman.domination.m0v2'!$A$2:$K$256,5,FALSE)</f>
        <v>24</v>
      </c>
      <c r="L21" t="str">
        <f t="shared" si="0"/>
        <v>opt</v>
      </c>
      <c r="M21">
        <f>VLOOKUP($A21,'roman.domination.m0v2'!$A$2:$K$256,7,FALSE)</f>
        <v>24</v>
      </c>
      <c r="N21">
        <f>VLOOKUP($A21,'roman.domination.m0v2'!$A$2:$K$256,11,FALSE)</f>
        <v>7.5579999999999998</v>
      </c>
      <c r="O21" s="2">
        <f>VLOOKUP($A21,'roman.domination.m1v2.md2'!$A$2:$K$256,5,FALSE)</f>
        <v>24</v>
      </c>
      <c r="P21" t="str">
        <f t="shared" si="1"/>
        <v>opt</v>
      </c>
      <c r="Q21">
        <f>VLOOKUP($A21,'roman.domination.m1v2.md2'!$A$2:$K$256,7,FALSE)</f>
        <v>24</v>
      </c>
      <c r="R21" s="3">
        <f>VLOOKUP($A21,'roman.domination.m1v2.md2'!$A$2:$K$256,11,FALSE)</f>
        <v>17.928000000000001</v>
      </c>
      <c r="Y21" t="str">
        <f t="shared" si="2"/>
        <v>grid06x08&amp;48&amp;82&amp;24&amp;opt&amp;0.033&amp;opt&amp;7.558&amp;opt&amp;17.928\\</v>
      </c>
    </row>
    <row r="22" spans="1:25" x14ac:dyDescent="0.25">
      <c r="A22" t="s">
        <v>28</v>
      </c>
      <c r="B22">
        <v>54</v>
      </c>
      <c r="C22">
        <v>93</v>
      </c>
      <c r="D22" s="2">
        <v>27</v>
      </c>
      <c r="E22" s="3">
        <v>0.111</v>
      </c>
      <c r="F22">
        <v>27</v>
      </c>
      <c r="G22" t="s">
        <v>10</v>
      </c>
      <c r="H22">
        <v>0.436</v>
      </c>
      <c r="I22">
        <v>1.43E-2</v>
      </c>
      <c r="J22" s="3">
        <v>1.7500000000000002E-2</v>
      </c>
      <c r="K22" s="2">
        <f>VLOOKUP(A22,'roman.domination.m0v2'!$A$2:$K$256,5,FALSE)</f>
        <v>27</v>
      </c>
      <c r="L22" t="str">
        <f t="shared" si="0"/>
        <v>opt</v>
      </c>
      <c r="M22">
        <f>VLOOKUP($A22,'roman.domination.m0v2'!$A$2:$K$256,7,FALSE)</f>
        <v>27.05</v>
      </c>
      <c r="N22">
        <f>VLOOKUP($A22,'roman.domination.m0v2'!$A$2:$K$256,11,FALSE)</f>
        <v>8.7769999999999992</v>
      </c>
      <c r="O22" s="2">
        <f>VLOOKUP($A22,'roman.domination.m1v2.md2'!$A$2:$K$256,5,FALSE)</f>
        <v>27</v>
      </c>
      <c r="P22" t="str">
        <f t="shared" si="1"/>
        <v>opt</v>
      </c>
      <c r="Q22">
        <f>VLOOKUP($A22,'roman.domination.m1v2.md2'!$A$2:$K$256,7,FALSE)</f>
        <v>27</v>
      </c>
      <c r="R22" s="3">
        <f>VLOOKUP($A22,'roman.domination.m1v2.md2'!$A$2:$K$256,11,FALSE)</f>
        <v>20.073</v>
      </c>
      <c r="Y22" t="str">
        <f t="shared" si="2"/>
        <v>grid06x09&amp;54&amp;93&amp;27&amp;opt&amp;0.436&amp;opt&amp;8.777&amp;opt&amp;20.073\\</v>
      </c>
    </row>
    <row r="23" spans="1:25" x14ac:dyDescent="0.25">
      <c r="A23" t="s">
        <v>29</v>
      </c>
      <c r="B23">
        <v>60</v>
      </c>
      <c r="C23">
        <v>104</v>
      </c>
      <c r="D23" s="2">
        <v>30</v>
      </c>
      <c r="E23" s="3">
        <v>9.1999999999999998E-2</v>
      </c>
      <c r="F23">
        <v>30</v>
      </c>
      <c r="G23" t="s">
        <v>10</v>
      </c>
      <c r="H23">
        <v>4.1000000000000002E-2</v>
      </c>
      <c r="I23">
        <v>4.7999999999999996E-3</v>
      </c>
      <c r="J23" s="3">
        <v>1.15E-2</v>
      </c>
      <c r="K23" s="2">
        <f>VLOOKUP(A23,'roman.domination.m0v2'!$A$2:$K$256,5,FALSE)</f>
        <v>30</v>
      </c>
      <c r="L23" t="str">
        <f t="shared" si="0"/>
        <v>opt</v>
      </c>
      <c r="M23">
        <f>VLOOKUP($A23,'roman.domination.m0v2'!$A$2:$K$256,7,FALSE)</f>
        <v>30.05</v>
      </c>
      <c r="N23">
        <f>VLOOKUP($A23,'roman.domination.m0v2'!$A$2:$K$256,11,FALSE)</f>
        <v>10.11</v>
      </c>
      <c r="O23" s="2">
        <f>VLOOKUP($A23,'roman.domination.m1v2.md2'!$A$2:$K$256,5,FALSE)</f>
        <v>30</v>
      </c>
      <c r="P23" t="str">
        <f t="shared" si="1"/>
        <v>opt</v>
      </c>
      <c r="Q23">
        <f>VLOOKUP($A23,'roman.domination.m1v2.md2'!$A$2:$K$256,7,FALSE)</f>
        <v>30</v>
      </c>
      <c r="R23" s="3">
        <f>VLOOKUP($A23,'roman.domination.m1v2.md2'!$A$2:$K$256,11,FALSE)</f>
        <v>22.61</v>
      </c>
      <c r="Y23" t="str">
        <f t="shared" si="2"/>
        <v>grid06x10&amp;60&amp;104&amp;30&amp;opt&amp;0.041&amp;opt&amp;10.11&amp;opt&amp;22.61\\</v>
      </c>
    </row>
    <row r="24" spans="1:25" x14ac:dyDescent="0.25">
      <c r="A24" t="s">
        <v>30</v>
      </c>
      <c r="B24">
        <v>66</v>
      </c>
      <c r="C24">
        <v>115</v>
      </c>
      <c r="D24" s="2">
        <v>33</v>
      </c>
      <c r="E24" s="3">
        <v>0.13700000000000001</v>
      </c>
      <c r="F24">
        <v>33</v>
      </c>
      <c r="G24" t="s">
        <v>10</v>
      </c>
      <c r="H24">
        <v>4.4999999999999998E-2</v>
      </c>
      <c r="I24">
        <v>5.8999999999999999E-3</v>
      </c>
      <c r="J24" s="3">
        <v>1.18E-2</v>
      </c>
      <c r="K24" s="2">
        <f>VLOOKUP(A24,'roman.domination.m0v2'!$A$2:$K$256,5,FALSE)</f>
        <v>33</v>
      </c>
      <c r="L24" t="str">
        <f t="shared" si="0"/>
        <v>opt</v>
      </c>
      <c r="M24">
        <f>VLOOKUP($A24,'roman.domination.m0v2'!$A$2:$K$256,7,FALSE)</f>
        <v>33.049999999999997</v>
      </c>
      <c r="N24">
        <f>VLOOKUP($A24,'roman.domination.m0v2'!$A$2:$K$256,11,FALSE)</f>
        <v>11.651</v>
      </c>
      <c r="O24" s="2">
        <f>VLOOKUP($A24,'roman.domination.m1v2.md2'!$A$2:$K$256,5,FALSE)</f>
        <v>33</v>
      </c>
      <c r="P24" t="str">
        <f t="shared" si="1"/>
        <v>opt</v>
      </c>
      <c r="Q24">
        <f>VLOOKUP($A24,'roman.domination.m1v2.md2'!$A$2:$K$256,7,FALSE)</f>
        <v>33</v>
      </c>
      <c r="R24" s="3">
        <f>VLOOKUP($A24,'roman.domination.m1v2.md2'!$A$2:$K$256,11,FALSE)</f>
        <v>25.007999999999999</v>
      </c>
      <c r="Y24" t="str">
        <f t="shared" si="2"/>
        <v>grid06x11&amp;66&amp;115&amp;33&amp;opt&amp;0.045&amp;opt&amp;11.651&amp;opt&amp;25.008\\</v>
      </c>
    </row>
    <row r="25" spans="1:25" x14ac:dyDescent="0.25">
      <c r="A25" t="s">
        <v>31</v>
      </c>
      <c r="B25">
        <v>72</v>
      </c>
      <c r="C25">
        <v>126</v>
      </c>
      <c r="D25" s="2">
        <v>36</v>
      </c>
      <c r="E25" s="3">
        <v>0.16900000000000001</v>
      </c>
      <c r="F25">
        <v>36</v>
      </c>
      <c r="G25" t="s">
        <v>10</v>
      </c>
      <c r="H25">
        <v>0.19800000000000001</v>
      </c>
      <c r="I25">
        <v>5.4000000000000003E-3</v>
      </c>
      <c r="J25" s="3">
        <v>1.0800000000000001E-2</v>
      </c>
      <c r="K25" s="2">
        <f>VLOOKUP(A25,'roman.domination.m0v2'!$A$2:$K$256,5,FALSE)</f>
        <v>36</v>
      </c>
      <c r="L25" t="str">
        <f t="shared" si="0"/>
        <v>opt</v>
      </c>
      <c r="M25">
        <f>VLOOKUP($A25,'roman.domination.m0v2'!$A$2:$K$256,7,FALSE)</f>
        <v>36</v>
      </c>
      <c r="N25">
        <f>VLOOKUP($A25,'roman.domination.m0v2'!$A$2:$K$256,11,FALSE)</f>
        <v>12.946</v>
      </c>
      <c r="O25" s="2">
        <f>VLOOKUP($A25,'roman.domination.m1v2.md2'!$A$2:$K$256,5,FALSE)</f>
        <v>36</v>
      </c>
      <c r="P25" t="str">
        <f t="shared" si="1"/>
        <v>opt</v>
      </c>
      <c r="Q25">
        <f>VLOOKUP($A25,'roman.domination.m1v2.md2'!$A$2:$K$256,7,FALSE)</f>
        <v>36</v>
      </c>
      <c r="R25" s="3">
        <f>VLOOKUP($A25,'roman.domination.m1v2.md2'!$A$2:$K$256,11,FALSE)</f>
        <v>27.448</v>
      </c>
      <c r="Y25" t="str">
        <f t="shared" si="2"/>
        <v>grid06x12&amp;72&amp;126&amp;36&amp;opt&amp;0.198&amp;opt&amp;12.946&amp;opt&amp;27.448\\</v>
      </c>
    </row>
    <row r="26" spans="1:25" x14ac:dyDescent="0.25">
      <c r="A26" t="s">
        <v>32</v>
      </c>
      <c r="B26">
        <v>78</v>
      </c>
      <c r="C26">
        <v>137</v>
      </c>
      <c r="D26" s="2">
        <v>38</v>
      </c>
      <c r="E26" s="3">
        <v>0.14799999999999999</v>
      </c>
      <c r="F26">
        <v>38</v>
      </c>
      <c r="G26" t="s">
        <v>10</v>
      </c>
      <c r="H26">
        <v>1.5529999999999999</v>
      </c>
      <c r="I26">
        <v>2.4199999999999999E-2</v>
      </c>
      <c r="J26" s="3">
        <v>1.4800000000000001E-2</v>
      </c>
      <c r="K26" s="2">
        <f>VLOOKUP(A26,'roman.domination.m0v2'!$A$2:$K$256,5,FALSE)</f>
        <v>38</v>
      </c>
      <c r="L26" t="str">
        <f t="shared" si="0"/>
        <v>opt</v>
      </c>
      <c r="M26">
        <f>VLOOKUP($A26,'roman.domination.m0v2'!$A$2:$K$256,7,FALSE)</f>
        <v>38.65</v>
      </c>
      <c r="N26">
        <f>VLOOKUP($A26,'roman.domination.m0v2'!$A$2:$K$256,11,FALSE)</f>
        <v>14.45</v>
      </c>
      <c r="O26" s="2">
        <f>VLOOKUP($A26,'roman.domination.m1v2.md2'!$A$2:$K$256,5,FALSE)</f>
        <v>38</v>
      </c>
      <c r="P26" t="str">
        <f t="shared" si="1"/>
        <v>opt</v>
      </c>
      <c r="Q26">
        <f>VLOOKUP($A26,'roman.domination.m1v2.md2'!$A$2:$K$256,7,FALSE)</f>
        <v>38.6</v>
      </c>
      <c r="R26" s="3">
        <f>VLOOKUP($A26,'roman.domination.m1v2.md2'!$A$2:$K$256,11,FALSE)</f>
        <v>29.809000000000001</v>
      </c>
      <c r="Y26" t="str">
        <f t="shared" si="2"/>
        <v>grid06x13&amp;78&amp;137&amp;38&amp;opt&amp;1.553&amp;opt&amp;14.45&amp;opt&amp;29.809\\</v>
      </c>
    </row>
    <row r="27" spans="1:25" x14ac:dyDescent="0.25">
      <c r="A27" t="s">
        <v>33</v>
      </c>
      <c r="B27">
        <v>84</v>
      </c>
      <c r="C27">
        <v>148</v>
      </c>
      <c r="D27" s="2">
        <v>41</v>
      </c>
      <c r="E27" s="3">
        <v>0.13400000000000001</v>
      </c>
      <c r="F27">
        <v>41</v>
      </c>
      <c r="G27" t="s">
        <v>10</v>
      </c>
      <c r="H27">
        <v>22.542000000000002</v>
      </c>
      <c r="I27">
        <v>3.0599999999999999E-2</v>
      </c>
      <c r="J27" s="3">
        <v>1.2800000000000001E-2</v>
      </c>
      <c r="K27" s="2">
        <f>VLOOKUP(A27,'roman.domination.m0v2'!$A$2:$K$256,5,FALSE)</f>
        <v>41</v>
      </c>
      <c r="L27" t="str">
        <f t="shared" si="0"/>
        <v>opt</v>
      </c>
      <c r="M27">
        <f>VLOOKUP($A27,'roman.domination.m0v2'!$A$2:$K$256,7,FALSE)</f>
        <v>41.55</v>
      </c>
      <c r="N27">
        <f>VLOOKUP($A27,'roman.domination.m0v2'!$A$2:$K$256,11,FALSE)</f>
        <v>15.673999999999999</v>
      </c>
      <c r="O27" s="2">
        <f>VLOOKUP($A27,'roman.domination.m1v2.md2'!$A$2:$K$256,5,FALSE)</f>
        <v>41</v>
      </c>
      <c r="P27" t="str">
        <f t="shared" si="1"/>
        <v>opt</v>
      </c>
      <c r="Q27">
        <f>VLOOKUP($A27,'roman.domination.m1v2.md2'!$A$2:$K$256,7,FALSE)</f>
        <v>41.6</v>
      </c>
      <c r="R27" s="3">
        <f>VLOOKUP($A27,'roman.domination.m1v2.md2'!$A$2:$K$256,11,FALSE)</f>
        <v>32.454000000000001</v>
      </c>
      <c r="Y27" t="str">
        <f t="shared" si="2"/>
        <v>grid06x14&amp;84&amp;148&amp;41&amp;opt&amp;22.542&amp;opt&amp;15.674&amp;opt&amp;32.454\\</v>
      </c>
    </row>
    <row r="28" spans="1:25" x14ac:dyDescent="0.25">
      <c r="A28" t="s">
        <v>34</v>
      </c>
      <c r="B28">
        <v>90</v>
      </c>
      <c r="C28">
        <v>159</v>
      </c>
      <c r="D28" s="2">
        <v>44</v>
      </c>
      <c r="E28" s="3">
        <v>0.247</v>
      </c>
      <c r="F28">
        <v>44</v>
      </c>
      <c r="G28" t="s">
        <v>10</v>
      </c>
      <c r="H28">
        <v>5.7329999999999997</v>
      </c>
      <c r="I28">
        <v>1.8800000000000001E-2</v>
      </c>
      <c r="J28" s="3">
        <v>1.2500000000000001E-2</v>
      </c>
      <c r="K28" s="2">
        <f>VLOOKUP(A28,'roman.domination.m0v2'!$A$2:$K$256,5,FALSE)</f>
        <v>44</v>
      </c>
      <c r="L28" t="str">
        <f t="shared" si="0"/>
        <v>opt</v>
      </c>
      <c r="M28">
        <f>VLOOKUP($A28,'roman.domination.m0v2'!$A$2:$K$256,7,FALSE)</f>
        <v>44.45</v>
      </c>
      <c r="N28">
        <f>VLOOKUP($A28,'roman.domination.m0v2'!$A$2:$K$256,11,FALSE)</f>
        <v>17.105</v>
      </c>
      <c r="O28" s="2">
        <f>VLOOKUP($A28,'roman.domination.m1v2.md2'!$A$2:$K$256,5,FALSE)</f>
        <v>44</v>
      </c>
      <c r="P28" t="str">
        <f t="shared" si="1"/>
        <v>opt</v>
      </c>
      <c r="Q28">
        <f>VLOOKUP($A28,'roman.domination.m1v2.md2'!$A$2:$K$256,7,FALSE)</f>
        <v>44.15</v>
      </c>
      <c r="R28" s="3">
        <f>VLOOKUP($A28,'roman.domination.m1v2.md2'!$A$2:$K$256,11,FALSE)</f>
        <v>34.701999999999998</v>
      </c>
      <c r="Y28" t="str">
        <f t="shared" si="2"/>
        <v>grid06x15&amp;90&amp;159&amp;44&amp;opt&amp;5.733&amp;opt&amp;17.105&amp;opt&amp;34.702\\</v>
      </c>
    </row>
    <row r="29" spans="1:25" x14ac:dyDescent="0.25">
      <c r="A29" t="s">
        <v>35</v>
      </c>
      <c r="B29">
        <v>42</v>
      </c>
      <c r="C29">
        <v>71</v>
      </c>
      <c r="D29" s="2">
        <v>22</v>
      </c>
      <c r="E29" s="3">
        <v>0.115</v>
      </c>
      <c r="F29">
        <v>22</v>
      </c>
      <c r="G29" t="s">
        <v>10</v>
      </c>
      <c r="H29">
        <v>0.01</v>
      </c>
      <c r="I29">
        <v>0</v>
      </c>
      <c r="J29" s="3">
        <v>0</v>
      </c>
      <c r="K29" s="2">
        <f>VLOOKUP(A29,'roman.domination.m0v2'!$A$2:$K$256,5,FALSE)</f>
        <v>22</v>
      </c>
      <c r="L29" t="str">
        <f t="shared" si="0"/>
        <v>opt</v>
      </c>
      <c r="M29">
        <f>VLOOKUP($A29,'roman.domination.m0v2'!$A$2:$K$256,7,FALSE)</f>
        <v>22</v>
      </c>
      <c r="N29">
        <f>VLOOKUP($A29,'roman.domination.m0v2'!$A$2:$K$256,11,FALSE)</f>
        <v>6.3090000000000002</v>
      </c>
      <c r="O29" s="2">
        <f>VLOOKUP($A29,'roman.domination.m1v2.md2'!$A$2:$K$256,5,FALSE)</f>
        <v>22</v>
      </c>
      <c r="P29" t="str">
        <f t="shared" si="1"/>
        <v>opt</v>
      </c>
      <c r="Q29">
        <f>VLOOKUP($A29,'roman.domination.m1v2.md2'!$A$2:$K$256,7,FALSE)</f>
        <v>22</v>
      </c>
      <c r="R29" s="3">
        <f>VLOOKUP($A29,'roman.domination.m1v2.md2'!$A$2:$K$256,11,FALSE)</f>
        <v>15.760999999999999</v>
      </c>
      <c r="Y29" t="str">
        <f t="shared" si="2"/>
        <v>grid07x06&amp;42&amp;71&amp;22&amp;opt&amp;0.01&amp;opt&amp;6.309&amp;opt&amp;15.761\\</v>
      </c>
    </row>
    <row r="30" spans="1:25" x14ac:dyDescent="0.25">
      <c r="A30" t="s">
        <v>36</v>
      </c>
      <c r="B30">
        <v>49</v>
      </c>
      <c r="C30">
        <v>84</v>
      </c>
      <c r="D30" s="2">
        <v>24</v>
      </c>
      <c r="E30" s="3">
        <v>9.8000000000000004E-2</v>
      </c>
      <c r="F30">
        <v>24</v>
      </c>
      <c r="G30" t="s">
        <v>10</v>
      </c>
      <c r="H30">
        <v>2.9000000000000001E-2</v>
      </c>
      <c r="I30">
        <v>6.0000000000000001E-3</v>
      </c>
      <c r="J30" s="3">
        <v>1.43E-2</v>
      </c>
      <c r="K30" s="2">
        <f>VLOOKUP(A30,'roman.domination.m0v2'!$A$2:$K$256,5,FALSE)</f>
        <v>24</v>
      </c>
      <c r="L30" t="str">
        <f t="shared" si="0"/>
        <v>opt</v>
      </c>
      <c r="M30">
        <f>VLOOKUP($A30,'roman.domination.m0v2'!$A$2:$K$256,7,FALSE)</f>
        <v>24.1</v>
      </c>
      <c r="N30">
        <f>VLOOKUP($A30,'roman.domination.m0v2'!$A$2:$K$256,11,FALSE)</f>
        <v>7.8</v>
      </c>
      <c r="O30" s="2">
        <f>VLOOKUP($A30,'roman.domination.m1v2.md2'!$A$2:$K$256,5,FALSE)</f>
        <v>24</v>
      </c>
      <c r="P30" t="str">
        <f t="shared" si="1"/>
        <v>opt</v>
      </c>
      <c r="Q30">
        <f>VLOOKUP($A30,'roman.domination.m1v2.md2'!$A$2:$K$256,7,FALSE)</f>
        <v>24.05</v>
      </c>
      <c r="R30" s="3">
        <f>VLOOKUP($A30,'roman.domination.m1v2.md2'!$A$2:$K$256,11,FALSE)</f>
        <v>18.417000000000002</v>
      </c>
      <c r="Y30" t="str">
        <f t="shared" si="2"/>
        <v>grid07x07&amp;49&amp;84&amp;24&amp;opt&amp;0.029&amp;opt&amp;7.8&amp;opt&amp;18.417\\</v>
      </c>
    </row>
    <row r="31" spans="1:25" x14ac:dyDescent="0.25">
      <c r="A31" t="s">
        <v>37</v>
      </c>
      <c r="B31">
        <v>56</v>
      </c>
      <c r="C31">
        <v>97</v>
      </c>
      <c r="D31" s="2">
        <v>28</v>
      </c>
      <c r="E31" s="3">
        <v>0.13100000000000001</v>
      </c>
      <c r="F31">
        <v>28</v>
      </c>
      <c r="G31" t="s">
        <v>10</v>
      </c>
      <c r="H31">
        <v>0.01</v>
      </c>
      <c r="I31">
        <v>0</v>
      </c>
      <c r="J31" s="3">
        <v>0</v>
      </c>
      <c r="K31" s="2">
        <f>VLOOKUP(A31,'roman.domination.m0v2'!$A$2:$K$256,5,FALSE)</f>
        <v>28</v>
      </c>
      <c r="L31" t="str">
        <f t="shared" si="0"/>
        <v>opt</v>
      </c>
      <c r="M31">
        <f>VLOOKUP($A31,'roman.domination.m0v2'!$A$2:$K$256,7,FALSE)</f>
        <v>28</v>
      </c>
      <c r="N31">
        <f>VLOOKUP($A31,'roman.domination.m0v2'!$A$2:$K$256,11,FALSE)</f>
        <v>9.3789999999999996</v>
      </c>
      <c r="O31" s="2">
        <f>VLOOKUP($A31,'roman.domination.m1v2.md2'!$A$2:$K$256,5,FALSE)</f>
        <v>28</v>
      </c>
      <c r="P31" t="str">
        <f t="shared" si="1"/>
        <v>opt</v>
      </c>
      <c r="Q31">
        <f>VLOOKUP($A31,'roman.domination.m1v2.md2'!$A$2:$K$256,7,FALSE)</f>
        <v>28</v>
      </c>
      <c r="R31" s="3">
        <f>VLOOKUP($A31,'roman.domination.m1v2.md2'!$A$2:$K$256,11,FALSE)</f>
        <v>21.154</v>
      </c>
      <c r="Y31" t="str">
        <f t="shared" si="2"/>
        <v>grid07x08&amp;56&amp;97&amp;28&amp;opt&amp;0.01&amp;opt&amp;9.379&amp;opt&amp;21.154\\</v>
      </c>
    </row>
    <row r="32" spans="1:25" x14ac:dyDescent="0.25">
      <c r="A32" t="s">
        <v>38</v>
      </c>
      <c r="B32">
        <v>63</v>
      </c>
      <c r="C32">
        <v>110</v>
      </c>
      <c r="D32" s="2">
        <v>31</v>
      </c>
      <c r="E32" s="3">
        <v>6.6000000000000003E-2</v>
      </c>
      <c r="F32">
        <v>31</v>
      </c>
      <c r="G32" t="s">
        <v>10</v>
      </c>
      <c r="H32">
        <v>0.13500000000000001</v>
      </c>
      <c r="I32">
        <v>9.4000000000000004E-3</v>
      </c>
      <c r="J32" s="3">
        <v>1.43E-2</v>
      </c>
      <c r="K32" s="2">
        <f>VLOOKUP(A32,'roman.domination.m0v2'!$A$2:$K$256,5,FALSE)</f>
        <v>31</v>
      </c>
      <c r="L32" t="str">
        <f t="shared" si="0"/>
        <v>opt</v>
      </c>
      <c r="M32">
        <f>VLOOKUP($A32,'roman.domination.m0v2'!$A$2:$K$256,7,FALSE)</f>
        <v>31.4</v>
      </c>
      <c r="N32">
        <f>VLOOKUP($A32,'roman.domination.m0v2'!$A$2:$K$256,11,FALSE)</f>
        <v>10.973000000000001</v>
      </c>
      <c r="O32" s="2">
        <f>VLOOKUP($A32,'roman.domination.m1v2.md2'!$A$2:$K$256,5,FALSE)</f>
        <v>31</v>
      </c>
      <c r="P32" t="str">
        <f t="shared" si="1"/>
        <v>opt</v>
      </c>
      <c r="Q32">
        <f>VLOOKUP($A32,'roman.domination.m1v2.md2'!$A$2:$K$256,7,FALSE)</f>
        <v>31.3</v>
      </c>
      <c r="R32" s="3">
        <f>VLOOKUP($A32,'roman.domination.m1v2.md2'!$A$2:$K$256,11,FALSE)</f>
        <v>23.777999999999999</v>
      </c>
      <c r="Y32" t="str">
        <f t="shared" si="2"/>
        <v>grid07x09&amp;63&amp;110&amp;31&amp;opt&amp;0.135&amp;opt&amp;10.973&amp;opt&amp;23.778\\</v>
      </c>
    </row>
    <row r="33" spans="1:25" x14ac:dyDescent="0.25">
      <c r="A33" t="s">
        <v>39</v>
      </c>
      <c r="B33">
        <v>70</v>
      </c>
      <c r="C33">
        <v>123</v>
      </c>
      <c r="D33" s="2">
        <v>34</v>
      </c>
      <c r="E33" s="3">
        <v>0.14599999999999999</v>
      </c>
      <c r="F33">
        <v>34</v>
      </c>
      <c r="G33" t="s">
        <v>10</v>
      </c>
      <c r="H33">
        <v>0.16400000000000001</v>
      </c>
      <c r="I33">
        <v>1.7100000000000001E-2</v>
      </c>
      <c r="J33" s="3">
        <v>1.4E-2</v>
      </c>
      <c r="K33" s="2">
        <f>VLOOKUP(A33,'roman.domination.m0v2'!$A$2:$K$256,5,FALSE)</f>
        <v>34</v>
      </c>
      <c r="L33" t="str">
        <f t="shared" si="0"/>
        <v>opt</v>
      </c>
      <c r="M33">
        <f>VLOOKUP($A33,'roman.domination.m0v2'!$A$2:$K$256,7,FALSE)</f>
        <v>34.700000000000003</v>
      </c>
      <c r="N33">
        <f>VLOOKUP($A33,'roman.domination.m0v2'!$A$2:$K$256,11,FALSE)</f>
        <v>12.532999999999999</v>
      </c>
      <c r="O33" s="2">
        <f>VLOOKUP($A33,'roman.domination.m1v2.md2'!$A$2:$K$256,5,FALSE)</f>
        <v>34</v>
      </c>
      <c r="P33" t="str">
        <f t="shared" si="1"/>
        <v>opt</v>
      </c>
      <c r="Q33">
        <f>VLOOKUP($A33,'roman.domination.m1v2.md2'!$A$2:$K$256,7,FALSE)</f>
        <v>34.35</v>
      </c>
      <c r="R33" s="3">
        <f>VLOOKUP($A33,'roman.domination.m1v2.md2'!$A$2:$K$256,11,FALSE)</f>
        <v>27.346</v>
      </c>
      <c r="Y33" t="str">
        <f t="shared" si="2"/>
        <v>grid07x10&amp;70&amp;123&amp;34&amp;opt&amp;0.164&amp;opt&amp;12.533&amp;opt&amp;27.346\\</v>
      </c>
    </row>
    <row r="34" spans="1:25" x14ac:dyDescent="0.25">
      <c r="A34" t="s">
        <v>40</v>
      </c>
      <c r="B34">
        <v>77</v>
      </c>
      <c r="C34">
        <v>136</v>
      </c>
      <c r="D34" s="2">
        <v>38</v>
      </c>
      <c r="E34" s="3">
        <v>0.16900000000000001</v>
      </c>
      <c r="F34">
        <v>38</v>
      </c>
      <c r="G34" t="s">
        <v>10</v>
      </c>
      <c r="H34">
        <v>9.4E-2</v>
      </c>
      <c r="I34">
        <v>1.2999999999999999E-3</v>
      </c>
      <c r="J34" s="3">
        <v>5.5999999999999999E-3</v>
      </c>
      <c r="K34" s="2">
        <f>VLOOKUP(A34,'roman.domination.m0v2'!$A$2:$K$256,5,FALSE)</f>
        <v>38</v>
      </c>
      <c r="L34" t="str">
        <f t="shared" si="0"/>
        <v>opt</v>
      </c>
      <c r="M34">
        <f>VLOOKUP($A34,'roman.domination.m0v2'!$A$2:$K$256,7,FALSE)</f>
        <v>38</v>
      </c>
      <c r="N34">
        <f>VLOOKUP($A34,'roman.domination.m0v2'!$A$2:$K$256,11,FALSE)</f>
        <v>14.287000000000001</v>
      </c>
      <c r="O34" s="2">
        <f>VLOOKUP($A34,'roman.domination.m1v2.md2'!$A$2:$K$256,5,FALSE)</f>
        <v>38</v>
      </c>
      <c r="P34" t="str">
        <f t="shared" si="1"/>
        <v>opt</v>
      </c>
      <c r="Q34">
        <f>VLOOKUP($A34,'roman.domination.m1v2.md2'!$A$2:$K$256,7,FALSE)</f>
        <v>38.049999999999997</v>
      </c>
      <c r="R34" s="3">
        <f>VLOOKUP($A34,'roman.domination.m1v2.md2'!$A$2:$K$256,11,FALSE)</f>
        <v>29.390999999999998</v>
      </c>
      <c r="Y34" t="str">
        <f t="shared" si="2"/>
        <v>grid07x11&amp;77&amp;136&amp;38&amp;opt&amp;0.094&amp;opt&amp;14.287&amp;opt&amp;29.391\\</v>
      </c>
    </row>
    <row r="35" spans="1:25" x14ac:dyDescent="0.25">
      <c r="A35" t="s">
        <v>41</v>
      </c>
      <c r="B35">
        <v>84</v>
      </c>
      <c r="C35">
        <v>149</v>
      </c>
      <c r="D35" s="2">
        <v>41</v>
      </c>
      <c r="E35" s="3">
        <v>0.16800000000000001</v>
      </c>
      <c r="F35">
        <v>41</v>
      </c>
      <c r="G35" t="s">
        <v>10</v>
      </c>
      <c r="H35">
        <v>1.7270000000000001</v>
      </c>
      <c r="I35">
        <v>8.3000000000000001E-3</v>
      </c>
      <c r="J35" s="3">
        <v>1.14E-2</v>
      </c>
      <c r="K35" s="2">
        <f>VLOOKUP(A35,'roman.domination.m0v2'!$A$2:$K$256,5,FALSE)</f>
        <v>41</v>
      </c>
      <c r="L35" t="str">
        <f t="shared" si="0"/>
        <v>opt</v>
      </c>
      <c r="M35">
        <f>VLOOKUP($A35,'roman.domination.m0v2'!$A$2:$K$256,7,FALSE)</f>
        <v>41.15</v>
      </c>
      <c r="N35">
        <f>VLOOKUP($A35,'roman.domination.m0v2'!$A$2:$K$256,11,FALSE)</f>
        <v>15.949</v>
      </c>
      <c r="O35" s="2">
        <f>VLOOKUP($A35,'roman.domination.m1v2.md2'!$A$2:$K$256,5,FALSE)</f>
        <v>41</v>
      </c>
      <c r="P35" t="str">
        <f t="shared" si="1"/>
        <v>opt</v>
      </c>
      <c r="Q35">
        <f>VLOOKUP($A35,'roman.domination.m1v2.md2'!$A$2:$K$256,7,FALSE)</f>
        <v>41.15</v>
      </c>
      <c r="R35" s="3">
        <f>VLOOKUP($A35,'roman.domination.m1v2.md2'!$A$2:$K$256,11,FALSE)</f>
        <v>32.802</v>
      </c>
      <c r="Y35" t="str">
        <f t="shared" si="2"/>
        <v>grid07x12&amp;84&amp;149&amp;41&amp;opt&amp;1.727&amp;opt&amp;15.949&amp;opt&amp;32.802\\</v>
      </c>
    </row>
    <row r="36" spans="1:25" x14ac:dyDescent="0.25">
      <c r="A36" t="s">
        <v>42</v>
      </c>
      <c r="B36">
        <v>91</v>
      </c>
      <c r="C36">
        <v>162</v>
      </c>
      <c r="D36" s="2">
        <v>44</v>
      </c>
      <c r="E36" s="3">
        <v>0.17799999999999999</v>
      </c>
      <c r="F36">
        <v>44</v>
      </c>
      <c r="G36" t="s">
        <v>10</v>
      </c>
      <c r="H36">
        <v>0.80100000000000005</v>
      </c>
      <c r="I36">
        <v>1.77E-2</v>
      </c>
      <c r="J36" s="3">
        <v>1.12E-2</v>
      </c>
      <c r="K36" s="2">
        <f>VLOOKUP(A36,'roman.domination.m0v2'!$A$2:$K$256,5,FALSE)</f>
        <v>44</v>
      </c>
      <c r="L36" t="str">
        <f t="shared" si="0"/>
        <v>opt</v>
      </c>
      <c r="M36">
        <f>VLOOKUP($A36,'roman.domination.m0v2'!$A$2:$K$256,7,FALSE)</f>
        <v>44.5</v>
      </c>
      <c r="N36">
        <f>VLOOKUP($A36,'roman.domination.m0v2'!$A$2:$K$256,11,FALSE)</f>
        <v>17.369</v>
      </c>
      <c r="O36" s="2">
        <f>VLOOKUP($A36,'roman.domination.m1v2.md2'!$A$2:$K$256,5,FALSE)</f>
        <v>44</v>
      </c>
      <c r="P36" t="str">
        <f t="shared" si="1"/>
        <v>opt</v>
      </c>
      <c r="Q36">
        <f>VLOOKUP($A36,'roman.domination.m1v2.md2'!$A$2:$K$256,7,FALSE)</f>
        <v>44.25</v>
      </c>
      <c r="R36" s="3">
        <f>VLOOKUP($A36,'roman.domination.m1v2.md2'!$A$2:$K$256,11,FALSE)</f>
        <v>35.536999999999999</v>
      </c>
      <c r="Y36" t="str">
        <f t="shared" si="2"/>
        <v>grid07x13&amp;91&amp;162&amp;44&amp;opt&amp;0.801&amp;opt&amp;17.369&amp;opt&amp;35.537\\</v>
      </c>
    </row>
    <row r="37" spans="1:25" x14ac:dyDescent="0.25">
      <c r="A37" t="s">
        <v>43</v>
      </c>
      <c r="B37">
        <v>98</v>
      </c>
      <c r="C37">
        <v>175</v>
      </c>
      <c r="D37" s="2">
        <v>47</v>
      </c>
      <c r="E37" s="3">
        <v>0.247</v>
      </c>
      <c r="F37">
        <v>47</v>
      </c>
      <c r="G37" t="s">
        <v>10</v>
      </c>
      <c r="H37">
        <v>1.621</v>
      </c>
      <c r="I37">
        <v>2.47E-2</v>
      </c>
      <c r="J37" s="3">
        <v>1.49E-2</v>
      </c>
      <c r="K37" s="2">
        <f>VLOOKUP(A37,'roman.domination.m0v2'!$A$2:$K$256,5,FALSE)</f>
        <v>47</v>
      </c>
      <c r="L37" t="str">
        <f t="shared" si="0"/>
        <v>opt</v>
      </c>
      <c r="M37">
        <f>VLOOKUP($A37,'roman.domination.m0v2'!$A$2:$K$256,7,FALSE)</f>
        <v>47.8</v>
      </c>
      <c r="N37">
        <f>VLOOKUP($A37,'roman.domination.m0v2'!$A$2:$K$256,11,FALSE)</f>
        <v>19.193999999999999</v>
      </c>
      <c r="O37" s="2">
        <f>VLOOKUP($A37,'roman.domination.m1v2.md2'!$A$2:$K$256,5,FALSE)</f>
        <v>47</v>
      </c>
      <c r="P37" t="str">
        <f t="shared" si="1"/>
        <v>opt</v>
      </c>
      <c r="Q37">
        <f>VLOOKUP($A37,'roman.domination.m1v2.md2'!$A$2:$K$256,7,FALSE)</f>
        <v>47.65</v>
      </c>
      <c r="R37" s="3">
        <f>VLOOKUP($A37,'roman.domination.m1v2.md2'!$A$2:$K$256,11,FALSE)</f>
        <v>38.625999999999998</v>
      </c>
      <c r="Y37" t="str">
        <f t="shared" si="2"/>
        <v>grid07x14&amp;98&amp;175&amp;47&amp;opt&amp;1.621&amp;opt&amp;19.194&amp;opt&amp;38.626\\</v>
      </c>
    </row>
    <row r="38" spans="1:25" x14ac:dyDescent="0.25">
      <c r="A38" t="s">
        <v>44</v>
      </c>
      <c r="B38">
        <v>105</v>
      </c>
      <c r="C38">
        <v>188</v>
      </c>
      <c r="D38" s="2">
        <v>50</v>
      </c>
      <c r="E38" s="3">
        <v>0.34799999999999998</v>
      </c>
      <c r="F38">
        <v>50</v>
      </c>
      <c r="G38" t="s">
        <v>10</v>
      </c>
      <c r="H38">
        <v>20.739000000000001</v>
      </c>
      <c r="I38">
        <v>2.52E-2</v>
      </c>
      <c r="J38" s="3">
        <v>1.21E-2</v>
      </c>
      <c r="K38" s="2">
        <f>VLOOKUP(A38,'roman.domination.m0v2'!$A$2:$K$256,5,FALSE)</f>
        <v>51</v>
      </c>
      <c r="L38">
        <f t="shared" si="0"/>
        <v>51</v>
      </c>
      <c r="M38">
        <f>VLOOKUP($A38,'roman.domination.m0v2'!$A$2:$K$256,7,FALSE)</f>
        <v>51.3</v>
      </c>
      <c r="N38">
        <f>VLOOKUP($A38,'roman.domination.m0v2'!$A$2:$K$256,11,FALSE)</f>
        <v>20.611999999999998</v>
      </c>
      <c r="O38" s="2">
        <f>VLOOKUP($A38,'roman.domination.m1v2.md2'!$A$2:$K$256,5,FALSE)</f>
        <v>50</v>
      </c>
      <c r="P38" t="str">
        <f t="shared" si="1"/>
        <v>opt</v>
      </c>
      <c r="Q38">
        <f>VLOOKUP($A38,'roman.domination.m1v2.md2'!$A$2:$K$256,7,FALSE)</f>
        <v>50.95</v>
      </c>
      <c r="R38" s="3">
        <f>VLOOKUP($A38,'roman.domination.m1v2.md2'!$A$2:$K$256,11,FALSE)</f>
        <v>41.850999999999999</v>
      </c>
      <c r="Y38" t="str">
        <f t="shared" si="2"/>
        <v>grid07x15&amp;105&amp;188&amp;50&amp;opt&amp;20.739&amp;51&amp;20.612&amp;opt&amp;41.851\\</v>
      </c>
    </row>
    <row r="39" spans="1:25" x14ac:dyDescent="0.25">
      <c r="A39" t="s">
        <v>45</v>
      </c>
      <c r="B39">
        <v>40</v>
      </c>
      <c r="C39">
        <v>67</v>
      </c>
      <c r="D39" s="2">
        <v>21</v>
      </c>
      <c r="E39" s="3">
        <v>6.2E-2</v>
      </c>
      <c r="F39">
        <v>21</v>
      </c>
      <c r="G39" t="s">
        <v>10</v>
      </c>
      <c r="H39">
        <v>0.01</v>
      </c>
      <c r="I39">
        <v>0</v>
      </c>
      <c r="J39" s="3">
        <v>0</v>
      </c>
      <c r="K39" s="2">
        <f>VLOOKUP(A39,'roman.domination.m0v2'!$A$2:$K$256,5,FALSE)</f>
        <v>21</v>
      </c>
      <c r="L39" t="str">
        <f t="shared" si="0"/>
        <v>opt</v>
      </c>
      <c r="M39">
        <f>VLOOKUP($A39,'roman.domination.m0v2'!$A$2:$K$256,7,FALSE)</f>
        <v>21</v>
      </c>
      <c r="N39">
        <f>VLOOKUP($A39,'roman.domination.m0v2'!$A$2:$K$256,11,FALSE)</f>
        <v>6.0049999999999999</v>
      </c>
      <c r="O39" s="2">
        <f>VLOOKUP($A39,'roman.domination.m1v2.md2'!$A$2:$K$256,5,FALSE)</f>
        <v>21</v>
      </c>
      <c r="P39" t="str">
        <f t="shared" si="1"/>
        <v>opt</v>
      </c>
      <c r="Q39">
        <f>VLOOKUP($A39,'roman.domination.m1v2.md2'!$A$2:$K$256,7,FALSE)</f>
        <v>21</v>
      </c>
      <c r="R39" s="3">
        <f>VLOOKUP($A39,'roman.domination.m1v2.md2'!$A$2:$K$256,11,FALSE)</f>
        <v>15.090999999999999</v>
      </c>
      <c r="Y39" t="str">
        <f t="shared" si="2"/>
        <v>grid08x05&amp;40&amp;67&amp;21&amp;opt&amp;0.01&amp;opt&amp;6.005&amp;opt&amp;15.091\\</v>
      </c>
    </row>
    <row r="40" spans="1:25" x14ac:dyDescent="0.25">
      <c r="A40" t="s">
        <v>46</v>
      </c>
      <c r="B40">
        <v>48</v>
      </c>
      <c r="C40">
        <v>82</v>
      </c>
      <c r="D40" s="2">
        <v>24</v>
      </c>
      <c r="E40" s="3">
        <v>9.8000000000000004E-2</v>
      </c>
      <c r="F40">
        <v>24</v>
      </c>
      <c r="G40" t="s">
        <v>10</v>
      </c>
      <c r="H40">
        <v>1.2E-2</v>
      </c>
      <c r="I40">
        <v>4.0000000000000001E-3</v>
      </c>
      <c r="J40" s="3">
        <v>1.2E-2</v>
      </c>
      <c r="K40" s="2">
        <f>VLOOKUP(A40,'roman.domination.m0v2'!$A$2:$K$256,5,FALSE)</f>
        <v>24</v>
      </c>
      <c r="L40" t="str">
        <f t="shared" si="0"/>
        <v>opt</v>
      </c>
      <c r="M40">
        <f>VLOOKUP($A40,'roman.domination.m0v2'!$A$2:$K$256,7,FALSE)</f>
        <v>24.05</v>
      </c>
      <c r="N40">
        <f>VLOOKUP($A40,'roman.domination.m0v2'!$A$2:$K$256,11,FALSE)</f>
        <v>7.5579999999999998</v>
      </c>
      <c r="O40" s="2">
        <f>VLOOKUP($A40,'roman.domination.m1v2.md2'!$A$2:$K$256,5,FALSE)</f>
        <v>24</v>
      </c>
      <c r="P40" t="str">
        <f t="shared" si="1"/>
        <v>opt</v>
      </c>
      <c r="Q40">
        <f>VLOOKUP($A40,'roman.domination.m1v2.md2'!$A$2:$K$256,7,FALSE)</f>
        <v>24</v>
      </c>
      <c r="R40" s="3">
        <f>VLOOKUP($A40,'roman.domination.m1v2.md2'!$A$2:$K$256,11,FALSE)</f>
        <v>18.077999999999999</v>
      </c>
      <c r="Y40" t="str">
        <f t="shared" si="2"/>
        <v>grid08x06&amp;48&amp;82&amp;24&amp;opt&amp;0.012&amp;opt&amp;7.558&amp;opt&amp;18.078\\</v>
      </c>
    </row>
    <row r="41" spans="1:25" x14ac:dyDescent="0.25">
      <c r="A41" t="s">
        <v>47</v>
      </c>
      <c r="B41">
        <v>56</v>
      </c>
      <c r="C41">
        <v>97</v>
      </c>
      <c r="D41" s="2">
        <v>28</v>
      </c>
      <c r="E41" s="3">
        <v>0.153</v>
      </c>
      <c r="F41">
        <v>28</v>
      </c>
      <c r="G41" t="s">
        <v>10</v>
      </c>
      <c r="H41">
        <v>3.3000000000000002E-2</v>
      </c>
      <c r="I41">
        <v>0</v>
      </c>
      <c r="J41" s="3">
        <v>0</v>
      </c>
      <c r="K41" s="2">
        <f>VLOOKUP(A41,'roman.domination.m0v2'!$A$2:$K$256,5,FALSE)</f>
        <v>28</v>
      </c>
      <c r="L41" t="str">
        <f t="shared" si="0"/>
        <v>opt</v>
      </c>
      <c r="M41">
        <f>VLOOKUP($A41,'roman.domination.m0v2'!$A$2:$K$256,7,FALSE)</f>
        <v>28</v>
      </c>
      <c r="N41">
        <f>VLOOKUP($A41,'roman.domination.m0v2'!$A$2:$K$256,11,FALSE)</f>
        <v>9.4149999999999991</v>
      </c>
      <c r="O41" s="2">
        <f>VLOOKUP($A41,'roman.domination.m1v2.md2'!$A$2:$K$256,5,FALSE)</f>
        <v>28</v>
      </c>
      <c r="P41" t="str">
        <f t="shared" si="1"/>
        <v>opt</v>
      </c>
      <c r="Q41">
        <f>VLOOKUP($A41,'roman.domination.m1v2.md2'!$A$2:$K$256,7,FALSE)</f>
        <v>28</v>
      </c>
      <c r="R41" s="3">
        <f>VLOOKUP($A41,'roman.domination.m1v2.md2'!$A$2:$K$256,11,FALSE)</f>
        <v>21.140999999999998</v>
      </c>
      <c r="Y41" t="str">
        <f t="shared" si="2"/>
        <v>grid08x07&amp;56&amp;97&amp;28&amp;opt&amp;0.033&amp;opt&amp;9.415&amp;opt&amp;21.141\\</v>
      </c>
    </row>
    <row r="42" spans="1:25" x14ac:dyDescent="0.25">
      <c r="A42" t="s">
        <v>48</v>
      </c>
      <c r="B42">
        <v>64</v>
      </c>
      <c r="C42">
        <v>112</v>
      </c>
      <c r="D42" s="2">
        <v>32</v>
      </c>
      <c r="E42" s="3">
        <v>0.11799999999999999</v>
      </c>
      <c r="F42">
        <v>32</v>
      </c>
      <c r="G42" t="s">
        <v>10</v>
      </c>
      <c r="H42">
        <v>3.1E-2</v>
      </c>
      <c r="I42">
        <v>1.5E-3</v>
      </c>
      <c r="J42" s="3">
        <v>6.6E-3</v>
      </c>
      <c r="K42" s="2">
        <f>VLOOKUP(A42,'roman.domination.m0v2'!$A$2:$K$256,5,FALSE)</f>
        <v>32</v>
      </c>
      <c r="L42" t="str">
        <f t="shared" si="0"/>
        <v>opt</v>
      </c>
      <c r="M42">
        <f>VLOOKUP($A42,'roman.domination.m0v2'!$A$2:$K$256,7,FALSE)</f>
        <v>32</v>
      </c>
      <c r="N42">
        <f>VLOOKUP($A42,'roman.domination.m0v2'!$A$2:$K$256,11,FALSE)</f>
        <v>11.018000000000001</v>
      </c>
      <c r="O42" s="2">
        <f>VLOOKUP($A42,'roman.domination.m1v2.md2'!$A$2:$K$256,5,FALSE)</f>
        <v>32</v>
      </c>
      <c r="P42" t="str">
        <f t="shared" si="1"/>
        <v>opt</v>
      </c>
      <c r="Q42">
        <f>VLOOKUP($A42,'roman.domination.m1v2.md2'!$A$2:$K$256,7,FALSE)</f>
        <v>32</v>
      </c>
      <c r="R42" s="3">
        <f>VLOOKUP($A42,'roman.domination.m1v2.md2'!$A$2:$K$256,11,FALSE)</f>
        <v>24.109000000000002</v>
      </c>
      <c r="Y42" t="str">
        <f t="shared" si="2"/>
        <v>grid08x08&amp;64&amp;112&amp;32&amp;opt&amp;0.031&amp;opt&amp;11.018&amp;opt&amp;24.109\\</v>
      </c>
    </row>
    <row r="43" spans="1:25" x14ac:dyDescent="0.25">
      <c r="A43" t="s">
        <v>49</v>
      </c>
      <c r="B43">
        <v>72</v>
      </c>
      <c r="C43">
        <v>127</v>
      </c>
      <c r="D43" s="2">
        <v>35</v>
      </c>
      <c r="E43" s="3">
        <v>0.153</v>
      </c>
      <c r="F43">
        <v>35</v>
      </c>
      <c r="G43" t="s">
        <v>10</v>
      </c>
      <c r="H43">
        <v>1.7000000000000001E-2</v>
      </c>
      <c r="I43">
        <v>6.8999999999999999E-3</v>
      </c>
      <c r="J43" s="3">
        <v>1.2E-2</v>
      </c>
      <c r="K43" s="2">
        <f>VLOOKUP(A43,'roman.domination.m0v2'!$A$2:$K$256,5,FALSE)</f>
        <v>35</v>
      </c>
      <c r="L43" t="str">
        <f t="shared" si="0"/>
        <v>opt</v>
      </c>
      <c r="M43">
        <f>VLOOKUP($A43,'roman.domination.m0v2'!$A$2:$K$256,7,FALSE)</f>
        <v>35.200000000000003</v>
      </c>
      <c r="N43">
        <f>VLOOKUP($A43,'roman.domination.m0v2'!$A$2:$K$256,11,FALSE)</f>
        <v>13.13</v>
      </c>
      <c r="O43" s="2">
        <f>VLOOKUP($A43,'roman.domination.m1v2.md2'!$A$2:$K$256,5,FALSE)</f>
        <v>35</v>
      </c>
      <c r="P43" t="str">
        <f t="shared" si="1"/>
        <v>opt</v>
      </c>
      <c r="Q43">
        <f>VLOOKUP($A43,'roman.domination.m1v2.md2'!$A$2:$K$256,7,FALSE)</f>
        <v>35.25</v>
      </c>
      <c r="R43" s="3">
        <f>VLOOKUP($A43,'roman.domination.m1v2.md2'!$A$2:$K$256,11,FALSE)</f>
        <v>27.504000000000001</v>
      </c>
      <c r="Y43" t="str">
        <f t="shared" si="2"/>
        <v>grid08x09&amp;72&amp;127&amp;35&amp;opt&amp;0.017&amp;opt&amp;13.13&amp;opt&amp;27.504\\</v>
      </c>
    </row>
    <row r="44" spans="1:25" x14ac:dyDescent="0.25">
      <c r="A44" t="s">
        <v>50</v>
      </c>
      <c r="B44">
        <v>80</v>
      </c>
      <c r="C44">
        <v>142</v>
      </c>
      <c r="D44" s="2">
        <v>39</v>
      </c>
      <c r="E44" s="3">
        <v>0.128</v>
      </c>
      <c r="F44">
        <v>39</v>
      </c>
      <c r="G44" t="s">
        <v>10</v>
      </c>
      <c r="H44">
        <v>0.13200000000000001</v>
      </c>
      <c r="I44">
        <v>1.1299999999999999E-2</v>
      </c>
      <c r="J44" s="3">
        <v>1.24E-2</v>
      </c>
      <c r="K44" s="2">
        <f>VLOOKUP(A44,'roman.domination.m0v2'!$A$2:$K$256,5,FALSE)</f>
        <v>39</v>
      </c>
      <c r="L44" t="str">
        <f t="shared" si="0"/>
        <v>opt</v>
      </c>
      <c r="M44">
        <f>VLOOKUP($A44,'roman.domination.m0v2'!$A$2:$K$256,7,FALSE)</f>
        <v>39.1</v>
      </c>
      <c r="N44">
        <f>VLOOKUP($A44,'roman.domination.m0v2'!$A$2:$K$256,11,FALSE)</f>
        <v>14.601000000000001</v>
      </c>
      <c r="O44" s="2">
        <f>VLOOKUP($A44,'roman.domination.m1v2.md2'!$A$2:$K$256,5,FALSE)</f>
        <v>39</v>
      </c>
      <c r="P44" t="str">
        <f t="shared" si="1"/>
        <v>opt</v>
      </c>
      <c r="Q44">
        <f>VLOOKUP($A44,'roman.domination.m1v2.md2'!$A$2:$K$256,7,FALSE)</f>
        <v>39.25</v>
      </c>
      <c r="R44" s="3">
        <f>VLOOKUP($A44,'roman.domination.m1v2.md2'!$A$2:$K$256,11,FALSE)</f>
        <v>30.759</v>
      </c>
      <c r="Y44" t="str">
        <f t="shared" si="2"/>
        <v>grid08x10&amp;80&amp;142&amp;39&amp;opt&amp;0.132&amp;opt&amp;14.601&amp;opt&amp;30.759\\</v>
      </c>
    </row>
    <row r="45" spans="1:25" x14ac:dyDescent="0.25">
      <c r="A45" t="s">
        <v>51</v>
      </c>
      <c r="B45">
        <v>88</v>
      </c>
      <c r="C45">
        <v>157</v>
      </c>
      <c r="D45" s="2">
        <v>42</v>
      </c>
      <c r="E45" s="3">
        <v>0.192</v>
      </c>
      <c r="F45">
        <v>42</v>
      </c>
      <c r="G45" t="s">
        <v>10</v>
      </c>
      <c r="H45">
        <v>11.391</v>
      </c>
      <c r="I45">
        <v>2.75E-2</v>
      </c>
      <c r="J45" s="3">
        <v>1.5100000000000001E-2</v>
      </c>
      <c r="K45" s="2">
        <f>VLOOKUP(A45,'roman.domination.m0v2'!$A$2:$K$256,5,FALSE)</f>
        <v>42</v>
      </c>
      <c r="L45" t="str">
        <f t="shared" si="0"/>
        <v>opt</v>
      </c>
      <c r="M45">
        <f>VLOOKUP($A45,'roman.domination.m0v2'!$A$2:$K$256,7,FALSE)</f>
        <v>42.8</v>
      </c>
      <c r="N45">
        <f>VLOOKUP($A45,'roman.domination.m0v2'!$A$2:$K$256,11,FALSE)</f>
        <v>16.625</v>
      </c>
      <c r="O45" s="2">
        <f>VLOOKUP($A45,'roman.domination.m1v2.md2'!$A$2:$K$256,5,FALSE)</f>
        <v>42</v>
      </c>
      <c r="P45" t="str">
        <f t="shared" si="1"/>
        <v>opt</v>
      </c>
      <c r="Q45">
        <f>VLOOKUP($A45,'roman.domination.m1v2.md2'!$A$2:$K$256,7,FALSE)</f>
        <v>42.8</v>
      </c>
      <c r="R45" s="3">
        <f>VLOOKUP($A45,'roman.domination.m1v2.md2'!$A$2:$K$256,11,FALSE)</f>
        <v>34.014000000000003</v>
      </c>
      <c r="Y45" t="str">
        <f t="shared" si="2"/>
        <v>grid08x11&amp;88&amp;157&amp;42&amp;opt&amp;11.391&amp;opt&amp;16.625&amp;opt&amp;34.014\\</v>
      </c>
    </row>
    <row r="46" spans="1:25" x14ac:dyDescent="0.25">
      <c r="A46" t="s">
        <v>52</v>
      </c>
      <c r="B46">
        <v>96</v>
      </c>
      <c r="C46">
        <v>172</v>
      </c>
      <c r="D46" s="2">
        <v>46</v>
      </c>
      <c r="E46" s="3">
        <v>0.21</v>
      </c>
      <c r="F46">
        <v>46</v>
      </c>
      <c r="G46" t="s">
        <v>10</v>
      </c>
      <c r="H46">
        <v>1.5269999999999999</v>
      </c>
      <c r="I46">
        <v>1.78E-2</v>
      </c>
      <c r="J46" s="3">
        <v>1.7600000000000001E-2</v>
      </c>
      <c r="K46" s="2">
        <f>VLOOKUP(A46,'roman.domination.m0v2'!$A$2:$K$256,5,FALSE)</f>
        <v>46</v>
      </c>
      <c r="L46" t="str">
        <f t="shared" si="0"/>
        <v>opt</v>
      </c>
      <c r="M46">
        <f>VLOOKUP($A46,'roman.domination.m0v2'!$A$2:$K$256,7,FALSE)</f>
        <v>46.5</v>
      </c>
      <c r="N46">
        <f>VLOOKUP($A46,'roman.domination.m0v2'!$A$2:$K$256,11,FALSE)</f>
        <v>18.744</v>
      </c>
      <c r="O46" s="2">
        <f>VLOOKUP($A46,'roman.domination.m1v2.md2'!$A$2:$K$256,5,FALSE)</f>
        <v>46</v>
      </c>
      <c r="P46" t="str">
        <f t="shared" si="1"/>
        <v>opt</v>
      </c>
      <c r="Q46">
        <f>VLOOKUP($A46,'roman.domination.m1v2.md2'!$A$2:$K$256,7,FALSE)</f>
        <v>46.5</v>
      </c>
      <c r="R46" s="3">
        <f>VLOOKUP($A46,'roman.domination.m1v2.md2'!$A$2:$K$256,11,FALSE)</f>
        <v>37.777999999999999</v>
      </c>
      <c r="Y46" t="str">
        <f t="shared" si="2"/>
        <v>grid08x12&amp;96&amp;172&amp;46&amp;opt&amp;1.527&amp;opt&amp;18.744&amp;opt&amp;37.778\\</v>
      </c>
    </row>
    <row r="47" spans="1:25" x14ac:dyDescent="0.25">
      <c r="A47" t="s">
        <v>53</v>
      </c>
      <c r="B47">
        <v>104</v>
      </c>
      <c r="C47">
        <v>187</v>
      </c>
      <c r="D47" s="2">
        <v>50</v>
      </c>
      <c r="E47" s="3">
        <v>0.26200000000000001</v>
      </c>
      <c r="F47">
        <v>50</v>
      </c>
      <c r="G47" t="s">
        <v>10</v>
      </c>
      <c r="H47">
        <v>0.27400000000000002</v>
      </c>
      <c r="I47">
        <v>9.7000000000000003E-3</v>
      </c>
      <c r="J47" s="3">
        <v>1.2999999999999999E-2</v>
      </c>
      <c r="K47" s="2">
        <f>VLOOKUP(A47,'roman.domination.m0v2'!$A$2:$K$256,5,FALSE)</f>
        <v>50</v>
      </c>
      <c r="L47" t="str">
        <f t="shared" si="0"/>
        <v>opt</v>
      </c>
      <c r="M47">
        <f>VLOOKUP($A47,'roman.domination.m0v2'!$A$2:$K$256,7,FALSE)</f>
        <v>50.25</v>
      </c>
      <c r="N47">
        <f>VLOOKUP($A47,'roman.domination.m0v2'!$A$2:$K$256,11,FALSE)</f>
        <v>20.468</v>
      </c>
      <c r="O47" s="2">
        <f>VLOOKUP($A47,'roman.domination.m1v2.md2'!$A$2:$K$256,5,FALSE)</f>
        <v>50</v>
      </c>
      <c r="P47" t="str">
        <f t="shared" si="1"/>
        <v>opt</v>
      </c>
      <c r="Q47">
        <f>VLOOKUP($A47,'roman.domination.m1v2.md2'!$A$2:$K$256,7,FALSE)</f>
        <v>50.1</v>
      </c>
      <c r="R47" s="3">
        <f>VLOOKUP($A47,'roman.domination.m1v2.md2'!$A$2:$K$256,11,FALSE)</f>
        <v>41.253</v>
      </c>
      <c r="Y47" t="str">
        <f t="shared" si="2"/>
        <v>grid08x13&amp;104&amp;187&amp;50&amp;opt&amp;0.274&amp;opt&amp;20.468&amp;opt&amp;41.253\\</v>
      </c>
    </row>
    <row r="48" spans="1:25" x14ac:dyDescent="0.25">
      <c r="A48" t="s">
        <v>54</v>
      </c>
      <c r="B48">
        <v>112</v>
      </c>
      <c r="C48">
        <v>202</v>
      </c>
      <c r="D48" s="2">
        <v>53</v>
      </c>
      <c r="E48" s="3">
        <v>0.28899999999999998</v>
      </c>
      <c r="F48">
        <v>53</v>
      </c>
      <c r="G48" t="s">
        <v>10</v>
      </c>
      <c r="H48">
        <v>6.8639999999999999</v>
      </c>
      <c r="I48">
        <v>2.01E-2</v>
      </c>
      <c r="J48" s="3">
        <v>1.38E-2</v>
      </c>
      <c r="K48" s="2">
        <f>VLOOKUP(A48,'roman.domination.m0v2'!$A$2:$K$256,5,FALSE)</f>
        <v>53</v>
      </c>
      <c r="L48" t="str">
        <f t="shared" si="0"/>
        <v>opt</v>
      </c>
      <c r="M48">
        <f>VLOOKUP($A48,'roman.domination.m0v2'!$A$2:$K$256,7,FALSE)</f>
        <v>54</v>
      </c>
      <c r="N48">
        <f>VLOOKUP($A48,'roman.domination.m0v2'!$A$2:$K$256,11,FALSE)</f>
        <v>22.745000000000001</v>
      </c>
      <c r="O48" s="2">
        <f>VLOOKUP($A48,'roman.domination.m1v2.md2'!$A$2:$K$256,5,FALSE)</f>
        <v>53</v>
      </c>
      <c r="P48" t="str">
        <f t="shared" si="1"/>
        <v>opt</v>
      </c>
      <c r="Q48">
        <f>VLOOKUP($A48,'roman.domination.m1v2.md2'!$A$2:$K$256,7,FALSE)</f>
        <v>53.95</v>
      </c>
      <c r="R48" s="3">
        <f>VLOOKUP($A48,'roman.domination.m1v2.md2'!$A$2:$K$256,11,FALSE)</f>
        <v>45.493000000000002</v>
      </c>
      <c r="Y48" t="str">
        <f t="shared" si="2"/>
        <v>grid08x14&amp;112&amp;202&amp;53&amp;opt&amp;6.864&amp;opt&amp;22.745&amp;opt&amp;45.493\\</v>
      </c>
    </row>
    <row r="49" spans="1:25" x14ac:dyDescent="0.25">
      <c r="A49" t="s">
        <v>55</v>
      </c>
      <c r="B49">
        <v>120</v>
      </c>
      <c r="C49">
        <v>217</v>
      </c>
      <c r="D49" s="2">
        <v>57</v>
      </c>
      <c r="E49" s="3">
        <v>0.40400000000000003</v>
      </c>
      <c r="F49">
        <v>57</v>
      </c>
      <c r="G49" t="s">
        <v>10</v>
      </c>
      <c r="H49">
        <v>5.05</v>
      </c>
      <c r="I49">
        <v>1.54E-2</v>
      </c>
      <c r="J49" s="3">
        <v>1.1900000000000001E-2</v>
      </c>
      <c r="K49" s="2">
        <f>VLOOKUP(A49,'roman.domination.m0v2'!$A$2:$K$256,5,FALSE)</f>
        <v>57</v>
      </c>
      <c r="L49" t="str">
        <f t="shared" si="0"/>
        <v>opt</v>
      </c>
      <c r="M49">
        <f>VLOOKUP($A49,'roman.domination.m0v2'!$A$2:$K$256,7,FALSE)</f>
        <v>58.1</v>
      </c>
      <c r="N49">
        <f>VLOOKUP($A49,'roman.domination.m0v2'!$A$2:$K$256,11,FALSE)</f>
        <v>25.126000000000001</v>
      </c>
      <c r="O49" s="2">
        <f>VLOOKUP($A49,'roman.domination.m1v2.md2'!$A$2:$K$256,5,FALSE)</f>
        <v>57</v>
      </c>
      <c r="P49" t="str">
        <f t="shared" si="1"/>
        <v>opt</v>
      </c>
      <c r="Q49">
        <f>VLOOKUP($A49,'roman.domination.m1v2.md2'!$A$2:$K$256,7,FALSE)</f>
        <v>57.55</v>
      </c>
      <c r="R49" s="3">
        <f>VLOOKUP($A49,'roman.domination.m1v2.md2'!$A$2:$K$256,11,FALSE)</f>
        <v>49.615000000000002</v>
      </c>
      <c r="Y49" t="str">
        <f t="shared" si="2"/>
        <v>grid08x15&amp;120&amp;217&amp;57&amp;opt&amp;5.05&amp;opt&amp;25.126&amp;opt&amp;49.615\\</v>
      </c>
    </row>
    <row r="50" spans="1:25" x14ac:dyDescent="0.25">
      <c r="A50" t="s">
        <v>56</v>
      </c>
      <c r="B50">
        <v>45</v>
      </c>
      <c r="C50">
        <v>76</v>
      </c>
      <c r="D50" s="2">
        <v>23</v>
      </c>
      <c r="E50" s="3">
        <v>0.14799999999999999</v>
      </c>
      <c r="F50">
        <v>23</v>
      </c>
      <c r="G50" t="s">
        <v>10</v>
      </c>
      <c r="H50">
        <v>1.2999999999999999E-2</v>
      </c>
      <c r="I50">
        <v>0</v>
      </c>
      <c r="J50" s="3">
        <v>0</v>
      </c>
      <c r="K50" s="2">
        <f>VLOOKUP(A50,'roman.domination.m0v2'!$A$2:$K$256,5,FALSE)</f>
        <v>23</v>
      </c>
      <c r="L50" t="str">
        <f t="shared" si="0"/>
        <v>opt</v>
      </c>
      <c r="M50">
        <f>VLOOKUP($A50,'roman.domination.m0v2'!$A$2:$K$256,7,FALSE)</f>
        <v>23</v>
      </c>
      <c r="N50">
        <f>VLOOKUP($A50,'roman.domination.m0v2'!$A$2:$K$256,11,FALSE)</f>
        <v>6.8159999999999998</v>
      </c>
      <c r="O50" s="2">
        <f>VLOOKUP($A50,'roman.domination.m1v2.md2'!$A$2:$K$256,5,FALSE)</f>
        <v>23</v>
      </c>
      <c r="P50" t="str">
        <f t="shared" si="1"/>
        <v>opt</v>
      </c>
      <c r="Q50">
        <f>VLOOKUP($A50,'roman.domination.m1v2.md2'!$A$2:$K$256,7,FALSE)</f>
        <v>23</v>
      </c>
      <c r="R50" s="3">
        <f>VLOOKUP($A50,'roman.domination.m1v2.md2'!$A$2:$K$256,11,FALSE)</f>
        <v>16.689</v>
      </c>
      <c r="Y50" t="str">
        <f t="shared" si="2"/>
        <v>grid09x05&amp;45&amp;76&amp;23&amp;opt&amp;0.013&amp;opt&amp;6.816&amp;opt&amp;16.689\\</v>
      </c>
    </row>
    <row r="51" spans="1:25" x14ac:dyDescent="0.25">
      <c r="A51" t="s">
        <v>57</v>
      </c>
      <c r="B51">
        <v>54</v>
      </c>
      <c r="C51">
        <v>93</v>
      </c>
      <c r="D51" s="2">
        <v>27</v>
      </c>
      <c r="E51" s="3">
        <v>0.17899999999999999</v>
      </c>
      <c r="F51">
        <v>27</v>
      </c>
      <c r="G51" t="s">
        <v>10</v>
      </c>
      <c r="H51">
        <v>0.01</v>
      </c>
      <c r="I51">
        <v>7.1000000000000004E-3</v>
      </c>
      <c r="J51" s="3">
        <v>1.43E-2</v>
      </c>
      <c r="K51" s="2">
        <f>VLOOKUP(A51,'roman.domination.m0v2'!$A$2:$K$256,5,FALSE)</f>
        <v>27</v>
      </c>
      <c r="L51" t="str">
        <f t="shared" si="0"/>
        <v>opt</v>
      </c>
      <c r="M51">
        <f>VLOOKUP($A51,'roman.domination.m0v2'!$A$2:$K$256,7,FALSE)</f>
        <v>27</v>
      </c>
      <c r="N51">
        <f>VLOOKUP($A51,'roman.domination.m0v2'!$A$2:$K$256,11,FALSE)</f>
        <v>8.8190000000000008</v>
      </c>
      <c r="O51" s="2">
        <f>VLOOKUP($A51,'roman.domination.m1v2.md2'!$A$2:$K$256,5,FALSE)</f>
        <v>27</v>
      </c>
      <c r="P51" t="str">
        <f t="shared" si="1"/>
        <v>opt</v>
      </c>
      <c r="Q51">
        <f>VLOOKUP($A51,'roman.domination.m1v2.md2'!$A$2:$K$256,7,FALSE)</f>
        <v>27</v>
      </c>
      <c r="R51" s="3">
        <f>VLOOKUP($A51,'roman.domination.m1v2.md2'!$A$2:$K$256,11,FALSE)</f>
        <v>20.137</v>
      </c>
      <c r="Y51" t="str">
        <f t="shared" si="2"/>
        <v>grid09x06&amp;54&amp;93&amp;27&amp;opt&amp;0.01&amp;opt&amp;8.819&amp;opt&amp;20.137\\</v>
      </c>
    </row>
    <row r="52" spans="1:25" x14ac:dyDescent="0.25">
      <c r="A52" t="s">
        <v>58</v>
      </c>
      <c r="B52">
        <v>63</v>
      </c>
      <c r="C52">
        <v>110</v>
      </c>
      <c r="D52" s="2">
        <v>31</v>
      </c>
      <c r="E52" s="3">
        <v>0.16200000000000001</v>
      </c>
      <c r="F52">
        <v>31</v>
      </c>
      <c r="G52" t="s">
        <v>10</v>
      </c>
      <c r="H52">
        <v>8.2000000000000003E-2</v>
      </c>
      <c r="I52">
        <v>0</v>
      </c>
      <c r="J52" s="3">
        <v>0</v>
      </c>
      <c r="K52" s="2">
        <f>VLOOKUP(A52,'roman.domination.m0v2'!$A$2:$K$256,5,FALSE)</f>
        <v>31</v>
      </c>
      <c r="L52" t="str">
        <f t="shared" si="0"/>
        <v>opt</v>
      </c>
      <c r="M52">
        <f>VLOOKUP($A52,'roman.domination.m0v2'!$A$2:$K$256,7,FALSE)</f>
        <v>31.15</v>
      </c>
      <c r="N52">
        <f>VLOOKUP($A52,'roman.domination.m0v2'!$A$2:$K$256,11,FALSE)</f>
        <v>10.945</v>
      </c>
      <c r="O52" s="2">
        <f>VLOOKUP($A52,'roman.domination.m1v2.md2'!$A$2:$K$256,5,FALSE)</f>
        <v>31</v>
      </c>
      <c r="P52" t="str">
        <f t="shared" si="1"/>
        <v>opt</v>
      </c>
      <c r="Q52">
        <f>VLOOKUP($A52,'roman.domination.m1v2.md2'!$A$2:$K$256,7,FALSE)</f>
        <v>31.1</v>
      </c>
      <c r="R52" s="3">
        <f>VLOOKUP($A52,'roman.domination.m1v2.md2'!$A$2:$K$256,11,FALSE)</f>
        <v>24.957000000000001</v>
      </c>
      <c r="Y52" t="str">
        <f t="shared" si="2"/>
        <v>grid09x07&amp;63&amp;110&amp;31&amp;opt&amp;0.082&amp;opt&amp;10.945&amp;opt&amp;24.957\\</v>
      </c>
    </row>
    <row r="53" spans="1:25" x14ac:dyDescent="0.25">
      <c r="A53" t="s">
        <v>59</v>
      </c>
      <c r="B53">
        <v>72</v>
      </c>
      <c r="C53">
        <v>127</v>
      </c>
      <c r="D53" s="2">
        <v>35</v>
      </c>
      <c r="E53" s="3">
        <v>0.125</v>
      </c>
      <c r="F53">
        <v>35</v>
      </c>
      <c r="G53" t="s">
        <v>10</v>
      </c>
      <c r="H53">
        <v>3.6999999999999998E-2</v>
      </c>
      <c r="I53">
        <v>1.0999999999999999E-2</v>
      </c>
      <c r="J53" s="3">
        <v>1.8100000000000002E-2</v>
      </c>
      <c r="K53" s="2">
        <f>VLOOKUP(A53,'roman.domination.m0v2'!$A$2:$K$256,5,FALSE)</f>
        <v>35</v>
      </c>
      <c r="L53" t="str">
        <f t="shared" si="0"/>
        <v>opt</v>
      </c>
      <c r="M53">
        <f>VLOOKUP($A53,'roman.domination.m0v2'!$A$2:$K$256,7,FALSE)</f>
        <v>35.450000000000003</v>
      </c>
      <c r="N53">
        <f>VLOOKUP($A53,'roman.domination.m0v2'!$A$2:$K$256,11,FALSE)</f>
        <v>13.038</v>
      </c>
      <c r="O53" s="2">
        <f>VLOOKUP($A53,'roman.domination.m1v2.md2'!$A$2:$K$256,5,FALSE)</f>
        <v>35</v>
      </c>
      <c r="P53" t="str">
        <f t="shared" si="1"/>
        <v>opt</v>
      </c>
      <c r="Q53">
        <f>VLOOKUP($A53,'roman.domination.m1v2.md2'!$A$2:$K$256,7,FALSE)</f>
        <v>35.299999999999997</v>
      </c>
      <c r="R53" s="3">
        <f>VLOOKUP($A53,'roman.domination.m1v2.md2'!$A$2:$K$256,11,FALSE)</f>
        <v>27.867000000000001</v>
      </c>
      <c r="Y53" t="str">
        <f t="shared" si="2"/>
        <v>grid09x08&amp;72&amp;127&amp;35&amp;opt&amp;0.037&amp;opt&amp;13.038&amp;opt&amp;27.867\\</v>
      </c>
    </row>
    <row r="54" spans="1:25" x14ac:dyDescent="0.25">
      <c r="A54" t="s">
        <v>60</v>
      </c>
      <c r="B54">
        <v>81</v>
      </c>
      <c r="C54">
        <v>144</v>
      </c>
      <c r="D54" s="2">
        <v>38</v>
      </c>
      <c r="E54" s="3">
        <v>7.2999999999999995E-2</v>
      </c>
      <c r="F54">
        <v>38</v>
      </c>
      <c r="G54" t="s">
        <v>10</v>
      </c>
      <c r="H54">
        <v>2.9369999999999998</v>
      </c>
      <c r="I54">
        <v>2.2599999999999999E-2</v>
      </c>
      <c r="J54" s="3">
        <v>2.3599999999999999E-2</v>
      </c>
      <c r="K54" s="2">
        <f>VLOOKUP(A54,'roman.domination.m0v2'!$A$2:$K$256,5,FALSE)</f>
        <v>38</v>
      </c>
      <c r="L54" t="str">
        <f t="shared" si="0"/>
        <v>opt</v>
      </c>
      <c r="M54">
        <f>VLOOKUP($A54,'roman.domination.m0v2'!$A$2:$K$256,7,FALSE)</f>
        <v>39.25</v>
      </c>
      <c r="N54">
        <f>VLOOKUP($A54,'roman.domination.m0v2'!$A$2:$K$256,11,FALSE)</f>
        <v>15.058999999999999</v>
      </c>
      <c r="O54" s="2">
        <f>VLOOKUP($A54,'roman.domination.m1v2.md2'!$A$2:$K$256,5,FALSE)</f>
        <v>38</v>
      </c>
      <c r="P54" t="str">
        <f t="shared" si="1"/>
        <v>opt</v>
      </c>
      <c r="Q54">
        <f>VLOOKUP($A54,'roman.domination.m1v2.md2'!$A$2:$K$256,7,FALSE)</f>
        <v>38.799999999999997</v>
      </c>
      <c r="R54" s="3">
        <f>VLOOKUP($A54,'roman.domination.m1v2.md2'!$A$2:$K$256,11,FALSE)</f>
        <v>31.302</v>
      </c>
      <c r="Y54" t="str">
        <f t="shared" si="2"/>
        <v>grid09x09&amp;81&amp;144&amp;38&amp;opt&amp;2.937&amp;opt&amp;15.059&amp;opt&amp;31.302\\</v>
      </c>
    </row>
    <row r="55" spans="1:25" x14ac:dyDescent="0.25">
      <c r="A55" t="s">
        <v>61</v>
      </c>
      <c r="B55">
        <v>90</v>
      </c>
      <c r="C55">
        <v>161</v>
      </c>
      <c r="D55" s="2">
        <v>43</v>
      </c>
      <c r="E55" s="3">
        <v>0.223</v>
      </c>
      <c r="F55">
        <v>43</v>
      </c>
      <c r="G55" t="s">
        <v>10</v>
      </c>
      <c r="H55">
        <v>1.224</v>
      </c>
      <c r="I55">
        <v>2.7900000000000001E-2</v>
      </c>
      <c r="J55" s="3">
        <v>1.84E-2</v>
      </c>
      <c r="K55" s="2">
        <f>VLOOKUP(A55,'roman.domination.m0v2'!$A$2:$K$256,5,FALSE)</f>
        <v>43</v>
      </c>
      <c r="L55" t="str">
        <f t="shared" si="0"/>
        <v>opt</v>
      </c>
      <c r="M55">
        <f>VLOOKUP($A55,'roman.domination.m0v2'!$A$2:$K$256,7,FALSE)</f>
        <v>43.45</v>
      </c>
      <c r="N55">
        <f>VLOOKUP($A55,'roman.domination.m0v2'!$A$2:$K$256,11,FALSE)</f>
        <v>16.975000000000001</v>
      </c>
      <c r="O55" s="2">
        <f>VLOOKUP($A55,'roman.domination.m1v2.md2'!$A$2:$K$256,5,FALSE)</f>
        <v>43</v>
      </c>
      <c r="P55" t="str">
        <f t="shared" si="1"/>
        <v>opt</v>
      </c>
      <c r="Q55">
        <f>VLOOKUP($A55,'roman.domination.m1v2.md2'!$A$2:$K$256,7,FALSE)</f>
        <v>43.85</v>
      </c>
      <c r="R55" s="3">
        <f>VLOOKUP($A55,'roman.domination.m1v2.md2'!$A$2:$K$256,11,FALSE)</f>
        <v>34.987000000000002</v>
      </c>
      <c r="Y55" t="str">
        <f t="shared" si="2"/>
        <v>grid09x10&amp;90&amp;161&amp;43&amp;opt&amp;1.224&amp;opt&amp;16.975&amp;opt&amp;34.987\\</v>
      </c>
    </row>
    <row r="56" spans="1:25" x14ac:dyDescent="0.25">
      <c r="A56" t="s">
        <v>62</v>
      </c>
      <c r="B56">
        <v>99</v>
      </c>
      <c r="C56">
        <v>178</v>
      </c>
      <c r="D56" s="2">
        <v>47</v>
      </c>
      <c r="E56" s="3">
        <v>0.19400000000000001</v>
      </c>
      <c r="F56">
        <v>47</v>
      </c>
      <c r="G56" t="s">
        <v>10</v>
      </c>
      <c r="H56">
        <v>3.7370000000000001</v>
      </c>
      <c r="I56">
        <v>1.24E-2</v>
      </c>
      <c r="J56" s="3">
        <v>1.3599999999999999E-2</v>
      </c>
      <c r="K56" s="2">
        <f>VLOOKUP(A56,'roman.domination.m0v2'!$A$2:$K$256,5,FALSE)</f>
        <v>47</v>
      </c>
      <c r="L56" t="str">
        <f t="shared" si="0"/>
        <v>opt</v>
      </c>
      <c r="M56">
        <f>VLOOKUP($A56,'roman.domination.m0v2'!$A$2:$K$256,7,FALSE)</f>
        <v>47.55</v>
      </c>
      <c r="N56">
        <f>VLOOKUP($A56,'roman.domination.m0v2'!$A$2:$K$256,11,FALSE)</f>
        <v>19.440000000000001</v>
      </c>
      <c r="O56" s="2">
        <f>VLOOKUP($A56,'roman.domination.m1v2.md2'!$A$2:$K$256,5,FALSE)</f>
        <v>47</v>
      </c>
      <c r="P56" t="str">
        <f t="shared" si="1"/>
        <v>opt</v>
      </c>
      <c r="Q56">
        <f>VLOOKUP($A56,'roman.domination.m1v2.md2'!$A$2:$K$256,7,FALSE)</f>
        <v>47.75</v>
      </c>
      <c r="R56" s="3">
        <f>VLOOKUP($A56,'roman.domination.m1v2.md2'!$A$2:$K$256,11,FALSE)</f>
        <v>39.104999999999997</v>
      </c>
      <c r="Y56" t="str">
        <f t="shared" si="2"/>
        <v>grid09x11&amp;99&amp;178&amp;47&amp;opt&amp;3.737&amp;opt&amp;19.44&amp;opt&amp;39.105\\</v>
      </c>
    </row>
    <row r="57" spans="1:25" x14ac:dyDescent="0.25">
      <c r="A57" t="s">
        <v>63</v>
      </c>
      <c r="B57">
        <v>108</v>
      </c>
      <c r="C57">
        <v>195</v>
      </c>
      <c r="D57" s="2">
        <v>51</v>
      </c>
      <c r="E57" s="3">
        <v>0.26800000000000002</v>
      </c>
      <c r="F57">
        <v>51</v>
      </c>
      <c r="G57" t="s">
        <v>10</v>
      </c>
      <c r="H57">
        <v>9.6649999999999991</v>
      </c>
      <c r="I57">
        <v>2.4400000000000002E-2</v>
      </c>
      <c r="J57" s="3">
        <v>2.0400000000000001E-2</v>
      </c>
      <c r="K57" s="2">
        <f>VLOOKUP(A57,'roman.domination.m0v2'!$A$2:$K$256,5,FALSE)</f>
        <v>51</v>
      </c>
      <c r="L57" t="str">
        <f t="shared" si="0"/>
        <v>opt</v>
      </c>
      <c r="M57">
        <f>VLOOKUP($A57,'roman.domination.m0v2'!$A$2:$K$256,7,FALSE)</f>
        <v>51.7</v>
      </c>
      <c r="N57">
        <f>VLOOKUP($A57,'roman.domination.m0v2'!$A$2:$K$256,11,FALSE)</f>
        <v>21.344999999999999</v>
      </c>
      <c r="O57" s="2">
        <f>VLOOKUP($A57,'roman.domination.m1v2.md2'!$A$2:$K$256,5,FALSE)</f>
        <v>51</v>
      </c>
      <c r="P57" t="str">
        <f t="shared" si="1"/>
        <v>opt</v>
      </c>
      <c r="Q57">
        <f>VLOOKUP($A57,'roman.domination.m1v2.md2'!$A$2:$K$256,7,FALSE)</f>
        <v>51.55</v>
      </c>
      <c r="R57" s="3">
        <f>VLOOKUP($A57,'roman.domination.m1v2.md2'!$A$2:$K$256,11,FALSE)</f>
        <v>43.238999999999997</v>
      </c>
      <c r="Y57" t="str">
        <f t="shared" si="2"/>
        <v>grid09x12&amp;108&amp;195&amp;51&amp;opt&amp;9.665&amp;opt&amp;21.345&amp;opt&amp;43.239\\</v>
      </c>
    </row>
    <row r="58" spans="1:25" x14ac:dyDescent="0.25">
      <c r="A58" t="s">
        <v>64</v>
      </c>
      <c r="B58">
        <v>117</v>
      </c>
      <c r="C58">
        <v>212</v>
      </c>
      <c r="D58" s="2">
        <v>55</v>
      </c>
      <c r="E58" s="3">
        <v>0.23200000000000001</v>
      </c>
      <c r="F58">
        <v>55</v>
      </c>
      <c r="G58" t="s">
        <v>10</v>
      </c>
      <c r="H58">
        <v>10.045</v>
      </c>
      <c r="I58">
        <v>2.5999999999999999E-2</v>
      </c>
      <c r="J58" s="3">
        <v>2.24E-2</v>
      </c>
      <c r="K58" s="2">
        <f>VLOOKUP(A58,'roman.domination.m0v2'!$A$2:$K$256,5,FALSE)</f>
        <v>55</v>
      </c>
      <c r="L58" t="str">
        <f t="shared" si="0"/>
        <v>opt</v>
      </c>
      <c r="M58">
        <f>VLOOKUP($A58,'roman.domination.m0v2'!$A$2:$K$256,7,FALSE)</f>
        <v>55.95</v>
      </c>
      <c r="N58">
        <f>VLOOKUP($A58,'roman.domination.m0v2'!$A$2:$K$256,11,FALSE)</f>
        <v>23.902999999999999</v>
      </c>
      <c r="O58" s="2">
        <f>VLOOKUP($A58,'roman.domination.m1v2.md2'!$A$2:$K$256,5,FALSE)</f>
        <v>55</v>
      </c>
      <c r="P58" t="str">
        <f t="shared" si="1"/>
        <v>opt</v>
      </c>
      <c r="Q58">
        <f>VLOOKUP($A58,'roman.domination.m1v2.md2'!$A$2:$K$256,7,FALSE)</f>
        <v>55.95</v>
      </c>
      <c r="R58" s="3">
        <f>VLOOKUP($A58,'roman.domination.m1v2.md2'!$A$2:$K$256,11,FALSE)</f>
        <v>47.759</v>
      </c>
      <c r="Y58" t="str">
        <f t="shared" si="2"/>
        <v>grid09x13&amp;117&amp;212&amp;55&amp;opt&amp;10.045&amp;opt&amp;23.903&amp;opt&amp;47.759\\</v>
      </c>
    </row>
    <row r="59" spans="1:25" x14ac:dyDescent="0.25">
      <c r="A59" t="s">
        <v>65</v>
      </c>
      <c r="B59">
        <v>126</v>
      </c>
      <c r="C59">
        <v>229</v>
      </c>
      <c r="D59" s="2">
        <v>58</v>
      </c>
      <c r="E59" s="3">
        <v>0.25</v>
      </c>
      <c r="F59">
        <v>58</v>
      </c>
      <c r="G59" t="s">
        <v>10</v>
      </c>
      <c r="H59">
        <v>0.51800000000000002</v>
      </c>
      <c r="I59">
        <v>3.9699999999999999E-2</v>
      </c>
      <c r="J59" s="3">
        <v>2.7699999999999999E-2</v>
      </c>
      <c r="K59" s="2">
        <f>VLOOKUP(A59,'roman.domination.m0v2'!$A$2:$K$256,5,FALSE)</f>
        <v>58</v>
      </c>
      <c r="L59" t="str">
        <f t="shared" si="0"/>
        <v>opt</v>
      </c>
      <c r="M59">
        <f>VLOOKUP($A59,'roman.domination.m0v2'!$A$2:$K$256,7,FALSE)</f>
        <v>59.8</v>
      </c>
      <c r="N59">
        <f>VLOOKUP($A59,'roman.domination.m0v2'!$A$2:$K$256,11,FALSE)</f>
        <v>25.975999999999999</v>
      </c>
      <c r="O59" s="2">
        <f>VLOOKUP($A59,'roman.domination.m1v2.md2'!$A$2:$K$256,5,FALSE)</f>
        <v>58</v>
      </c>
      <c r="P59" t="str">
        <f t="shared" si="1"/>
        <v>opt</v>
      </c>
      <c r="Q59">
        <f>VLOOKUP($A59,'roman.domination.m1v2.md2'!$A$2:$K$256,7,FALSE)</f>
        <v>59.55</v>
      </c>
      <c r="R59" s="3">
        <f>VLOOKUP($A59,'roman.domination.m1v2.md2'!$A$2:$K$256,11,FALSE)</f>
        <v>52.043999999999997</v>
      </c>
      <c r="Y59" t="str">
        <f t="shared" si="2"/>
        <v>grid09x14&amp;126&amp;229&amp;58&amp;opt&amp;0.518&amp;opt&amp;25.976&amp;opt&amp;52.044\\</v>
      </c>
    </row>
    <row r="60" spans="1:25" x14ac:dyDescent="0.25">
      <c r="A60" t="s">
        <v>66</v>
      </c>
      <c r="B60">
        <v>135</v>
      </c>
      <c r="C60">
        <v>246</v>
      </c>
      <c r="D60" s="2">
        <v>63</v>
      </c>
      <c r="E60" s="3">
        <v>0.53500000000000003</v>
      </c>
      <c r="F60">
        <v>63</v>
      </c>
      <c r="G60" t="s">
        <v>10</v>
      </c>
      <c r="H60">
        <v>36.088000000000001</v>
      </c>
      <c r="I60">
        <v>2.52E-2</v>
      </c>
      <c r="J60" s="3">
        <v>1.8499999999999999E-2</v>
      </c>
      <c r="K60" s="2">
        <f>VLOOKUP(A60,'roman.domination.m0v2'!$A$2:$K$256,5,FALSE)</f>
        <v>63</v>
      </c>
      <c r="L60" t="str">
        <f t="shared" si="0"/>
        <v>opt</v>
      </c>
      <c r="M60">
        <f>VLOOKUP($A60,'roman.domination.m0v2'!$A$2:$K$256,7,FALSE)</f>
        <v>63.95</v>
      </c>
      <c r="N60">
        <f>VLOOKUP($A60,'roman.domination.m0v2'!$A$2:$K$256,11,FALSE)</f>
        <v>28.210999999999999</v>
      </c>
      <c r="O60" s="2">
        <f>VLOOKUP($A60,'roman.domination.m1v2.md2'!$A$2:$K$256,5,FALSE)</f>
        <v>63</v>
      </c>
      <c r="P60" t="str">
        <f t="shared" si="1"/>
        <v>opt</v>
      </c>
      <c r="Q60">
        <f>VLOOKUP($A60,'roman.domination.m1v2.md2'!$A$2:$K$256,7,FALSE)</f>
        <v>63.9</v>
      </c>
      <c r="R60" s="3">
        <f>VLOOKUP($A60,'roman.domination.m1v2.md2'!$A$2:$K$256,11,FALSE)</f>
        <v>57.914000000000001</v>
      </c>
      <c r="Y60" t="str">
        <f t="shared" si="2"/>
        <v>grid09x15&amp;135&amp;246&amp;63&amp;opt&amp;36.088&amp;opt&amp;28.211&amp;opt&amp;57.914\\</v>
      </c>
    </row>
    <row r="61" spans="1:25" x14ac:dyDescent="0.25">
      <c r="A61" t="s">
        <v>67</v>
      </c>
      <c r="B61">
        <v>40</v>
      </c>
      <c r="C61">
        <v>66</v>
      </c>
      <c r="D61" s="2">
        <v>20</v>
      </c>
      <c r="E61" s="3">
        <v>7.6999999999999999E-2</v>
      </c>
      <c r="F61">
        <v>20</v>
      </c>
      <c r="G61" t="s">
        <v>10</v>
      </c>
      <c r="H61">
        <v>1.2999999999999999E-2</v>
      </c>
      <c r="I61">
        <v>0</v>
      </c>
      <c r="J61" s="3">
        <v>0</v>
      </c>
      <c r="K61" s="2">
        <f>VLOOKUP(A61,'roman.domination.m0v2'!$A$2:$K$256,5,FALSE)</f>
        <v>20</v>
      </c>
      <c r="L61" t="str">
        <f t="shared" si="0"/>
        <v>opt</v>
      </c>
      <c r="M61">
        <f>VLOOKUP($A61,'roman.domination.m0v2'!$A$2:$K$256,7,FALSE)</f>
        <v>20</v>
      </c>
      <c r="N61">
        <f>VLOOKUP($A61,'roman.domination.m0v2'!$A$2:$K$256,11,FALSE)</f>
        <v>6.31</v>
      </c>
      <c r="O61" s="2">
        <f>VLOOKUP($A61,'roman.domination.m1v2.md2'!$A$2:$K$256,5,FALSE)</f>
        <v>20</v>
      </c>
      <c r="P61" t="str">
        <f t="shared" si="1"/>
        <v>opt</v>
      </c>
      <c r="Q61">
        <f>VLOOKUP($A61,'roman.domination.m1v2.md2'!$A$2:$K$256,7,FALSE)</f>
        <v>20</v>
      </c>
      <c r="R61" s="3">
        <f>VLOOKUP($A61,'roman.domination.m1v2.md2'!$A$2:$K$256,11,FALSE)</f>
        <v>15.199</v>
      </c>
      <c r="Y61" t="str">
        <f t="shared" si="2"/>
        <v>grid10x04&amp;40&amp;66&amp;20&amp;opt&amp;0.013&amp;opt&amp;6.31&amp;opt&amp;15.199\\</v>
      </c>
    </row>
    <row r="62" spans="1:25" x14ac:dyDescent="0.25">
      <c r="A62" t="s">
        <v>68</v>
      </c>
      <c r="B62">
        <v>50</v>
      </c>
      <c r="C62">
        <v>85</v>
      </c>
      <c r="D62" s="2">
        <v>26</v>
      </c>
      <c r="E62" s="3">
        <v>0.16600000000000001</v>
      </c>
      <c r="F62">
        <v>26</v>
      </c>
      <c r="G62" t="s">
        <v>10</v>
      </c>
      <c r="H62">
        <v>0.01</v>
      </c>
      <c r="I62">
        <v>0</v>
      </c>
      <c r="J62" s="3">
        <v>0</v>
      </c>
      <c r="K62" s="2">
        <f>VLOOKUP(A62,'roman.domination.m0v2'!$A$2:$K$256,5,FALSE)</f>
        <v>26</v>
      </c>
      <c r="L62" t="str">
        <f t="shared" si="0"/>
        <v>opt</v>
      </c>
      <c r="M62">
        <f>VLOOKUP($A62,'roman.domination.m0v2'!$A$2:$K$256,7,FALSE)</f>
        <v>26</v>
      </c>
      <c r="N62">
        <f>VLOOKUP($A62,'roman.domination.m0v2'!$A$2:$K$256,11,FALSE)</f>
        <v>8.2680000000000007</v>
      </c>
      <c r="O62" s="2">
        <f>VLOOKUP($A62,'roman.domination.m1v2.md2'!$A$2:$K$256,5,FALSE)</f>
        <v>26</v>
      </c>
      <c r="P62" t="str">
        <f t="shared" si="1"/>
        <v>opt</v>
      </c>
      <c r="Q62">
        <f>VLOOKUP($A62,'roman.domination.m1v2.md2'!$A$2:$K$256,7,FALSE)</f>
        <v>26</v>
      </c>
      <c r="R62" s="3">
        <f>VLOOKUP($A62,'roman.domination.m1v2.md2'!$A$2:$K$256,11,FALSE)</f>
        <v>18.942</v>
      </c>
      <c r="Y62" t="str">
        <f t="shared" si="2"/>
        <v>grid10x05&amp;50&amp;85&amp;26&amp;opt&amp;0.01&amp;opt&amp;8.268&amp;opt&amp;18.942\\</v>
      </c>
    </row>
    <row r="63" spans="1:25" x14ac:dyDescent="0.25">
      <c r="A63" t="s">
        <v>69</v>
      </c>
      <c r="B63">
        <v>60</v>
      </c>
      <c r="C63">
        <v>104</v>
      </c>
      <c r="D63" s="2">
        <v>30</v>
      </c>
      <c r="E63" s="3">
        <v>0.152</v>
      </c>
      <c r="F63">
        <v>30</v>
      </c>
      <c r="G63" t="s">
        <v>10</v>
      </c>
      <c r="H63">
        <v>0.16300000000000001</v>
      </c>
      <c r="I63">
        <v>9.7000000000000003E-3</v>
      </c>
      <c r="J63" s="3">
        <v>1.4800000000000001E-2</v>
      </c>
      <c r="K63" s="2">
        <f>VLOOKUP(A63,'roman.domination.m0v2'!$A$2:$K$256,5,FALSE)</f>
        <v>30</v>
      </c>
      <c r="L63" t="str">
        <f t="shared" si="0"/>
        <v>opt</v>
      </c>
      <c r="M63">
        <f>VLOOKUP($A63,'roman.domination.m0v2'!$A$2:$K$256,7,FALSE)</f>
        <v>30</v>
      </c>
      <c r="N63">
        <f>VLOOKUP($A63,'roman.domination.m0v2'!$A$2:$K$256,11,FALSE)</f>
        <v>10.161</v>
      </c>
      <c r="O63" s="2">
        <f>VLOOKUP($A63,'roman.domination.m1v2.md2'!$A$2:$K$256,5,FALSE)</f>
        <v>30</v>
      </c>
      <c r="P63" t="str">
        <f t="shared" si="1"/>
        <v>opt</v>
      </c>
      <c r="Q63">
        <f>VLOOKUP($A63,'roman.domination.m1v2.md2'!$A$2:$K$256,7,FALSE)</f>
        <v>30</v>
      </c>
      <c r="R63" s="3">
        <f>VLOOKUP($A63,'roman.domination.m1v2.md2'!$A$2:$K$256,11,FALSE)</f>
        <v>23.236000000000001</v>
      </c>
      <c r="Y63" t="str">
        <f t="shared" si="2"/>
        <v>grid10x06&amp;60&amp;104&amp;30&amp;opt&amp;0.163&amp;opt&amp;10.161&amp;opt&amp;23.236\\</v>
      </c>
    </row>
    <row r="64" spans="1:25" x14ac:dyDescent="0.25">
      <c r="A64" t="s">
        <v>70</v>
      </c>
      <c r="B64">
        <v>70</v>
      </c>
      <c r="C64">
        <v>123</v>
      </c>
      <c r="D64" s="2">
        <v>34</v>
      </c>
      <c r="E64" s="3">
        <v>0.11899999999999999</v>
      </c>
      <c r="F64">
        <v>34</v>
      </c>
      <c r="G64" t="s">
        <v>10</v>
      </c>
      <c r="H64">
        <v>0.69899999999999995</v>
      </c>
      <c r="I64">
        <v>1.7100000000000001E-2</v>
      </c>
      <c r="J64" s="3">
        <v>1.6500000000000001E-2</v>
      </c>
      <c r="K64" s="2">
        <f>VLOOKUP(A64,'roman.domination.m0v2'!$A$2:$K$256,5,FALSE)</f>
        <v>34</v>
      </c>
      <c r="L64" t="str">
        <f t="shared" si="0"/>
        <v>opt</v>
      </c>
      <c r="M64">
        <f>VLOOKUP($A64,'roman.domination.m0v2'!$A$2:$K$256,7,FALSE)</f>
        <v>34.450000000000003</v>
      </c>
      <c r="N64">
        <f>VLOOKUP($A64,'roman.domination.m0v2'!$A$2:$K$256,11,FALSE)</f>
        <v>12.59</v>
      </c>
      <c r="O64" s="2">
        <f>VLOOKUP($A64,'roman.domination.m1v2.md2'!$A$2:$K$256,5,FALSE)</f>
        <v>34</v>
      </c>
      <c r="P64" t="str">
        <f t="shared" si="1"/>
        <v>opt</v>
      </c>
      <c r="Q64">
        <f>VLOOKUP($A64,'roman.domination.m1v2.md2'!$A$2:$K$256,7,FALSE)</f>
        <v>34.450000000000003</v>
      </c>
      <c r="R64" s="3">
        <f>VLOOKUP($A64,'roman.domination.m1v2.md2'!$A$2:$K$256,11,FALSE)</f>
        <v>26.812000000000001</v>
      </c>
      <c r="Y64" t="str">
        <f t="shared" si="2"/>
        <v>grid10x07&amp;70&amp;123&amp;34&amp;opt&amp;0.699&amp;opt&amp;12.59&amp;opt&amp;26.812\\</v>
      </c>
    </row>
    <row r="65" spans="1:25" x14ac:dyDescent="0.25">
      <c r="A65" t="s">
        <v>71</v>
      </c>
      <c r="B65">
        <v>80</v>
      </c>
      <c r="C65">
        <v>142</v>
      </c>
      <c r="D65" s="2">
        <v>39</v>
      </c>
      <c r="E65" s="3">
        <v>0.14199999999999999</v>
      </c>
      <c r="F65">
        <v>39</v>
      </c>
      <c r="G65" t="s">
        <v>10</v>
      </c>
      <c r="H65">
        <v>3.9E-2</v>
      </c>
      <c r="I65">
        <v>7.4999999999999997E-3</v>
      </c>
      <c r="J65" s="3">
        <v>1.15E-2</v>
      </c>
      <c r="K65" s="2">
        <f>VLOOKUP(A65,'roman.domination.m0v2'!$A$2:$K$256,5,FALSE)</f>
        <v>39</v>
      </c>
      <c r="L65" t="str">
        <f t="shared" si="0"/>
        <v>opt</v>
      </c>
      <c r="M65">
        <f>VLOOKUP($A65,'roman.domination.m0v2'!$A$2:$K$256,7,FALSE)</f>
        <v>39.15</v>
      </c>
      <c r="N65">
        <f>VLOOKUP($A65,'roman.domination.m0v2'!$A$2:$K$256,11,FALSE)</f>
        <v>14.718</v>
      </c>
      <c r="O65" s="2">
        <f>VLOOKUP($A65,'roman.domination.m1v2.md2'!$A$2:$K$256,5,FALSE)</f>
        <v>39</v>
      </c>
      <c r="P65" t="str">
        <f t="shared" si="1"/>
        <v>opt</v>
      </c>
      <c r="Q65">
        <f>VLOOKUP($A65,'roman.domination.m1v2.md2'!$A$2:$K$256,7,FALSE)</f>
        <v>39</v>
      </c>
      <c r="R65" s="3">
        <f>VLOOKUP($A65,'roman.domination.m1v2.md2'!$A$2:$K$256,11,FALSE)</f>
        <v>30.623999999999999</v>
      </c>
      <c r="Y65" t="str">
        <f t="shared" si="2"/>
        <v>grid10x08&amp;80&amp;142&amp;39&amp;opt&amp;0.039&amp;opt&amp;14.718&amp;opt&amp;30.624\\</v>
      </c>
    </row>
    <row r="66" spans="1:25" x14ac:dyDescent="0.25">
      <c r="A66" t="s">
        <v>72</v>
      </c>
      <c r="B66">
        <v>90</v>
      </c>
      <c r="C66">
        <v>161</v>
      </c>
      <c r="D66" s="2">
        <v>43</v>
      </c>
      <c r="E66" s="3">
        <v>0.23699999999999999</v>
      </c>
      <c r="F66">
        <v>43</v>
      </c>
      <c r="G66" t="s">
        <v>10</v>
      </c>
      <c r="H66">
        <v>0.67200000000000004</v>
      </c>
      <c r="I66">
        <v>1.0200000000000001E-2</v>
      </c>
      <c r="J66" s="3">
        <v>1.3299999999999999E-2</v>
      </c>
      <c r="K66" s="2">
        <f>VLOOKUP(A66,'roman.domination.m0v2'!$A$2:$K$256,5,FALSE)</f>
        <v>43</v>
      </c>
      <c r="L66" t="str">
        <f t="shared" si="0"/>
        <v>opt</v>
      </c>
      <c r="M66">
        <f>VLOOKUP($A66,'roman.domination.m0v2'!$A$2:$K$256,7,FALSE)</f>
        <v>43.6</v>
      </c>
      <c r="N66">
        <f>VLOOKUP($A66,'roman.domination.m0v2'!$A$2:$K$256,11,FALSE)</f>
        <v>16.988</v>
      </c>
      <c r="O66" s="2">
        <f>VLOOKUP($A66,'roman.domination.m1v2.md2'!$A$2:$K$256,5,FALSE)</f>
        <v>43</v>
      </c>
      <c r="P66" t="str">
        <f t="shared" si="1"/>
        <v>opt</v>
      </c>
      <c r="Q66">
        <f>VLOOKUP($A66,'roman.domination.m1v2.md2'!$A$2:$K$256,7,FALSE)</f>
        <v>43.55</v>
      </c>
      <c r="R66" s="3">
        <f>VLOOKUP($A66,'roman.domination.m1v2.md2'!$A$2:$K$256,11,FALSE)</f>
        <v>35.027999999999999</v>
      </c>
      <c r="Y66" t="str">
        <f t="shared" si="2"/>
        <v>grid10x09&amp;90&amp;161&amp;43&amp;opt&amp;0.672&amp;opt&amp;16.988&amp;opt&amp;35.028\\</v>
      </c>
    </row>
    <row r="67" spans="1:25" x14ac:dyDescent="0.25">
      <c r="A67" t="s">
        <v>73</v>
      </c>
      <c r="B67">
        <v>110</v>
      </c>
      <c r="C67">
        <v>199</v>
      </c>
      <c r="D67" s="2">
        <v>52</v>
      </c>
      <c r="E67" s="3">
        <v>0.30599999999999999</v>
      </c>
      <c r="F67">
        <v>52</v>
      </c>
      <c r="G67" t="s">
        <v>10</v>
      </c>
      <c r="H67">
        <v>2.5449999999999999</v>
      </c>
      <c r="I67">
        <v>1.8499999999999999E-2</v>
      </c>
      <c r="J67" s="3">
        <v>1.9199999999999998E-2</v>
      </c>
      <c r="K67" s="2">
        <f>VLOOKUP(A67,'roman.domination.m0v2'!$A$2:$K$256,5,FALSE)</f>
        <v>52</v>
      </c>
      <c r="L67" t="str">
        <f t="shared" si="0"/>
        <v>opt</v>
      </c>
      <c r="M67">
        <f>VLOOKUP($A67,'roman.domination.m0v2'!$A$2:$K$256,7,FALSE)</f>
        <v>52.9</v>
      </c>
      <c r="N67">
        <f>VLOOKUP($A67,'roman.domination.m0v2'!$A$2:$K$256,11,FALSE)</f>
        <v>22.167999999999999</v>
      </c>
      <c r="O67" s="2">
        <f>VLOOKUP($A67,'roman.domination.m1v2.md2'!$A$2:$K$256,5,FALSE)</f>
        <v>52</v>
      </c>
      <c r="P67" t="str">
        <f t="shared" si="1"/>
        <v>opt</v>
      </c>
      <c r="Q67">
        <f>VLOOKUP($A67,'roman.domination.m1v2.md2'!$A$2:$K$256,7,FALSE)</f>
        <v>52.5</v>
      </c>
      <c r="R67" s="3">
        <f>VLOOKUP($A67,'roman.domination.m1v2.md2'!$A$2:$K$256,11,FALSE)</f>
        <v>44.137</v>
      </c>
      <c r="Y67" t="str">
        <f t="shared" si="2"/>
        <v>grid10x11&amp;110&amp;199&amp;52&amp;opt&amp;2.545&amp;opt&amp;22.168&amp;opt&amp;44.137\\</v>
      </c>
    </row>
    <row r="68" spans="1:25" x14ac:dyDescent="0.25">
      <c r="A68" t="s">
        <v>74</v>
      </c>
      <c r="B68">
        <v>120</v>
      </c>
      <c r="C68">
        <v>218</v>
      </c>
      <c r="D68" s="2">
        <v>56</v>
      </c>
      <c r="E68" s="3">
        <v>0.23599999999999999</v>
      </c>
      <c r="F68">
        <v>56</v>
      </c>
      <c r="G68" t="s">
        <v>10</v>
      </c>
      <c r="H68">
        <v>29.077000000000002</v>
      </c>
      <c r="I68">
        <v>3.8100000000000002E-2</v>
      </c>
      <c r="J68" s="3">
        <v>2.2800000000000001E-2</v>
      </c>
      <c r="K68" s="2">
        <f>VLOOKUP(A68,'roman.domination.m0v2'!$A$2:$K$256,5,FALSE)</f>
        <v>57</v>
      </c>
      <c r="L68">
        <f t="shared" si="0"/>
        <v>57</v>
      </c>
      <c r="M68">
        <f>VLOOKUP($A68,'roman.domination.m0v2'!$A$2:$K$256,7,FALSE)</f>
        <v>57.55</v>
      </c>
      <c r="N68">
        <f>VLOOKUP($A68,'roman.domination.m0v2'!$A$2:$K$256,11,FALSE)</f>
        <v>24.536999999999999</v>
      </c>
      <c r="O68" s="2">
        <f>VLOOKUP($A68,'roman.domination.m1v2.md2'!$A$2:$K$256,5,FALSE)</f>
        <v>56</v>
      </c>
      <c r="P68" t="str">
        <f t="shared" si="1"/>
        <v>opt</v>
      </c>
      <c r="Q68">
        <f>VLOOKUP($A68,'roman.domination.m1v2.md2'!$A$2:$K$256,7,FALSE)</f>
        <v>57</v>
      </c>
      <c r="R68" s="3">
        <f>VLOOKUP($A68,'roman.domination.m1v2.md2'!$A$2:$K$256,11,FALSE)</f>
        <v>49.137999999999998</v>
      </c>
      <c r="Y68" t="str">
        <f t="shared" si="2"/>
        <v>grid10x12&amp;120&amp;218&amp;56&amp;opt&amp;29.077&amp;57&amp;24.537&amp;opt&amp;49.138\\</v>
      </c>
    </row>
    <row r="69" spans="1:25" x14ac:dyDescent="0.25">
      <c r="A69" t="s">
        <v>75</v>
      </c>
      <c r="B69">
        <v>130</v>
      </c>
      <c r="C69">
        <v>237</v>
      </c>
      <c r="D69" s="2">
        <v>61</v>
      </c>
      <c r="E69" s="3">
        <v>0.51900000000000002</v>
      </c>
      <c r="F69">
        <v>61</v>
      </c>
      <c r="G69" t="s">
        <v>10</v>
      </c>
      <c r="H69">
        <v>12.797000000000001</v>
      </c>
      <c r="I69">
        <v>1.7399999999999999E-2</v>
      </c>
      <c r="J69" s="3">
        <v>1.78E-2</v>
      </c>
      <c r="K69" s="2">
        <f>VLOOKUP(A69,'roman.domination.m0v2'!$A$2:$K$256,5,FALSE)</f>
        <v>61</v>
      </c>
      <c r="L69" t="str">
        <f t="shared" ref="L69:L132" si="3">IF(K69=$D69,"opt",K69)</f>
        <v>opt</v>
      </c>
      <c r="M69">
        <f>VLOOKUP($A69,'roman.domination.m0v2'!$A$2:$K$256,7,FALSE)</f>
        <v>61.85</v>
      </c>
      <c r="N69">
        <f>VLOOKUP($A69,'roman.domination.m0v2'!$A$2:$K$256,11,FALSE)</f>
        <v>27.209</v>
      </c>
      <c r="O69" s="2">
        <f>VLOOKUP($A69,'roman.domination.m1v2.md2'!$A$2:$K$256,5,FALSE)</f>
        <v>61</v>
      </c>
      <c r="P69" t="str">
        <f t="shared" ref="P69:P132" si="4">IF(O69=$D69,"opt",O69)</f>
        <v>opt</v>
      </c>
      <c r="Q69">
        <f>VLOOKUP($A69,'roman.domination.m1v2.md2'!$A$2:$K$256,7,FALSE)</f>
        <v>61.6</v>
      </c>
      <c r="R69" s="3">
        <f>VLOOKUP($A69,'roman.domination.m1v2.md2'!$A$2:$K$256,11,FALSE)</f>
        <v>54.597999999999999</v>
      </c>
      <c r="Y69" t="str">
        <f t="shared" ref="Y69:Y132" si="5">A69&amp;"&amp;"&amp;B69&amp;"&amp;"&amp;C69&amp;"&amp;"&amp;D69&amp;"&amp;"&amp;G69&amp;"&amp;"&amp;H69&amp;"&amp;"&amp;L69&amp;"&amp;"&amp;N69&amp;"&amp;"&amp;P69&amp;"&amp;"&amp;R69&amp;"\\"</f>
        <v>grid10x13&amp;130&amp;237&amp;61&amp;opt&amp;12.797&amp;opt&amp;27.209&amp;opt&amp;54.598\\</v>
      </c>
    </row>
    <row r="70" spans="1:25" x14ac:dyDescent="0.25">
      <c r="A70" t="s">
        <v>76</v>
      </c>
      <c r="B70">
        <v>140</v>
      </c>
      <c r="C70">
        <v>256</v>
      </c>
      <c r="D70" s="2">
        <v>65</v>
      </c>
      <c r="E70" s="3">
        <v>0.47799999999999998</v>
      </c>
      <c r="F70">
        <v>65</v>
      </c>
      <c r="G70" t="s">
        <v>10</v>
      </c>
      <c r="H70">
        <v>78.302000000000007</v>
      </c>
      <c r="I70">
        <v>3.39E-2</v>
      </c>
      <c r="J70" s="3">
        <v>1.6500000000000001E-2</v>
      </c>
      <c r="K70" s="2">
        <f>VLOOKUP(A70,'roman.domination.m0v2'!$A$2:$K$256,5,FALSE)</f>
        <v>65</v>
      </c>
      <c r="L70" t="str">
        <f t="shared" si="3"/>
        <v>opt</v>
      </c>
      <c r="M70">
        <f>VLOOKUP($A70,'roman.domination.m0v2'!$A$2:$K$256,7,FALSE)</f>
        <v>66.7</v>
      </c>
      <c r="N70">
        <f>VLOOKUP($A70,'roman.domination.m0v2'!$A$2:$K$256,11,FALSE)</f>
        <v>30.036000000000001</v>
      </c>
      <c r="O70" s="2">
        <f>VLOOKUP($A70,'roman.domination.m1v2.md2'!$A$2:$K$256,5,FALSE)</f>
        <v>65</v>
      </c>
      <c r="P70" t="str">
        <f t="shared" si="4"/>
        <v>opt</v>
      </c>
      <c r="Q70">
        <f>VLOOKUP($A70,'roman.domination.m1v2.md2'!$A$2:$K$256,7,FALSE)</f>
        <v>65.900000000000006</v>
      </c>
      <c r="R70" s="3">
        <f>VLOOKUP($A70,'roman.domination.m1v2.md2'!$A$2:$K$256,11,FALSE)</f>
        <v>60.155999999999999</v>
      </c>
      <c r="Y70" t="str">
        <f t="shared" si="5"/>
        <v>grid10x14&amp;140&amp;256&amp;65&amp;opt&amp;78.302&amp;opt&amp;30.036&amp;opt&amp;60.156\\</v>
      </c>
    </row>
    <row r="71" spans="1:25" x14ac:dyDescent="0.25">
      <c r="A71" t="s">
        <v>77</v>
      </c>
      <c r="B71">
        <v>150</v>
      </c>
      <c r="C71">
        <v>275</v>
      </c>
      <c r="D71" s="2">
        <v>70</v>
      </c>
      <c r="E71" s="3">
        <v>0.71499999999999997</v>
      </c>
      <c r="F71">
        <v>70</v>
      </c>
      <c r="G71" t="s">
        <v>10</v>
      </c>
      <c r="H71">
        <v>126.053</v>
      </c>
      <c r="I71">
        <v>2.6599999999999999E-2</v>
      </c>
      <c r="J71" s="3">
        <v>2.2100000000000002E-2</v>
      </c>
      <c r="K71" s="2">
        <f>VLOOKUP(A71,'roman.domination.m0v2'!$A$2:$K$256,5,FALSE)</f>
        <v>70</v>
      </c>
      <c r="L71" t="str">
        <f t="shared" si="3"/>
        <v>opt</v>
      </c>
      <c r="M71">
        <f>VLOOKUP($A71,'roman.domination.m0v2'!$A$2:$K$256,7,FALSE)</f>
        <v>71.150000000000006</v>
      </c>
      <c r="N71">
        <f>VLOOKUP($A71,'roman.domination.m0v2'!$A$2:$K$256,11,FALSE)</f>
        <v>33.085999999999999</v>
      </c>
      <c r="O71" s="2">
        <f>VLOOKUP($A71,'roman.domination.m1v2.md2'!$A$2:$K$256,5,FALSE)</f>
        <v>70</v>
      </c>
      <c r="P71" t="str">
        <f t="shared" si="4"/>
        <v>opt</v>
      </c>
      <c r="Q71">
        <f>VLOOKUP($A71,'roman.domination.m1v2.md2'!$A$2:$K$256,7,FALSE)</f>
        <v>70.849999999999994</v>
      </c>
      <c r="R71" s="3">
        <f>VLOOKUP($A71,'roman.domination.m1v2.md2'!$A$2:$K$256,11,FALSE)</f>
        <v>65.561000000000007</v>
      </c>
      <c r="Y71" t="str">
        <f t="shared" si="5"/>
        <v>grid10x15&amp;150&amp;275&amp;70&amp;opt&amp;126.053&amp;opt&amp;33.086&amp;opt&amp;65.561\\</v>
      </c>
    </row>
    <row r="72" spans="1:25" x14ac:dyDescent="0.25">
      <c r="A72" t="s">
        <v>78</v>
      </c>
      <c r="B72">
        <v>44</v>
      </c>
      <c r="C72">
        <v>73</v>
      </c>
      <c r="D72" s="2">
        <v>22</v>
      </c>
      <c r="E72" s="3">
        <v>4.5999999999999999E-2</v>
      </c>
      <c r="F72">
        <v>22</v>
      </c>
      <c r="G72" t="s">
        <v>10</v>
      </c>
      <c r="H72">
        <v>0.01</v>
      </c>
      <c r="I72">
        <v>0</v>
      </c>
      <c r="J72" s="3">
        <v>0</v>
      </c>
      <c r="K72" s="2">
        <f>VLOOKUP(A72,'roman.domination.m0v2'!$A$2:$K$256,5,FALSE)</f>
        <v>22</v>
      </c>
      <c r="L72" t="str">
        <f t="shared" si="3"/>
        <v>opt</v>
      </c>
      <c r="M72">
        <f>VLOOKUP($A72,'roman.domination.m0v2'!$A$2:$K$256,7,FALSE)</f>
        <v>22</v>
      </c>
      <c r="N72">
        <f>VLOOKUP($A72,'roman.domination.m0v2'!$A$2:$K$256,11,FALSE)</f>
        <v>6.8540000000000001</v>
      </c>
      <c r="O72" s="2">
        <f>VLOOKUP($A72,'roman.domination.m1v2.md2'!$A$2:$K$256,5,FALSE)</f>
        <v>22</v>
      </c>
      <c r="P72" t="str">
        <f t="shared" si="4"/>
        <v>opt</v>
      </c>
      <c r="Q72">
        <f>VLOOKUP($A72,'roman.domination.m1v2.md2'!$A$2:$K$256,7,FALSE)</f>
        <v>22</v>
      </c>
      <c r="R72" s="3">
        <f>VLOOKUP($A72,'roman.domination.m1v2.md2'!$A$2:$K$256,11,FALSE)</f>
        <v>16.472999999999999</v>
      </c>
      <c r="Y72" t="str">
        <f t="shared" si="5"/>
        <v>grid11x04&amp;44&amp;73&amp;22&amp;opt&amp;0.01&amp;opt&amp;6.854&amp;opt&amp;16.473\\</v>
      </c>
    </row>
    <row r="73" spans="1:25" x14ac:dyDescent="0.25">
      <c r="A73" t="s">
        <v>79</v>
      </c>
      <c r="B73">
        <v>55</v>
      </c>
      <c r="C73">
        <v>94</v>
      </c>
      <c r="D73" s="2">
        <v>28</v>
      </c>
      <c r="E73" s="3">
        <v>0.184</v>
      </c>
      <c r="F73">
        <v>28</v>
      </c>
      <c r="G73" t="s">
        <v>10</v>
      </c>
      <c r="H73">
        <v>0.01</v>
      </c>
      <c r="I73">
        <v>0</v>
      </c>
      <c r="J73" s="3">
        <v>0</v>
      </c>
      <c r="K73" s="2">
        <f>VLOOKUP(A73,'roman.domination.m0v2'!$A$2:$K$256,5,FALSE)</f>
        <v>28</v>
      </c>
      <c r="L73" t="str">
        <f t="shared" si="3"/>
        <v>opt</v>
      </c>
      <c r="M73">
        <f>VLOOKUP($A73,'roman.domination.m0v2'!$A$2:$K$256,7,FALSE)</f>
        <v>28</v>
      </c>
      <c r="N73">
        <f>VLOOKUP($A73,'roman.domination.m0v2'!$A$2:$K$256,11,FALSE)</f>
        <v>9.173</v>
      </c>
      <c r="O73" s="2">
        <f>VLOOKUP($A73,'roman.domination.m1v2.md2'!$A$2:$K$256,5,FALSE)</f>
        <v>28</v>
      </c>
      <c r="P73" t="str">
        <f t="shared" si="4"/>
        <v>opt</v>
      </c>
      <c r="Q73">
        <f>VLOOKUP($A73,'roman.domination.m1v2.md2'!$A$2:$K$256,7,FALSE)</f>
        <v>28</v>
      </c>
      <c r="R73" s="3">
        <f>VLOOKUP($A73,'roman.domination.m1v2.md2'!$A$2:$K$256,11,FALSE)</f>
        <v>20.45</v>
      </c>
      <c r="Y73" t="str">
        <f t="shared" si="5"/>
        <v>grid11x05&amp;55&amp;94&amp;28&amp;opt&amp;0.01&amp;opt&amp;9.173&amp;opt&amp;20.45\\</v>
      </c>
    </row>
    <row r="74" spans="1:25" x14ac:dyDescent="0.25">
      <c r="A74" t="s">
        <v>80</v>
      </c>
      <c r="B74">
        <v>66</v>
      </c>
      <c r="C74">
        <v>115</v>
      </c>
      <c r="D74" s="2">
        <v>33</v>
      </c>
      <c r="E74" s="3">
        <v>0.16900000000000001</v>
      </c>
      <c r="F74">
        <v>33</v>
      </c>
      <c r="G74" t="s">
        <v>10</v>
      </c>
      <c r="H74">
        <v>0.246</v>
      </c>
      <c r="I74">
        <v>2.8999999999999998E-3</v>
      </c>
      <c r="J74" s="3">
        <v>8.8000000000000005E-3</v>
      </c>
      <c r="K74" s="2">
        <f>VLOOKUP(A74,'roman.domination.m0v2'!$A$2:$K$256,5,FALSE)</f>
        <v>33</v>
      </c>
      <c r="L74" t="str">
        <f t="shared" si="3"/>
        <v>opt</v>
      </c>
      <c r="M74">
        <f>VLOOKUP($A74,'roman.domination.m0v2'!$A$2:$K$256,7,FALSE)</f>
        <v>33</v>
      </c>
      <c r="N74">
        <f>VLOOKUP($A74,'roman.domination.m0v2'!$A$2:$K$256,11,FALSE)</f>
        <v>11.615</v>
      </c>
      <c r="O74" s="2">
        <f>VLOOKUP($A74,'roman.domination.m1v2.md2'!$A$2:$K$256,5,FALSE)</f>
        <v>33</v>
      </c>
      <c r="P74" t="str">
        <f t="shared" si="4"/>
        <v>opt</v>
      </c>
      <c r="Q74">
        <f>VLOOKUP($A74,'roman.domination.m1v2.md2'!$A$2:$K$256,7,FALSE)</f>
        <v>33</v>
      </c>
      <c r="R74" s="3">
        <f>VLOOKUP($A74,'roman.domination.m1v2.md2'!$A$2:$K$256,11,FALSE)</f>
        <v>25</v>
      </c>
      <c r="Y74" t="str">
        <f t="shared" si="5"/>
        <v>grid11x06&amp;66&amp;115&amp;33&amp;opt&amp;0.246&amp;opt&amp;11.615&amp;opt&amp;25\\</v>
      </c>
    </row>
    <row r="75" spans="1:25" x14ac:dyDescent="0.25">
      <c r="A75" t="s">
        <v>81</v>
      </c>
      <c r="B75">
        <v>77</v>
      </c>
      <c r="C75">
        <v>136</v>
      </c>
      <c r="D75" s="2">
        <v>38</v>
      </c>
      <c r="E75" s="3">
        <v>0.186</v>
      </c>
      <c r="F75">
        <v>38</v>
      </c>
      <c r="G75" t="s">
        <v>10</v>
      </c>
      <c r="H75">
        <v>0.10199999999999999</v>
      </c>
      <c r="I75">
        <v>2.5999999999999999E-3</v>
      </c>
      <c r="J75" s="3">
        <v>7.7000000000000002E-3</v>
      </c>
      <c r="K75" s="2">
        <f>VLOOKUP(A75,'roman.domination.m0v2'!$A$2:$K$256,5,FALSE)</f>
        <v>38</v>
      </c>
      <c r="L75" t="str">
        <f t="shared" si="3"/>
        <v>opt</v>
      </c>
      <c r="M75">
        <f>VLOOKUP($A75,'roman.domination.m0v2'!$A$2:$K$256,7,FALSE)</f>
        <v>38</v>
      </c>
      <c r="N75">
        <f>VLOOKUP($A75,'roman.domination.m0v2'!$A$2:$K$256,11,FALSE)</f>
        <v>14.282</v>
      </c>
      <c r="O75" s="2">
        <f>VLOOKUP($A75,'roman.domination.m1v2.md2'!$A$2:$K$256,5,FALSE)</f>
        <v>38</v>
      </c>
      <c r="P75" t="str">
        <f t="shared" si="4"/>
        <v>opt</v>
      </c>
      <c r="Q75">
        <f>VLOOKUP($A75,'roman.domination.m1v2.md2'!$A$2:$K$256,7,FALSE)</f>
        <v>38</v>
      </c>
      <c r="R75" s="3">
        <f>VLOOKUP($A75,'roman.domination.m1v2.md2'!$A$2:$K$256,11,FALSE)</f>
        <v>29.466999999999999</v>
      </c>
      <c r="Y75" t="str">
        <f t="shared" si="5"/>
        <v>grid11x07&amp;77&amp;136&amp;38&amp;opt&amp;0.102&amp;opt&amp;14.282&amp;opt&amp;29.467\\</v>
      </c>
    </row>
    <row r="76" spans="1:25" x14ac:dyDescent="0.25">
      <c r="A76" t="s">
        <v>82</v>
      </c>
      <c r="B76">
        <v>88</v>
      </c>
      <c r="C76">
        <v>157</v>
      </c>
      <c r="D76" s="2">
        <v>42</v>
      </c>
      <c r="E76" s="3">
        <v>0.14099999999999999</v>
      </c>
      <c r="F76">
        <v>42</v>
      </c>
      <c r="G76" t="s">
        <v>10</v>
      </c>
      <c r="H76">
        <v>0.77800000000000002</v>
      </c>
      <c r="I76">
        <v>2.06E-2</v>
      </c>
      <c r="J76" s="3">
        <v>1.8700000000000001E-2</v>
      </c>
      <c r="K76" s="2">
        <f>VLOOKUP(A76,'roman.domination.m0v2'!$A$2:$K$256,5,FALSE)</f>
        <v>42</v>
      </c>
      <c r="L76" t="str">
        <f t="shared" si="3"/>
        <v>opt</v>
      </c>
      <c r="M76">
        <f>VLOOKUP($A76,'roman.domination.m0v2'!$A$2:$K$256,7,FALSE)</f>
        <v>42.95</v>
      </c>
      <c r="N76">
        <f>VLOOKUP($A76,'roman.domination.m0v2'!$A$2:$K$256,11,FALSE)</f>
        <v>16.760000000000002</v>
      </c>
      <c r="O76" s="2">
        <f>VLOOKUP($A76,'roman.domination.m1v2.md2'!$A$2:$K$256,5,FALSE)</f>
        <v>42</v>
      </c>
      <c r="P76" t="str">
        <f t="shared" si="4"/>
        <v>opt</v>
      </c>
      <c r="Q76">
        <f>VLOOKUP($A76,'roman.domination.m1v2.md2'!$A$2:$K$256,7,FALSE)</f>
        <v>42.6</v>
      </c>
      <c r="R76" s="3">
        <f>VLOOKUP($A76,'roman.domination.m1v2.md2'!$A$2:$K$256,11,FALSE)</f>
        <v>34.158000000000001</v>
      </c>
      <c r="Y76" t="str">
        <f t="shared" si="5"/>
        <v>grid11x08&amp;88&amp;157&amp;42&amp;opt&amp;0.778&amp;opt&amp;16.76&amp;opt&amp;34.158\\</v>
      </c>
    </row>
    <row r="77" spans="1:25" x14ac:dyDescent="0.25">
      <c r="A77" t="s">
        <v>83</v>
      </c>
      <c r="B77">
        <v>99</v>
      </c>
      <c r="C77">
        <v>178</v>
      </c>
      <c r="D77" s="2">
        <v>47</v>
      </c>
      <c r="E77" s="3">
        <v>0.28699999999999998</v>
      </c>
      <c r="F77">
        <v>47</v>
      </c>
      <c r="G77" t="s">
        <v>10</v>
      </c>
      <c r="H77">
        <v>4.5220000000000002</v>
      </c>
      <c r="I77">
        <v>2.4500000000000001E-2</v>
      </c>
      <c r="J77" s="3">
        <v>1.8700000000000001E-2</v>
      </c>
      <c r="K77" s="2">
        <f>VLOOKUP(A77,'roman.domination.m0v2'!$A$2:$K$256,5,FALSE)</f>
        <v>47</v>
      </c>
      <c r="L77" t="str">
        <f t="shared" si="3"/>
        <v>opt</v>
      </c>
      <c r="M77">
        <f>VLOOKUP($A77,'roman.domination.m0v2'!$A$2:$K$256,7,FALSE)</f>
        <v>47.3</v>
      </c>
      <c r="N77">
        <f>VLOOKUP($A77,'roman.domination.m0v2'!$A$2:$K$256,11,FALSE)</f>
        <v>19.571999999999999</v>
      </c>
      <c r="O77" s="2">
        <f>VLOOKUP($A77,'roman.domination.m1v2.md2'!$A$2:$K$256,5,FALSE)</f>
        <v>47</v>
      </c>
      <c r="P77" t="str">
        <f t="shared" si="4"/>
        <v>opt</v>
      </c>
      <c r="Q77">
        <f>VLOOKUP($A77,'roman.domination.m1v2.md2'!$A$2:$K$256,7,FALSE)</f>
        <v>47.65</v>
      </c>
      <c r="R77" s="3">
        <f>VLOOKUP($A77,'roman.domination.m1v2.md2'!$A$2:$K$256,11,FALSE)</f>
        <v>38.994999999999997</v>
      </c>
      <c r="Y77" t="str">
        <f t="shared" si="5"/>
        <v>grid11x09&amp;99&amp;178&amp;47&amp;opt&amp;4.522&amp;opt&amp;19.572&amp;opt&amp;38.995\\</v>
      </c>
    </row>
    <row r="78" spans="1:25" x14ac:dyDescent="0.25">
      <c r="A78" t="s">
        <v>84</v>
      </c>
      <c r="B78">
        <v>110</v>
      </c>
      <c r="C78">
        <v>199</v>
      </c>
      <c r="D78" s="2">
        <v>52</v>
      </c>
      <c r="E78" s="3">
        <v>0.25600000000000001</v>
      </c>
      <c r="F78">
        <v>52</v>
      </c>
      <c r="G78" t="s">
        <v>10</v>
      </c>
      <c r="H78">
        <v>12.061</v>
      </c>
      <c r="I78">
        <v>2.2200000000000001E-2</v>
      </c>
      <c r="J78" s="3">
        <v>1.8800000000000001E-2</v>
      </c>
      <c r="K78" s="2">
        <f>VLOOKUP(A78,'roman.domination.m0v2'!$A$2:$K$256,5,FALSE)</f>
        <v>52</v>
      </c>
      <c r="L78" t="str">
        <f t="shared" si="3"/>
        <v>opt</v>
      </c>
      <c r="M78">
        <f>VLOOKUP($A78,'roman.domination.m0v2'!$A$2:$K$256,7,FALSE)</f>
        <v>52.65</v>
      </c>
      <c r="N78">
        <f>VLOOKUP($A78,'roman.domination.m0v2'!$A$2:$K$256,11,FALSE)</f>
        <v>21.917999999999999</v>
      </c>
      <c r="O78" s="2">
        <f>VLOOKUP($A78,'roman.domination.m1v2.md2'!$A$2:$K$256,5,FALSE)</f>
        <v>52</v>
      </c>
      <c r="P78" t="str">
        <f t="shared" si="4"/>
        <v>opt</v>
      </c>
      <c r="Q78">
        <f>VLOOKUP($A78,'roman.domination.m1v2.md2'!$A$2:$K$256,7,FALSE)</f>
        <v>52.6</v>
      </c>
      <c r="R78" s="3">
        <f>VLOOKUP($A78,'roman.domination.m1v2.md2'!$A$2:$K$256,11,FALSE)</f>
        <v>44</v>
      </c>
      <c r="Y78" t="str">
        <f t="shared" si="5"/>
        <v>grid11x10&amp;110&amp;199&amp;52&amp;opt&amp;12.061&amp;opt&amp;21.918&amp;opt&amp;44\\</v>
      </c>
    </row>
    <row r="79" spans="1:25" x14ac:dyDescent="0.25">
      <c r="A79" t="s">
        <v>85</v>
      </c>
      <c r="B79">
        <v>121</v>
      </c>
      <c r="C79">
        <v>220</v>
      </c>
      <c r="D79" s="2">
        <v>57</v>
      </c>
      <c r="E79" s="3">
        <v>0.443</v>
      </c>
      <c r="F79">
        <v>57</v>
      </c>
      <c r="G79" t="s">
        <v>10</v>
      </c>
      <c r="H79">
        <v>2.4140000000000001</v>
      </c>
      <c r="I79">
        <v>2.1899999999999999E-2</v>
      </c>
      <c r="J79" s="3">
        <v>1.9800000000000002E-2</v>
      </c>
      <c r="K79" s="2">
        <f>VLOOKUP(A79,'roman.domination.m0v2'!$A$2:$K$256,5,FALSE)</f>
        <v>57</v>
      </c>
      <c r="L79" t="str">
        <f t="shared" si="3"/>
        <v>opt</v>
      </c>
      <c r="M79">
        <f>VLOOKUP($A79,'roman.domination.m0v2'!$A$2:$K$256,7,FALSE)</f>
        <v>57.6</v>
      </c>
      <c r="N79">
        <f>VLOOKUP($A79,'roman.domination.m0v2'!$A$2:$K$256,11,FALSE)</f>
        <v>24.567</v>
      </c>
      <c r="O79" s="2">
        <f>VLOOKUP($A79,'roman.domination.m1v2.md2'!$A$2:$K$256,5,FALSE)</f>
        <v>57</v>
      </c>
      <c r="P79" t="str">
        <f t="shared" si="4"/>
        <v>opt</v>
      </c>
      <c r="Q79">
        <f>VLOOKUP($A79,'roman.domination.m1v2.md2'!$A$2:$K$256,7,FALSE)</f>
        <v>57.25</v>
      </c>
      <c r="R79" s="3">
        <f>VLOOKUP($A79,'roman.domination.m1v2.md2'!$A$2:$K$256,11,FALSE)</f>
        <v>50.067999999999998</v>
      </c>
      <c r="Y79" t="str">
        <f t="shared" si="5"/>
        <v>grid11x11&amp;121&amp;220&amp;57&amp;opt&amp;2.414&amp;opt&amp;24.567&amp;opt&amp;50.068\\</v>
      </c>
    </row>
    <row r="80" spans="1:25" x14ac:dyDescent="0.25">
      <c r="A80" t="s">
        <v>86</v>
      </c>
      <c r="B80">
        <v>132</v>
      </c>
      <c r="C80">
        <v>241</v>
      </c>
      <c r="D80" s="2">
        <v>62</v>
      </c>
      <c r="E80" s="3">
        <v>0.45300000000000001</v>
      </c>
      <c r="F80">
        <v>62</v>
      </c>
      <c r="G80" t="s">
        <v>10</v>
      </c>
      <c r="H80">
        <v>26.007999999999999</v>
      </c>
      <c r="I80">
        <v>2.4799999999999999E-2</v>
      </c>
      <c r="J80" s="3">
        <v>1.83E-2</v>
      </c>
      <c r="K80" s="2">
        <f>VLOOKUP(A80,'roman.domination.m0v2'!$A$2:$K$256,5,FALSE)</f>
        <v>62</v>
      </c>
      <c r="L80" t="str">
        <f t="shared" si="3"/>
        <v>opt</v>
      </c>
      <c r="M80">
        <f>VLOOKUP($A80,'roman.domination.m0v2'!$A$2:$K$256,7,FALSE)</f>
        <v>62.6</v>
      </c>
      <c r="N80">
        <f>VLOOKUP($A80,'roman.domination.m0v2'!$A$2:$K$256,11,FALSE)</f>
        <v>28.001000000000001</v>
      </c>
      <c r="O80" s="2">
        <f>VLOOKUP($A80,'roman.domination.m1v2.md2'!$A$2:$K$256,5,FALSE)</f>
        <v>62</v>
      </c>
      <c r="P80" t="str">
        <f t="shared" si="4"/>
        <v>opt</v>
      </c>
      <c r="Q80">
        <f>VLOOKUP($A80,'roman.domination.m1v2.md2'!$A$2:$K$256,7,FALSE)</f>
        <v>62.55</v>
      </c>
      <c r="R80" s="3">
        <f>VLOOKUP($A80,'roman.domination.m1v2.md2'!$A$2:$K$256,11,FALSE)</f>
        <v>55.603000000000002</v>
      </c>
      <c r="Y80" t="str">
        <f t="shared" si="5"/>
        <v>grid11x12&amp;132&amp;241&amp;62&amp;opt&amp;26.008&amp;opt&amp;28.001&amp;opt&amp;55.603\\</v>
      </c>
    </row>
    <row r="81" spans="1:25" x14ac:dyDescent="0.25">
      <c r="A81" t="s">
        <v>87</v>
      </c>
      <c r="B81">
        <v>143</v>
      </c>
      <c r="C81">
        <v>262</v>
      </c>
      <c r="D81" s="2">
        <v>66</v>
      </c>
      <c r="E81" s="3">
        <v>0.46300000000000002</v>
      </c>
      <c r="F81">
        <v>66</v>
      </c>
      <c r="G81" t="s">
        <v>10</v>
      </c>
      <c r="H81">
        <v>70.570999999999998</v>
      </c>
      <c r="I81">
        <v>3.0300000000000001E-2</v>
      </c>
      <c r="J81" s="3">
        <v>2.23E-2</v>
      </c>
      <c r="K81" s="2">
        <f>VLOOKUP(A81,'roman.domination.m0v2'!$A$2:$K$256,5,FALSE)</f>
        <v>66</v>
      </c>
      <c r="L81" t="str">
        <f t="shared" si="3"/>
        <v>opt</v>
      </c>
      <c r="M81">
        <f>VLOOKUP($A81,'roman.domination.m0v2'!$A$2:$K$256,7,FALSE)</f>
        <v>68</v>
      </c>
      <c r="N81">
        <f>VLOOKUP($A81,'roman.domination.m0v2'!$A$2:$K$256,11,FALSE)</f>
        <v>31.187999999999999</v>
      </c>
      <c r="O81" s="2">
        <f>VLOOKUP($A81,'roman.domination.m1v2.md2'!$A$2:$K$256,5,FALSE)</f>
        <v>66</v>
      </c>
      <c r="P81" t="str">
        <f t="shared" si="4"/>
        <v>opt</v>
      </c>
      <c r="Q81">
        <f>VLOOKUP($A81,'roman.domination.m1v2.md2'!$A$2:$K$256,7,FALSE)</f>
        <v>67.650000000000006</v>
      </c>
      <c r="R81" s="3">
        <f>VLOOKUP($A81,'roman.domination.m1v2.md2'!$A$2:$K$256,11,FALSE)</f>
        <v>62.253999999999998</v>
      </c>
      <c r="Y81" t="str">
        <f t="shared" si="5"/>
        <v>grid11x13&amp;143&amp;262&amp;66&amp;opt&amp;70.571&amp;opt&amp;31.188&amp;opt&amp;62.254\\</v>
      </c>
    </row>
    <row r="82" spans="1:25" x14ac:dyDescent="0.25">
      <c r="A82" t="s">
        <v>88</v>
      </c>
      <c r="B82">
        <v>154</v>
      </c>
      <c r="C82">
        <v>283</v>
      </c>
      <c r="D82" s="2">
        <v>71</v>
      </c>
      <c r="E82" s="3">
        <v>0.48299999999999998</v>
      </c>
      <c r="F82">
        <v>71</v>
      </c>
      <c r="G82" t="s">
        <v>10</v>
      </c>
      <c r="H82">
        <v>59.802</v>
      </c>
      <c r="I82">
        <v>4.3799999999999999E-2</v>
      </c>
      <c r="J82" s="3">
        <v>2.46E-2</v>
      </c>
      <c r="K82" s="2">
        <f>VLOOKUP(A82,'roman.domination.m0v2'!$A$2:$K$256,5,FALSE)</f>
        <v>71</v>
      </c>
      <c r="L82" t="str">
        <f t="shared" si="3"/>
        <v>opt</v>
      </c>
      <c r="M82">
        <f>VLOOKUP($A82,'roman.domination.m0v2'!$A$2:$K$256,7,FALSE)</f>
        <v>72.8</v>
      </c>
      <c r="N82">
        <f>VLOOKUP($A82,'roman.domination.m0v2'!$A$2:$K$256,11,FALSE)</f>
        <v>33.741999999999997</v>
      </c>
      <c r="O82" s="2">
        <f>VLOOKUP($A82,'roman.domination.m1v2.md2'!$A$2:$K$256,5,FALSE)</f>
        <v>71</v>
      </c>
      <c r="P82" t="str">
        <f t="shared" si="4"/>
        <v>opt</v>
      </c>
      <c r="Q82">
        <f>VLOOKUP($A82,'roman.domination.m1v2.md2'!$A$2:$K$256,7,FALSE)</f>
        <v>72.2</v>
      </c>
      <c r="R82" s="3">
        <f>VLOOKUP($A82,'roman.domination.m1v2.md2'!$A$2:$K$256,11,FALSE)</f>
        <v>68.048000000000002</v>
      </c>
      <c r="Y82" t="str">
        <f t="shared" si="5"/>
        <v>grid11x14&amp;154&amp;283&amp;71&amp;opt&amp;59.802&amp;opt&amp;33.742&amp;opt&amp;68.048\\</v>
      </c>
    </row>
    <row r="83" spans="1:25" x14ac:dyDescent="0.25">
      <c r="A83" t="s">
        <v>89</v>
      </c>
      <c r="B83">
        <v>165</v>
      </c>
      <c r="C83">
        <v>304</v>
      </c>
      <c r="D83" s="2">
        <v>76</v>
      </c>
      <c r="E83" s="3">
        <v>0.77</v>
      </c>
      <c r="F83">
        <v>76</v>
      </c>
      <c r="G83" t="s">
        <v>10</v>
      </c>
      <c r="H83">
        <v>117.803</v>
      </c>
      <c r="I83">
        <v>4.8399999999999999E-2</v>
      </c>
      <c r="J83" s="3">
        <v>1.9800000000000002E-2</v>
      </c>
      <c r="K83" s="2">
        <f>VLOOKUP(A83,'roman.domination.m0v2'!$A$2:$K$256,5,FALSE)</f>
        <v>76</v>
      </c>
      <c r="L83" t="str">
        <f t="shared" si="3"/>
        <v>opt</v>
      </c>
      <c r="M83">
        <f>VLOOKUP($A83,'roman.domination.m0v2'!$A$2:$K$256,7,FALSE)</f>
        <v>77.900000000000006</v>
      </c>
      <c r="N83">
        <f>VLOOKUP($A83,'roman.domination.m0v2'!$A$2:$K$256,11,FALSE)</f>
        <v>37.404000000000003</v>
      </c>
      <c r="O83" s="2">
        <f>VLOOKUP($A83,'roman.domination.m1v2.md2'!$A$2:$K$256,5,FALSE)</f>
        <v>76</v>
      </c>
      <c r="P83" t="str">
        <f t="shared" si="4"/>
        <v>opt</v>
      </c>
      <c r="Q83">
        <f>VLOOKUP($A83,'roman.domination.m1v2.md2'!$A$2:$K$256,7,FALSE)</f>
        <v>77.7</v>
      </c>
      <c r="R83" s="3">
        <f>VLOOKUP($A83,'roman.domination.m1v2.md2'!$A$2:$K$256,11,FALSE)</f>
        <v>73.262</v>
      </c>
      <c r="Y83" t="str">
        <f t="shared" si="5"/>
        <v>grid11x15&amp;165&amp;304&amp;76&amp;opt&amp;117.803&amp;opt&amp;37.404&amp;opt&amp;73.262\\</v>
      </c>
    </row>
    <row r="84" spans="1:25" x14ac:dyDescent="0.25">
      <c r="A84" t="s">
        <v>90</v>
      </c>
      <c r="B84">
        <v>48</v>
      </c>
      <c r="C84">
        <v>80</v>
      </c>
      <c r="D84" s="2">
        <v>24</v>
      </c>
      <c r="E84" s="3">
        <v>7.5999999999999998E-2</v>
      </c>
      <c r="F84">
        <v>24</v>
      </c>
      <c r="G84" t="s">
        <v>10</v>
      </c>
      <c r="H84">
        <v>1.9E-2</v>
      </c>
      <c r="I84">
        <v>0</v>
      </c>
      <c r="J84" s="3">
        <v>0</v>
      </c>
      <c r="K84" s="2">
        <f>VLOOKUP(A84,'roman.domination.m0v2'!$A$2:$K$256,5,FALSE)</f>
        <v>24</v>
      </c>
      <c r="L84" t="str">
        <f t="shared" si="3"/>
        <v>opt</v>
      </c>
      <c r="M84">
        <f>VLOOKUP($A84,'roman.domination.m0v2'!$A$2:$K$256,7,FALSE)</f>
        <v>24</v>
      </c>
      <c r="N84">
        <f>VLOOKUP($A84,'roman.domination.m0v2'!$A$2:$K$256,11,FALSE)</f>
        <v>7.6879999999999997</v>
      </c>
      <c r="O84" s="2">
        <f>VLOOKUP($A84,'roman.domination.m1v2.md2'!$A$2:$K$256,5,FALSE)</f>
        <v>24</v>
      </c>
      <c r="P84" t="str">
        <f t="shared" si="4"/>
        <v>opt</v>
      </c>
      <c r="Q84">
        <f>VLOOKUP($A84,'roman.domination.m1v2.md2'!$A$2:$K$256,7,FALSE)</f>
        <v>24</v>
      </c>
      <c r="R84" s="3">
        <f>VLOOKUP($A84,'roman.domination.m1v2.md2'!$A$2:$K$256,11,FALSE)</f>
        <v>18.058</v>
      </c>
      <c r="Y84" t="str">
        <f t="shared" si="5"/>
        <v>grid12x04&amp;48&amp;80&amp;24&amp;opt&amp;0.019&amp;opt&amp;7.688&amp;opt&amp;18.058\\</v>
      </c>
    </row>
    <row r="85" spans="1:25" x14ac:dyDescent="0.25">
      <c r="A85" t="s">
        <v>91</v>
      </c>
      <c r="B85">
        <v>60</v>
      </c>
      <c r="C85">
        <v>103</v>
      </c>
      <c r="D85" s="2">
        <v>30</v>
      </c>
      <c r="E85" s="3">
        <v>0.17699999999999999</v>
      </c>
      <c r="F85">
        <v>30</v>
      </c>
      <c r="G85" t="s">
        <v>10</v>
      </c>
      <c r="H85">
        <v>7.8E-2</v>
      </c>
      <c r="I85">
        <v>1.29E-2</v>
      </c>
      <c r="J85" s="3">
        <v>1.5800000000000002E-2</v>
      </c>
      <c r="K85" s="2">
        <f>VLOOKUP(A85,'roman.domination.m0v2'!$A$2:$K$256,5,FALSE)</f>
        <v>30</v>
      </c>
      <c r="L85" t="str">
        <f t="shared" si="3"/>
        <v>opt</v>
      </c>
      <c r="M85">
        <f>VLOOKUP($A85,'roman.domination.m0v2'!$A$2:$K$256,7,FALSE)</f>
        <v>30.2</v>
      </c>
      <c r="N85">
        <f>VLOOKUP($A85,'roman.domination.m0v2'!$A$2:$K$256,11,FALSE)</f>
        <v>10.308</v>
      </c>
      <c r="O85" s="2">
        <f>VLOOKUP($A85,'roman.domination.m1v2.md2'!$A$2:$K$256,5,FALSE)</f>
        <v>30</v>
      </c>
      <c r="P85" t="str">
        <f t="shared" si="4"/>
        <v>opt</v>
      </c>
      <c r="Q85">
        <f>VLOOKUP($A85,'roman.domination.m1v2.md2'!$A$2:$K$256,7,FALSE)</f>
        <v>30.15</v>
      </c>
      <c r="R85" s="3">
        <f>VLOOKUP($A85,'roman.domination.m1v2.md2'!$A$2:$K$256,11,FALSE)</f>
        <v>23.2</v>
      </c>
      <c r="Y85" t="str">
        <f t="shared" si="5"/>
        <v>grid12x05&amp;60&amp;103&amp;30&amp;opt&amp;0.078&amp;opt&amp;10.308&amp;opt&amp;23.2\\</v>
      </c>
    </row>
    <row r="86" spans="1:25" x14ac:dyDescent="0.25">
      <c r="A86" t="s">
        <v>92</v>
      </c>
      <c r="B86">
        <v>72</v>
      </c>
      <c r="C86">
        <v>126</v>
      </c>
      <c r="D86" s="2">
        <v>36</v>
      </c>
      <c r="E86" s="3">
        <v>0.186</v>
      </c>
      <c r="F86">
        <v>36</v>
      </c>
      <c r="G86" t="s">
        <v>10</v>
      </c>
      <c r="H86">
        <v>0.161</v>
      </c>
      <c r="I86">
        <v>1.4E-3</v>
      </c>
      <c r="J86" s="3">
        <v>5.8999999999999999E-3</v>
      </c>
      <c r="K86" s="2">
        <f>VLOOKUP(A86,'roman.domination.m0v2'!$A$2:$K$256,5,FALSE)</f>
        <v>36</v>
      </c>
      <c r="L86" t="str">
        <f t="shared" si="3"/>
        <v>opt</v>
      </c>
      <c r="M86">
        <f>VLOOKUP($A86,'roman.domination.m0v2'!$A$2:$K$256,7,FALSE)</f>
        <v>36</v>
      </c>
      <c r="N86">
        <f>VLOOKUP($A86,'roman.domination.m0v2'!$A$2:$K$256,11,FALSE)</f>
        <v>12.984</v>
      </c>
      <c r="O86" s="2">
        <f>VLOOKUP($A86,'roman.domination.m1v2.md2'!$A$2:$K$256,5,FALSE)</f>
        <v>36</v>
      </c>
      <c r="P86" t="str">
        <f t="shared" si="4"/>
        <v>opt</v>
      </c>
      <c r="Q86">
        <f>VLOOKUP($A86,'roman.domination.m1v2.md2'!$A$2:$K$256,7,FALSE)</f>
        <v>36</v>
      </c>
      <c r="R86" s="3">
        <f>VLOOKUP($A86,'roman.domination.m1v2.md2'!$A$2:$K$256,11,FALSE)</f>
        <v>27.456</v>
      </c>
      <c r="Y86" t="str">
        <f t="shared" si="5"/>
        <v>grid12x06&amp;72&amp;126&amp;36&amp;opt&amp;0.161&amp;opt&amp;12.984&amp;opt&amp;27.456\\</v>
      </c>
    </row>
    <row r="87" spans="1:25" x14ac:dyDescent="0.25">
      <c r="A87" t="s">
        <v>93</v>
      </c>
      <c r="B87">
        <v>84</v>
      </c>
      <c r="C87">
        <v>149</v>
      </c>
      <c r="D87" s="2">
        <v>41</v>
      </c>
      <c r="E87" s="3">
        <v>0.192</v>
      </c>
      <c r="F87">
        <v>41</v>
      </c>
      <c r="G87" t="s">
        <v>10</v>
      </c>
      <c r="H87">
        <v>1.0620000000000001</v>
      </c>
      <c r="I87">
        <v>2.3999999999999998E-3</v>
      </c>
      <c r="J87" s="3">
        <v>7.1000000000000004E-3</v>
      </c>
      <c r="K87" s="2">
        <f>VLOOKUP(A87,'roman.domination.m0v2'!$A$2:$K$256,5,FALSE)</f>
        <v>41</v>
      </c>
      <c r="L87" t="str">
        <f t="shared" si="3"/>
        <v>opt</v>
      </c>
      <c r="M87">
        <f>VLOOKUP($A87,'roman.domination.m0v2'!$A$2:$K$256,7,FALSE)</f>
        <v>41.5</v>
      </c>
      <c r="N87">
        <f>VLOOKUP($A87,'roman.domination.m0v2'!$A$2:$K$256,11,FALSE)</f>
        <v>15.987</v>
      </c>
      <c r="O87" s="2">
        <f>VLOOKUP($A87,'roman.domination.m1v2.md2'!$A$2:$K$256,5,FALSE)</f>
        <v>41</v>
      </c>
      <c r="P87" t="str">
        <f t="shared" si="4"/>
        <v>opt</v>
      </c>
      <c r="Q87">
        <f>VLOOKUP($A87,'roman.domination.m1v2.md2'!$A$2:$K$256,7,FALSE)</f>
        <v>41.15</v>
      </c>
      <c r="R87" s="3">
        <f>VLOOKUP($A87,'roman.domination.m1v2.md2'!$A$2:$K$256,11,FALSE)</f>
        <v>32.752000000000002</v>
      </c>
      <c r="Y87" t="str">
        <f t="shared" si="5"/>
        <v>grid12x07&amp;84&amp;149&amp;41&amp;opt&amp;1.062&amp;opt&amp;15.987&amp;opt&amp;32.752\\</v>
      </c>
    </row>
    <row r="88" spans="1:25" x14ac:dyDescent="0.25">
      <c r="A88" t="s">
        <v>94</v>
      </c>
      <c r="B88">
        <v>96</v>
      </c>
      <c r="C88">
        <v>172</v>
      </c>
      <c r="D88" s="2">
        <v>46</v>
      </c>
      <c r="E88" s="3">
        <v>0.191</v>
      </c>
      <c r="F88">
        <v>46</v>
      </c>
      <c r="G88" t="s">
        <v>10</v>
      </c>
      <c r="H88">
        <v>5.1749999999999998</v>
      </c>
      <c r="I88">
        <v>1.5900000000000001E-2</v>
      </c>
      <c r="J88" s="3">
        <v>1.1299999999999999E-2</v>
      </c>
      <c r="K88" s="2">
        <f>VLOOKUP(A88,'roman.domination.m0v2'!$A$2:$K$256,5,FALSE)</f>
        <v>46</v>
      </c>
      <c r="L88" t="str">
        <f t="shared" si="3"/>
        <v>opt</v>
      </c>
      <c r="M88">
        <f>VLOOKUP($A88,'roman.domination.m0v2'!$A$2:$K$256,7,FALSE)</f>
        <v>46.6</v>
      </c>
      <c r="N88">
        <f>VLOOKUP($A88,'roman.domination.m0v2'!$A$2:$K$256,11,FALSE)</f>
        <v>18.837</v>
      </c>
      <c r="O88" s="2">
        <f>VLOOKUP($A88,'roman.domination.m1v2.md2'!$A$2:$K$256,5,FALSE)</f>
        <v>46</v>
      </c>
      <c r="P88" t="str">
        <f t="shared" si="4"/>
        <v>opt</v>
      </c>
      <c r="Q88">
        <f>VLOOKUP($A88,'roman.domination.m1v2.md2'!$A$2:$K$256,7,FALSE)</f>
        <v>46.45</v>
      </c>
      <c r="R88" s="3">
        <f>VLOOKUP($A88,'roman.domination.m1v2.md2'!$A$2:$K$256,11,FALSE)</f>
        <v>37.633000000000003</v>
      </c>
      <c r="Y88" t="str">
        <f t="shared" si="5"/>
        <v>grid12x08&amp;96&amp;172&amp;46&amp;opt&amp;5.175&amp;opt&amp;18.837&amp;opt&amp;37.633\\</v>
      </c>
    </row>
    <row r="89" spans="1:25" x14ac:dyDescent="0.25">
      <c r="A89" t="s">
        <v>95</v>
      </c>
      <c r="B89">
        <v>108</v>
      </c>
      <c r="C89">
        <v>195</v>
      </c>
      <c r="D89" s="2">
        <v>51</v>
      </c>
      <c r="E89" s="3">
        <v>0.28999999999999998</v>
      </c>
      <c r="F89">
        <v>51</v>
      </c>
      <c r="G89" t="s">
        <v>10</v>
      </c>
      <c r="H89">
        <v>22.53</v>
      </c>
      <c r="I89">
        <v>2.0799999999999999E-2</v>
      </c>
      <c r="J89" s="3">
        <v>1.83E-2</v>
      </c>
      <c r="K89" s="2">
        <f>VLOOKUP(A89,'roman.domination.m0v2'!$A$2:$K$256,5,FALSE)</f>
        <v>51</v>
      </c>
      <c r="L89" t="str">
        <f t="shared" si="3"/>
        <v>opt</v>
      </c>
      <c r="M89">
        <f>VLOOKUP($A89,'roman.domination.m0v2'!$A$2:$K$256,7,FALSE)</f>
        <v>51.95</v>
      </c>
      <c r="N89">
        <f>VLOOKUP($A89,'roman.domination.m0v2'!$A$2:$K$256,11,FALSE)</f>
        <v>22.163</v>
      </c>
      <c r="O89" s="2">
        <f>VLOOKUP($A89,'roman.domination.m1v2.md2'!$A$2:$K$256,5,FALSE)</f>
        <v>51</v>
      </c>
      <c r="P89" t="str">
        <f t="shared" si="4"/>
        <v>opt</v>
      </c>
      <c r="Q89">
        <f>VLOOKUP($A89,'roman.domination.m1v2.md2'!$A$2:$K$256,7,FALSE)</f>
        <v>51.7</v>
      </c>
      <c r="R89" s="3">
        <f>VLOOKUP($A89,'roman.domination.m1v2.md2'!$A$2:$K$256,11,FALSE)</f>
        <v>43.366</v>
      </c>
      <c r="Y89" t="str">
        <f t="shared" si="5"/>
        <v>grid12x09&amp;108&amp;195&amp;51&amp;opt&amp;22.53&amp;opt&amp;22.163&amp;opt&amp;43.366\\</v>
      </c>
    </row>
    <row r="90" spans="1:25" x14ac:dyDescent="0.25">
      <c r="A90" t="s">
        <v>96</v>
      </c>
      <c r="B90">
        <v>120</v>
      </c>
      <c r="C90">
        <v>218</v>
      </c>
      <c r="D90" s="2">
        <v>56</v>
      </c>
      <c r="E90" s="3">
        <v>0.32600000000000001</v>
      </c>
      <c r="F90">
        <v>56</v>
      </c>
      <c r="G90" t="s">
        <v>10</v>
      </c>
      <c r="H90">
        <v>27.666</v>
      </c>
      <c r="I90">
        <v>3.4299999999999997E-2</v>
      </c>
      <c r="J90" s="3">
        <v>1.4999999999999999E-2</v>
      </c>
      <c r="K90" s="2">
        <f>VLOOKUP(A90,'roman.domination.m0v2'!$A$2:$K$256,5,FALSE)</f>
        <v>56</v>
      </c>
      <c r="L90" t="str">
        <f t="shared" si="3"/>
        <v>opt</v>
      </c>
      <c r="M90">
        <f>VLOOKUP($A90,'roman.domination.m0v2'!$A$2:$K$256,7,FALSE)</f>
        <v>57.35</v>
      </c>
      <c r="N90">
        <f>VLOOKUP($A90,'roman.domination.m0v2'!$A$2:$K$256,11,FALSE)</f>
        <v>24.832000000000001</v>
      </c>
      <c r="O90" s="2">
        <f>VLOOKUP($A90,'roman.domination.m1v2.md2'!$A$2:$K$256,5,FALSE)</f>
        <v>56</v>
      </c>
      <c r="P90" t="str">
        <f t="shared" si="4"/>
        <v>opt</v>
      </c>
      <c r="Q90">
        <f>VLOOKUP($A90,'roman.domination.m1v2.md2'!$A$2:$K$256,7,FALSE)</f>
        <v>57.15</v>
      </c>
      <c r="R90" s="3">
        <f>VLOOKUP($A90,'roman.domination.m1v2.md2'!$A$2:$K$256,11,FALSE)</f>
        <v>49.51</v>
      </c>
      <c r="Y90" t="str">
        <f t="shared" si="5"/>
        <v>grid12x10&amp;120&amp;218&amp;56&amp;opt&amp;27.666&amp;opt&amp;24.832&amp;opt&amp;49.51\\</v>
      </c>
    </row>
    <row r="91" spans="1:25" x14ac:dyDescent="0.25">
      <c r="A91" t="s">
        <v>97</v>
      </c>
      <c r="B91">
        <v>132</v>
      </c>
      <c r="C91">
        <v>241</v>
      </c>
      <c r="D91" s="2">
        <v>62</v>
      </c>
      <c r="E91" s="3">
        <v>0.46400000000000002</v>
      </c>
      <c r="F91">
        <v>62</v>
      </c>
      <c r="G91" t="s">
        <v>10</v>
      </c>
      <c r="H91">
        <v>31.963999999999999</v>
      </c>
      <c r="I91">
        <v>2.0400000000000001E-2</v>
      </c>
      <c r="J91" s="3">
        <v>1.3100000000000001E-2</v>
      </c>
      <c r="K91" s="2">
        <f>VLOOKUP(A91,'roman.domination.m0v2'!$A$2:$K$256,5,FALSE)</f>
        <v>62</v>
      </c>
      <c r="L91" t="str">
        <f t="shared" si="3"/>
        <v>opt</v>
      </c>
      <c r="M91">
        <f>VLOOKUP($A91,'roman.domination.m0v2'!$A$2:$K$256,7,FALSE)</f>
        <v>62.85</v>
      </c>
      <c r="N91">
        <f>VLOOKUP($A91,'roman.domination.m0v2'!$A$2:$K$256,11,FALSE)</f>
        <v>27.989000000000001</v>
      </c>
      <c r="O91" s="2">
        <f>VLOOKUP($A91,'roman.domination.m1v2.md2'!$A$2:$K$256,5,FALSE)</f>
        <v>62</v>
      </c>
      <c r="P91" t="str">
        <f t="shared" si="4"/>
        <v>opt</v>
      </c>
      <c r="Q91">
        <f>VLOOKUP($A91,'roman.domination.m1v2.md2'!$A$2:$K$256,7,FALSE)</f>
        <v>62.45</v>
      </c>
      <c r="R91" s="3">
        <f>VLOOKUP($A91,'roman.domination.m1v2.md2'!$A$2:$K$256,11,FALSE)</f>
        <v>56.466999999999999</v>
      </c>
      <c r="Y91" t="str">
        <f t="shared" si="5"/>
        <v>grid12x11&amp;132&amp;241&amp;62&amp;opt&amp;31.964&amp;opt&amp;27.989&amp;opt&amp;56.467\\</v>
      </c>
    </row>
    <row r="92" spans="1:25" x14ac:dyDescent="0.25">
      <c r="A92" t="s">
        <v>98</v>
      </c>
      <c r="B92">
        <v>144</v>
      </c>
      <c r="C92">
        <v>264</v>
      </c>
      <c r="D92" s="2">
        <v>67</v>
      </c>
      <c r="E92" s="3">
        <v>0.51600000000000001</v>
      </c>
      <c r="F92">
        <v>67</v>
      </c>
      <c r="G92" t="s">
        <v>10</v>
      </c>
      <c r="H92">
        <v>36.921999999999997</v>
      </c>
      <c r="I92">
        <v>3.49E-2</v>
      </c>
      <c r="J92" s="3">
        <v>1.8499999999999999E-2</v>
      </c>
      <c r="K92" s="2">
        <f>VLOOKUP(A92,'roman.domination.m0v2'!$A$2:$K$256,5,FALSE)</f>
        <v>67</v>
      </c>
      <c r="L92" t="str">
        <f t="shared" si="3"/>
        <v>opt</v>
      </c>
      <c r="M92">
        <f>VLOOKUP($A92,'roman.domination.m0v2'!$A$2:$K$256,7,FALSE)</f>
        <v>68.45</v>
      </c>
      <c r="N92">
        <f>VLOOKUP($A92,'roman.domination.m0v2'!$A$2:$K$256,11,FALSE)</f>
        <v>32.575000000000003</v>
      </c>
      <c r="O92" s="2">
        <f>VLOOKUP($A92,'roman.domination.m1v2.md2'!$A$2:$K$256,5,FALSE)</f>
        <v>67</v>
      </c>
      <c r="P92" t="str">
        <f t="shared" si="4"/>
        <v>opt</v>
      </c>
      <c r="Q92">
        <f>VLOOKUP($A92,'roman.domination.m1v2.md2'!$A$2:$K$256,7,FALSE)</f>
        <v>68.05</v>
      </c>
      <c r="R92" s="3">
        <f>VLOOKUP($A92,'roman.domination.m1v2.md2'!$A$2:$K$256,11,FALSE)</f>
        <v>62.636000000000003</v>
      </c>
      <c r="Y92" t="str">
        <f t="shared" si="5"/>
        <v>grid12x12&amp;144&amp;264&amp;67&amp;opt&amp;36.922&amp;opt&amp;32.575&amp;opt&amp;62.636\\</v>
      </c>
    </row>
    <row r="93" spans="1:25" x14ac:dyDescent="0.25">
      <c r="A93" t="s">
        <v>99</v>
      </c>
      <c r="B93">
        <v>156</v>
      </c>
      <c r="C93">
        <v>287</v>
      </c>
      <c r="D93" s="2">
        <v>72</v>
      </c>
      <c r="E93" s="3">
        <v>0.71499999999999997</v>
      </c>
      <c r="F93">
        <v>73</v>
      </c>
      <c r="G93">
        <v>73</v>
      </c>
      <c r="H93">
        <v>115.10599999999999</v>
      </c>
      <c r="I93">
        <v>2.3199999999999998E-2</v>
      </c>
      <c r="J93" s="3">
        <v>1.5900000000000001E-2</v>
      </c>
      <c r="K93" s="2">
        <f>VLOOKUP(A93,'roman.domination.m0v2'!$A$2:$K$256,5,FALSE)</f>
        <v>72</v>
      </c>
      <c r="L93" t="str">
        <f t="shared" si="3"/>
        <v>opt</v>
      </c>
      <c r="M93">
        <f>VLOOKUP($A93,'roman.domination.m0v2'!$A$2:$K$256,7,FALSE)</f>
        <v>73.650000000000006</v>
      </c>
      <c r="N93">
        <f>VLOOKUP($A93,'roman.domination.m0v2'!$A$2:$K$256,11,FALSE)</f>
        <v>35.1</v>
      </c>
      <c r="O93" s="2">
        <f>VLOOKUP($A93,'roman.domination.m1v2.md2'!$A$2:$K$256,5,FALSE)</f>
        <v>72</v>
      </c>
      <c r="P93" t="str">
        <f t="shared" si="4"/>
        <v>opt</v>
      </c>
      <c r="Q93">
        <f>VLOOKUP($A93,'roman.domination.m1v2.md2'!$A$2:$K$256,7,FALSE)</f>
        <v>73.5</v>
      </c>
      <c r="R93" s="3">
        <f>VLOOKUP($A93,'roman.domination.m1v2.md2'!$A$2:$K$256,11,FALSE)</f>
        <v>68.373000000000005</v>
      </c>
      <c r="Y93" t="str">
        <f t="shared" si="5"/>
        <v>grid12x13&amp;156&amp;287&amp;72&amp;73&amp;115.106&amp;opt&amp;35.1&amp;opt&amp;68.373\\</v>
      </c>
    </row>
    <row r="94" spans="1:25" x14ac:dyDescent="0.25">
      <c r="A94" t="s">
        <v>100</v>
      </c>
      <c r="B94">
        <v>168</v>
      </c>
      <c r="C94">
        <v>310</v>
      </c>
      <c r="D94" s="2">
        <v>77</v>
      </c>
      <c r="E94" s="3">
        <v>0.61399999999999999</v>
      </c>
      <c r="F94">
        <v>77</v>
      </c>
      <c r="G94" t="s">
        <v>10</v>
      </c>
      <c r="H94">
        <v>181.88</v>
      </c>
      <c r="I94">
        <v>3.8899999999999997E-2</v>
      </c>
      <c r="J94" s="3">
        <v>2.0500000000000001E-2</v>
      </c>
      <c r="K94" s="2">
        <f>VLOOKUP(A94,'roman.domination.m0v2'!$A$2:$K$256,5,FALSE)</f>
        <v>77</v>
      </c>
      <c r="L94" t="str">
        <f t="shared" si="3"/>
        <v>opt</v>
      </c>
      <c r="M94">
        <f>VLOOKUP($A94,'roman.domination.m0v2'!$A$2:$K$256,7,FALSE)</f>
        <v>79.400000000000006</v>
      </c>
      <c r="N94">
        <f>VLOOKUP($A94,'roman.domination.m0v2'!$A$2:$K$256,11,FALSE)</f>
        <v>38.176000000000002</v>
      </c>
      <c r="O94" s="2">
        <f>VLOOKUP($A94,'roman.domination.m1v2.md2'!$A$2:$K$256,5,FALSE)</f>
        <v>77</v>
      </c>
      <c r="P94" t="str">
        <f t="shared" si="4"/>
        <v>opt</v>
      </c>
      <c r="Q94">
        <f>VLOOKUP($A94,'roman.domination.m1v2.md2'!$A$2:$K$256,7,FALSE)</f>
        <v>78.3</v>
      </c>
      <c r="R94" s="3">
        <f>VLOOKUP($A94,'roman.domination.m1v2.md2'!$A$2:$K$256,11,FALSE)</f>
        <v>75.97</v>
      </c>
      <c r="Y94" t="str">
        <f t="shared" si="5"/>
        <v>grid12x14&amp;168&amp;310&amp;77&amp;opt&amp;181.88&amp;opt&amp;38.176&amp;opt&amp;75.97\\</v>
      </c>
    </row>
    <row r="95" spans="1:25" x14ac:dyDescent="0.25">
      <c r="A95" t="s">
        <v>101</v>
      </c>
      <c r="B95">
        <v>180</v>
      </c>
      <c r="C95">
        <v>333</v>
      </c>
      <c r="D95" s="2">
        <v>82</v>
      </c>
      <c r="E95" s="3">
        <v>0.94</v>
      </c>
      <c r="F95">
        <v>83</v>
      </c>
      <c r="G95">
        <v>83</v>
      </c>
      <c r="H95">
        <v>164.38399999999999</v>
      </c>
      <c r="I95">
        <v>3.6200000000000003E-2</v>
      </c>
      <c r="J95" s="3">
        <v>1.9099999999999999E-2</v>
      </c>
      <c r="K95" s="2">
        <f>VLOOKUP(A95,'roman.domination.m0v2'!$A$2:$K$256,5,FALSE)</f>
        <v>83</v>
      </c>
      <c r="L95">
        <f t="shared" si="3"/>
        <v>83</v>
      </c>
      <c r="M95">
        <f>VLOOKUP($A95,'roman.domination.m0v2'!$A$2:$K$256,7,FALSE)</f>
        <v>85.25</v>
      </c>
      <c r="N95">
        <f>VLOOKUP($A95,'roman.domination.m0v2'!$A$2:$K$256,11,FALSE)</f>
        <v>43.005000000000003</v>
      </c>
      <c r="O95" s="2">
        <f>VLOOKUP($A95,'roman.domination.m1v2.md2'!$A$2:$K$256,5,FALSE)</f>
        <v>82</v>
      </c>
      <c r="P95" t="str">
        <f t="shared" si="4"/>
        <v>opt</v>
      </c>
      <c r="Q95">
        <f>VLOOKUP($A95,'roman.domination.m1v2.md2'!$A$2:$K$256,7,FALSE)</f>
        <v>84.15</v>
      </c>
      <c r="R95" s="3">
        <f>VLOOKUP($A95,'roman.domination.m1v2.md2'!$A$2:$K$256,11,FALSE)</f>
        <v>83.415000000000006</v>
      </c>
      <c r="Y95" t="str">
        <f t="shared" si="5"/>
        <v>grid12x15&amp;180&amp;333&amp;82&amp;83&amp;164.384&amp;83&amp;43.005&amp;opt&amp;83.415\\</v>
      </c>
    </row>
    <row r="96" spans="1:25" x14ac:dyDescent="0.25">
      <c r="A96" t="s">
        <v>102</v>
      </c>
      <c r="B96">
        <v>52</v>
      </c>
      <c r="C96">
        <v>87</v>
      </c>
      <c r="D96" s="2">
        <v>26</v>
      </c>
      <c r="E96" s="3">
        <v>9.9000000000000005E-2</v>
      </c>
      <c r="F96">
        <v>26</v>
      </c>
      <c r="G96" t="s">
        <v>10</v>
      </c>
      <c r="H96">
        <v>1.7000000000000001E-2</v>
      </c>
      <c r="I96">
        <v>1.9E-3</v>
      </c>
      <c r="J96" s="3">
        <v>8.0999999999999996E-3</v>
      </c>
      <c r="K96" s="2">
        <f>VLOOKUP(A96,'roman.domination.m0v2'!$A$2:$K$256,5,FALSE)</f>
        <v>26</v>
      </c>
      <c r="L96" t="str">
        <f t="shared" si="3"/>
        <v>opt</v>
      </c>
      <c r="M96">
        <f>VLOOKUP($A96,'roman.domination.m0v2'!$A$2:$K$256,7,FALSE)</f>
        <v>26</v>
      </c>
      <c r="N96">
        <f>VLOOKUP($A96,'roman.domination.m0v2'!$A$2:$K$256,11,FALSE)</f>
        <v>8.6479999999999997</v>
      </c>
      <c r="O96" s="2">
        <f>VLOOKUP($A96,'roman.domination.m1v2.md2'!$A$2:$K$256,5,FALSE)</f>
        <v>26</v>
      </c>
      <c r="P96" t="str">
        <f t="shared" si="4"/>
        <v>opt</v>
      </c>
      <c r="Q96">
        <f>VLOOKUP($A96,'roman.domination.m1v2.md2'!$A$2:$K$256,7,FALSE)</f>
        <v>26</v>
      </c>
      <c r="R96" s="3">
        <f>VLOOKUP($A96,'roman.domination.m1v2.md2'!$A$2:$K$256,11,FALSE)</f>
        <v>19.629000000000001</v>
      </c>
      <c r="Y96" t="str">
        <f t="shared" si="5"/>
        <v>grid13x04&amp;52&amp;87&amp;26&amp;opt&amp;0.017&amp;opt&amp;8.648&amp;opt&amp;19.629\\</v>
      </c>
    </row>
    <row r="97" spans="1:25" x14ac:dyDescent="0.25">
      <c r="A97" t="s">
        <v>103</v>
      </c>
      <c r="B97">
        <v>65</v>
      </c>
      <c r="C97">
        <v>112</v>
      </c>
      <c r="D97" s="2">
        <v>33</v>
      </c>
      <c r="E97" s="3">
        <v>0.20399999999999999</v>
      </c>
      <c r="F97">
        <v>33</v>
      </c>
      <c r="G97" t="s">
        <v>10</v>
      </c>
      <c r="H97">
        <v>5.3999999999999999E-2</v>
      </c>
      <c r="I97">
        <v>4.4000000000000003E-3</v>
      </c>
      <c r="J97" s="3">
        <v>1.0500000000000001E-2</v>
      </c>
      <c r="K97" s="2">
        <f>VLOOKUP(A97,'roman.domination.m0v2'!$A$2:$K$256,5,FALSE)</f>
        <v>33</v>
      </c>
      <c r="L97" t="str">
        <f t="shared" si="3"/>
        <v>opt</v>
      </c>
      <c r="M97">
        <f>VLOOKUP($A97,'roman.domination.m0v2'!$A$2:$K$256,7,FALSE)</f>
        <v>33</v>
      </c>
      <c r="N97">
        <f>VLOOKUP($A97,'roman.domination.m0v2'!$A$2:$K$256,11,FALSE)</f>
        <v>11.664</v>
      </c>
      <c r="O97" s="2">
        <f>VLOOKUP($A97,'roman.domination.m1v2.md2'!$A$2:$K$256,5,FALSE)</f>
        <v>33</v>
      </c>
      <c r="P97" t="str">
        <f t="shared" si="4"/>
        <v>opt</v>
      </c>
      <c r="Q97">
        <f>VLOOKUP($A97,'roman.domination.m1v2.md2'!$A$2:$K$256,7,FALSE)</f>
        <v>33</v>
      </c>
      <c r="R97" s="3">
        <f>VLOOKUP($A97,'roman.domination.m1v2.md2'!$A$2:$K$256,11,FALSE)</f>
        <v>24.838999999999999</v>
      </c>
      <c r="Y97" t="str">
        <f t="shared" si="5"/>
        <v>grid13x05&amp;65&amp;112&amp;33&amp;opt&amp;0.054&amp;opt&amp;11.664&amp;opt&amp;24.839\\</v>
      </c>
    </row>
    <row r="98" spans="1:25" x14ac:dyDescent="0.25">
      <c r="A98" t="s">
        <v>104</v>
      </c>
      <c r="B98">
        <v>78</v>
      </c>
      <c r="C98">
        <v>137</v>
      </c>
      <c r="D98" s="2">
        <v>38</v>
      </c>
      <c r="E98" s="3">
        <v>0.20899999999999999</v>
      </c>
      <c r="F98">
        <v>38</v>
      </c>
      <c r="G98" t="s">
        <v>10</v>
      </c>
      <c r="H98">
        <v>38</v>
      </c>
      <c r="I98">
        <v>2.5600000000000001E-2</v>
      </c>
      <c r="J98" s="3">
        <v>7.9000000000000008E-3</v>
      </c>
      <c r="K98" s="2">
        <f>VLOOKUP(A98,'roman.domination.m0v2'!$A$2:$K$256,5,FALSE)</f>
        <v>38</v>
      </c>
      <c r="L98" t="str">
        <f t="shared" si="3"/>
        <v>opt</v>
      </c>
      <c r="M98">
        <f>VLOOKUP($A98,'roman.domination.m0v2'!$A$2:$K$256,7,FALSE)</f>
        <v>38.75</v>
      </c>
      <c r="N98">
        <f>VLOOKUP($A98,'roman.domination.m0v2'!$A$2:$K$256,11,FALSE)</f>
        <v>14.462999999999999</v>
      </c>
      <c r="O98" s="2">
        <f>VLOOKUP($A98,'roman.domination.m1v2.md2'!$A$2:$K$256,5,FALSE)</f>
        <v>38</v>
      </c>
      <c r="P98" t="str">
        <f t="shared" si="4"/>
        <v>opt</v>
      </c>
      <c r="Q98">
        <f>VLOOKUP($A98,'roman.domination.m1v2.md2'!$A$2:$K$256,7,FALSE)</f>
        <v>38.700000000000003</v>
      </c>
      <c r="R98" s="3">
        <f>VLOOKUP($A98,'roman.domination.m1v2.md2'!$A$2:$K$256,11,FALSE)</f>
        <v>29.850999999999999</v>
      </c>
      <c r="Y98" t="str">
        <f t="shared" si="5"/>
        <v>grid13x06&amp;78&amp;137&amp;38&amp;opt&amp;38&amp;opt&amp;14.463&amp;opt&amp;29.851\\</v>
      </c>
    </row>
    <row r="99" spans="1:25" x14ac:dyDescent="0.25">
      <c r="A99" t="s">
        <v>105</v>
      </c>
      <c r="B99">
        <v>91</v>
      </c>
      <c r="C99">
        <v>162</v>
      </c>
      <c r="D99" s="2">
        <v>44</v>
      </c>
      <c r="E99" s="3">
        <v>0.17799999999999999</v>
      </c>
      <c r="F99">
        <v>44</v>
      </c>
      <c r="G99" t="s">
        <v>10</v>
      </c>
      <c r="H99">
        <v>0.88200000000000001</v>
      </c>
      <c r="I99">
        <v>1.77E-2</v>
      </c>
      <c r="J99" s="3">
        <v>1.3100000000000001E-2</v>
      </c>
      <c r="K99" s="2">
        <f>VLOOKUP(A99,'roman.domination.m0v2'!$A$2:$K$256,5,FALSE)</f>
        <v>44</v>
      </c>
      <c r="L99" t="str">
        <f t="shared" si="3"/>
        <v>opt</v>
      </c>
      <c r="M99">
        <f>VLOOKUP($A99,'roman.domination.m0v2'!$A$2:$K$256,7,FALSE)</f>
        <v>44.65</v>
      </c>
      <c r="N99">
        <f>VLOOKUP($A99,'roman.domination.m0v2'!$A$2:$K$256,11,FALSE)</f>
        <v>17.869</v>
      </c>
      <c r="O99" s="2">
        <f>VLOOKUP($A99,'roman.domination.m1v2.md2'!$A$2:$K$256,5,FALSE)</f>
        <v>44</v>
      </c>
      <c r="P99" t="str">
        <f t="shared" si="4"/>
        <v>opt</v>
      </c>
      <c r="Q99">
        <f>VLOOKUP($A99,'roman.domination.m1v2.md2'!$A$2:$K$256,7,FALSE)</f>
        <v>44.3</v>
      </c>
      <c r="R99" s="3">
        <f>VLOOKUP($A99,'roman.domination.m1v2.md2'!$A$2:$K$256,11,FALSE)</f>
        <v>35.648000000000003</v>
      </c>
      <c r="Y99" t="str">
        <f t="shared" si="5"/>
        <v>grid13x07&amp;91&amp;162&amp;44&amp;opt&amp;0.882&amp;opt&amp;17.869&amp;opt&amp;35.648\\</v>
      </c>
    </row>
    <row r="100" spans="1:25" x14ac:dyDescent="0.25">
      <c r="A100" t="s">
        <v>106</v>
      </c>
      <c r="B100">
        <v>104</v>
      </c>
      <c r="C100">
        <v>187</v>
      </c>
      <c r="D100" s="2">
        <v>50</v>
      </c>
      <c r="E100" s="3">
        <v>0.40100000000000002</v>
      </c>
      <c r="F100">
        <v>50</v>
      </c>
      <c r="G100" t="s">
        <v>10</v>
      </c>
      <c r="H100">
        <v>9.9930000000000003</v>
      </c>
      <c r="I100">
        <v>1.46E-2</v>
      </c>
      <c r="J100" s="3">
        <v>1.35E-2</v>
      </c>
      <c r="K100" s="2">
        <f>VLOOKUP(A100,'roman.domination.m0v2'!$A$2:$K$256,5,FALSE)</f>
        <v>50</v>
      </c>
      <c r="L100" t="str">
        <f t="shared" si="3"/>
        <v>opt</v>
      </c>
      <c r="M100">
        <f>VLOOKUP($A100,'roman.domination.m0v2'!$A$2:$K$256,7,FALSE)</f>
        <v>50.25</v>
      </c>
      <c r="N100">
        <f>VLOOKUP($A100,'roman.domination.m0v2'!$A$2:$K$256,11,FALSE)</f>
        <v>20.693000000000001</v>
      </c>
      <c r="O100" s="2">
        <f>VLOOKUP($A100,'roman.domination.m1v2.md2'!$A$2:$K$256,5,FALSE)</f>
        <v>50</v>
      </c>
      <c r="P100" t="str">
        <f t="shared" si="4"/>
        <v>opt</v>
      </c>
      <c r="Q100">
        <f>VLOOKUP($A100,'roman.domination.m1v2.md2'!$A$2:$K$256,7,FALSE)</f>
        <v>50.15</v>
      </c>
      <c r="R100" s="3">
        <f>VLOOKUP($A100,'roman.domination.m1v2.md2'!$A$2:$K$256,11,FALSE)</f>
        <v>42.03</v>
      </c>
      <c r="Y100" t="str">
        <f t="shared" si="5"/>
        <v>grid13x08&amp;104&amp;187&amp;50&amp;opt&amp;9.993&amp;opt&amp;20.693&amp;opt&amp;42.03\\</v>
      </c>
    </row>
    <row r="101" spans="1:25" x14ac:dyDescent="0.25">
      <c r="A101" t="s">
        <v>107</v>
      </c>
      <c r="B101">
        <v>117</v>
      </c>
      <c r="C101">
        <v>212</v>
      </c>
      <c r="D101" s="2">
        <v>55</v>
      </c>
      <c r="E101" s="3">
        <v>0.439</v>
      </c>
      <c r="F101">
        <v>55</v>
      </c>
      <c r="G101" t="s">
        <v>10</v>
      </c>
      <c r="H101">
        <v>46.869</v>
      </c>
      <c r="I101">
        <v>2.6200000000000001E-2</v>
      </c>
      <c r="J101" s="3">
        <v>1.84E-2</v>
      </c>
      <c r="K101" s="2">
        <f>VLOOKUP(A101,'roman.domination.m0v2'!$A$2:$K$256,5,FALSE)</f>
        <v>55</v>
      </c>
      <c r="L101" t="str">
        <f t="shared" si="3"/>
        <v>opt</v>
      </c>
      <c r="M101">
        <f>VLOOKUP($A101,'roman.domination.m0v2'!$A$2:$K$256,7,FALSE)</f>
        <v>55.8</v>
      </c>
      <c r="N101">
        <f>VLOOKUP($A101,'roman.domination.m0v2'!$A$2:$K$256,11,FALSE)</f>
        <v>24.242000000000001</v>
      </c>
      <c r="O101" s="2">
        <f>VLOOKUP($A101,'roman.domination.m1v2.md2'!$A$2:$K$256,5,FALSE)</f>
        <v>55</v>
      </c>
      <c r="P101" t="str">
        <f t="shared" si="4"/>
        <v>opt</v>
      </c>
      <c r="Q101">
        <f>VLOOKUP($A101,'roman.domination.m1v2.md2'!$A$2:$K$256,7,FALSE)</f>
        <v>55.75</v>
      </c>
      <c r="R101" s="3">
        <f>VLOOKUP($A101,'roman.domination.m1v2.md2'!$A$2:$K$256,11,FALSE)</f>
        <v>48.237000000000002</v>
      </c>
      <c r="Y101" t="str">
        <f t="shared" si="5"/>
        <v>grid13x09&amp;117&amp;212&amp;55&amp;opt&amp;46.869&amp;opt&amp;24.242&amp;opt&amp;48.237\\</v>
      </c>
    </row>
    <row r="102" spans="1:25" x14ac:dyDescent="0.25">
      <c r="A102" t="s">
        <v>108</v>
      </c>
      <c r="B102">
        <v>130</v>
      </c>
      <c r="C102">
        <v>237</v>
      </c>
      <c r="D102" s="2">
        <v>61</v>
      </c>
      <c r="E102" s="3">
        <v>0.52900000000000003</v>
      </c>
      <c r="F102">
        <v>61</v>
      </c>
      <c r="G102" t="s">
        <v>10</v>
      </c>
      <c r="H102">
        <v>1.85</v>
      </c>
      <c r="I102">
        <v>1.8800000000000001E-2</v>
      </c>
      <c r="J102" s="3">
        <v>2.2599999999999999E-2</v>
      </c>
      <c r="K102" s="2">
        <f>VLOOKUP(A102,'roman.domination.m0v2'!$A$2:$K$256,5,FALSE)</f>
        <v>61</v>
      </c>
      <c r="L102" t="str">
        <f t="shared" si="3"/>
        <v>opt</v>
      </c>
      <c r="M102">
        <f>VLOOKUP($A102,'roman.domination.m0v2'!$A$2:$K$256,7,FALSE)</f>
        <v>61.85</v>
      </c>
      <c r="N102">
        <f>VLOOKUP($A102,'roman.domination.m0v2'!$A$2:$K$256,11,FALSE)</f>
        <v>27.614000000000001</v>
      </c>
      <c r="O102" s="2">
        <f>VLOOKUP($A102,'roman.domination.m1v2.md2'!$A$2:$K$256,5,FALSE)</f>
        <v>61</v>
      </c>
      <c r="P102" t="str">
        <f t="shared" si="4"/>
        <v>opt</v>
      </c>
      <c r="Q102">
        <f>VLOOKUP($A102,'roman.domination.m1v2.md2'!$A$2:$K$256,7,FALSE)</f>
        <v>61.4</v>
      </c>
      <c r="R102" s="3">
        <f>VLOOKUP($A102,'roman.domination.m1v2.md2'!$A$2:$K$256,11,FALSE)</f>
        <v>55.533000000000001</v>
      </c>
      <c r="Y102" t="str">
        <f t="shared" si="5"/>
        <v>grid13x10&amp;130&amp;237&amp;61&amp;opt&amp;1.85&amp;opt&amp;27.614&amp;opt&amp;55.533\\</v>
      </c>
    </row>
    <row r="103" spans="1:25" x14ac:dyDescent="0.25">
      <c r="A103" t="s">
        <v>109</v>
      </c>
      <c r="B103">
        <v>143</v>
      </c>
      <c r="C103">
        <v>262</v>
      </c>
      <c r="D103" s="2">
        <v>66</v>
      </c>
      <c r="E103" s="3">
        <v>0.503</v>
      </c>
      <c r="F103">
        <v>66</v>
      </c>
      <c r="G103" t="s">
        <v>10</v>
      </c>
      <c r="H103">
        <v>21.158000000000001</v>
      </c>
      <c r="I103">
        <v>3.7199999999999997E-2</v>
      </c>
      <c r="J103" s="3">
        <v>2.5000000000000001E-2</v>
      </c>
      <c r="K103" s="2">
        <f>VLOOKUP(A103,'roman.domination.m0v2'!$A$2:$K$256,5,FALSE)</f>
        <v>66</v>
      </c>
      <c r="L103" t="str">
        <f t="shared" si="3"/>
        <v>opt</v>
      </c>
      <c r="M103">
        <f>VLOOKUP($A103,'roman.domination.m0v2'!$A$2:$K$256,7,FALSE)</f>
        <v>67.900000000000006</v>
      </c>
      <c r="N103">
        <f>VLOOKUP($A103,'roman.domination.m0v2'!$A$2:$K$256,11,FALSE)</f>
        <v>31.469000000000001</v>
      </c>
      <c r="O103" s="2">
        <f>VLOOKUP($A103,'roman.domination.m1v2.md2'!$A$2:$K$256,5,FALSE)</f>
        <v>66</v>
      </c>
      <c r="P103" t="str">
        <f t="shared" si="4"/>
        <v>opt</v>
      </c>
      <c r="Q103">
        <f>VLOOKUP($A103,'roman.domination.m1v2.md2'!$A$2:$K$256,7,FALSE)</f>
        <v>67.3</v>
      </c>
      <c r="R103" s="3">
        <f>VLOOKUP($A103,'roman.domination.m1v2.md2'!$A$2:$K$256,11,FALSE)</f>
        <v>61.92</v>
      </c>
      <c r="Y103" t="str">
        <f t="shared" si="5"/>
        <v>grid13x11&amp;143&amp;262&amp;66&amp;opt&amp;21.158&amp;opt&amp;31.469&amp;opt&amp;61.92\\</v>
      </c>
    </row>
    <row r="104" spans="1:25" x14ac:dyDescent="0.25">
      <c r="A104" t="s">
        <v>110</v>
      </c>
      <c r="B104">
        <v>156</v>
      </c>
      <c r="C104">
        <v>287</v>
      </c>
      <c r="D104" s="2">
        <v>72</v>
      </c>
      <c r="E104" s="3">
        <v>0.78300000000000003</v>
      </c>
      <c r="F104">
        <v>72</v>
      </c>
      <c r="G104" t="s">
        <v>10</v>
      </c>
      <c r="H104">
        <v>62.927999999999997</v>
      </c>
      <c r="I104">
        <v>3.8399999999999997E-2</v>
      </c>
      <c r="J104" s="3">
        <v>1.6799999999999999E-2</v>
      </c>
      <c r="K104" s="2">
        <f>VLOOKUP(A104,'roman.domination.m0v2'!$A$2:$K$256,5,FALSE)</f>
        <v>72</v>
      </c>
      <c r="L104" t="str">
        <f t="shared" si="3"/>
        <v>opt</v>
      </c>
      <c r="M104">
        <f>VLOOKUP($A104,'roman.domination.m0v2'!$A$2:$K$256,7,FALSE)</f>
        <v>73.349999999999994</v>
      </c>
      <c r="N104">
        <f>VLOOKUP($A104,'roman.domination.m0v2'!$A$2:$K$256,11,FALSE)</f>
        <v>35.929000000000002</v>
      </c>
      <c r="O104" s="2">
        <f>VLOOKUP($A104,'roman.domination.m1v2.md2'!$A$2:$K$256,5,FALSE)</f>
        <v>72</v>
      </c>
      <c r="P104" t="str">
        <f t="shared" si="4"/>
        <v>opt</v>
      </c>
      <c r="Q104">
        <f>VLOOKUP($A104,'roman.domination.m1v2.md2'!$A$2:$K$256,7,FALSE)</f>
        <v>73.55</v>
      </c>
      <c r="R104" s="3">
        <f>VLOOKUP($A104,'roman.domination.m1v2.md2'!$A$2:$K$256,11,FALSE)</f>
        <v>69.495999999999995</v>
      </c>
      <c r="Y104" t="str">
        <f t="shared" si="5"/>
        <v>grid13x12&amp;156&amp;287&amp;72&amp;opt&amp;62.928&amp;opt&amp;35.929&amp;opt&amp;69.496\\</v>
      </c>
    </row>
    <row r="105" spans="1:25" x14ac:dyDescent="0.25">
      <c r="A105" t="s">
        <v>111</v>
      </c>
      <c r="B105">
        <v>169</v>
      </c>
      <c r="C105">
        <v>312</v>
      </c>
      <c r="D105" s="2">
        <v>78</v>
      </c>
      <c r="E105" s="3">
        <v>0.77</v>
      </c>
      <c r="F105">
        <v>78</v>
      </c>
      <c r="G105" t="s">
        <v>10</v>
      </c>
      <c r="H105">
        <v>68.570999999999998</v>
      </c>
      <c r="I105">
        <v>3.2500000000000001E-2</v>
      </c>
      <c r="J105" s="3">
        <v>1.9099999999999999E-2</v>
      </c>
      <c r="K105" s="2">
        <f>VLOOKUP(A105,'roman.domination.m0v2'!$A$2:$K$256,5,FALSE)</f>
        <v>78</v>
      </c>
      <c r="L105" t="str">
        <f t="shared" si="3"/>
        <v>opt</v>
      </c>
      <c r="M105">
        <f>VLOOKUP($A105,'roman.domination.m0v2'!$A$2:$K$256,7,FALSE)</f>
        <v>79.45</v>
      </c>
      <c r="N105">
        <f>VLOOKUP($A105,'roman.domination.m0v2'!$A$2:$K$256,11,FALSE)</f>
        <v>39.418999999999997</v>
      </c>
      <c r="O105" s="2">
        <f>VLOOKUP($A105,'roman.domination.m1v2.md2'!$A$2:$K$256,5,FALSE)</f>
        <v>78</v>
      </c>
      <c r="P105" t="str">
        <f t="shared" si="4"/>
        <v>opt</v>
      </c>
      <c r="Q105">
        <f>VLOOKUP($A105,'roman.domination.m1v2.md2'!$A$2:$K$256,7,FALSE)</f>
        <v>79.05</v>
      </c>
      <c r="R105" s="3">
        <f>VLOOKUP($A105,'roman.domination.m1v2.md2'!$A$2:$K$256,11,FALSE)</f>
        <v>77.06</v>
      </c>
      <c r="Y105" t="str">
        <f t="shared" si="5"/>
        <v>grid13x13&amp;169&amp;312&amp;78&amp;opt&amp;68.571&amp;opt&amp;39.419&amp;opt&amp;77.06\\</v>
      </c>
    </row>
    <row r="106" spans="1:25" x14ac:dyDescent="0.25">
      <c r="A106" t="s">
        <v>112</v>
      </c>
      <c r="B106">
        <v>182</v>
      </c>
      <c r="C106">
        <v>337</v>
      </c>
      <c r="D106" s="2">
        <v>83</v>
      </c>
      <c r="E106" s="3">
        <v>0.77700000000000002</v>
      </c>
      <c r="F106">
        <v>83</v>
      </c>
      <c r="G106" t="s">
        <v>10</v>
      </c>
      <c r="H106">
        <v>75.471999999999994</v>
      </c>
      <c r="I106">
        <v>4.8599999999999997E-2</v>
      </c>
      <c r="J106" s="3">
        <v>2.4899999999999999E-2</v>
      </c>
      <c r="K106" s="2">
        <f>VLOOKUP(A106,'roman.domination.m0v2'!$A$2:$K$256,5,FALSE)</f>
        <v>83</v>
      </c>
      <c r="L106" t="str">
        <f t="shared" si="3"/>
        <v>opt</v>
      </c>
      <c r="M106">
        <f>VLOOKUP($A106,'roman.domination.m0v2'!$A$2:$K$256,7,FALSE)</f>
        <v>85.65</v>
      </c>
      <c r="N106">
        <f>VLOOKUP($A106,'roman.domination.m0v2'!$A$2:$K$256,11,FALSE)</f>
        <v>42.79</v>
      </c>
      <c r="O106" s="2">
        <f>VLOOKUP($A106,'roman.domination.m1v2.md2'!$A$2:$K$256,5,FALSE)</f>
        <v>83</v>
      </c>
      <c r="P106" t="str">
        <f t="shared" si="4"/>
        <v>opt</v>
      </c>
      <c r="Q106">
        <f>VLOOKUP($A106,'roman.domination.m1v2.md2'!$A$2:$K$256,7,FALSE)</f>
        <v>85</v>
      </c>
      <c r="R106" s="3">
        <f>VLOOKUP($A106,'roman.domination.m1v2.md2'!$A$2:$K$256,11,FALSE)</f>
        <v>85.075000000000003</v>
      </c>
      <c r="Y106" t="str">
        <f t="shared" si="5"/>
        <v>grid13x14&amp;182&amp;337&amp;83&amp;opt&amp;75.472&amp;opt&amp;42.79&amp;opt&amp;85.075\\</v>
      </c>
    </row>
    <row r="107" spans="1:25" x14ac:dyDescent="0.25">
      <c r="A107" t="s">
        <v>113</v>
      </c>
      <c r="B107">
        <v>195</v>
      </c>
      <c r="C107">
        <v>362</v>
      </c>
      <c r="D107" s="2">
        <v>89</v>
      </c>
      <c r="E107" s="3">
        <v>1.73</v>
      </c>
      <c r="F107">
        <v>89</v>
      </c>
      <c r="G107" t="s">
        <v>10</v>
      </c>
      <c r="H107">
        <v>407.358</v>
      </c>
      <c r="I107">
        <v>4.8300000000000003E-2</v>
      </c>
      <c r="J107" s="3">
        <v>2.7699999999999999E-2</v>
      </c>
      <c r="K107" s="2">
        <f>VLOOKUP(A107,'roman.domination.m0v2'!$A$2:$K$256,5,FALSE)</f>
        <v>89</v>
      </c>
      <c r="L107" t="str">
        <f t="shared" si="3"/>
        <v>opt</v>
      </c>
      <c r="M107">
        <f>VLOOKUP($A107,'roman.domination.m0v2'!$A$2:$K$256,7,FALSE)</f>
        <v>91.8</v>
      </c>
      <c r="N107">
        <f>VLOOKUP($A107,'roman.domination.m0v2'!$A$2:$K$256,11,FALSE)</f>
        <v>48.165999999999997</v>
      </c>
      <c r="O107" s="2">
        <f>VLOOKUP($A107,'roman.domination.m1v2.md2'!$A$2:$K$256,5,FALSE)</f>
        <v>89</v>
      </c>
      <c r="P107" t="str">
        <f t="shared" si="4"/>
        <v>opt</v>
      </c>
      <c r="Q107">
        <f>VLOOKUP($A107,'roman.domination.m1v2.md2'!$A$2:$K$256,7,FALSE)</f>
        <v>90.1</v>
      </c>
      <c r="R107" s="3">
        <f>VLOOKUP($A107,'roman.domination.m1v2.md2'!$A$2:$K$256,11,FALSE)</f>
        <v>93.628</v>
      </c>
      <c r="Y107" t="str">
        <f t="shared" si="5"/>
        <v>grid13x15&amp;195&amp;362&amp;89&amp;opt&amp;407.358&amp;opt&amp;48.166&amp;opt&amp;93.628\\</v>
      </c>
    </row>
    <row r="108" spans="1:25" x14ac:dyDescent="0.25">
      <c r="A108" t="s">
        <v>114</v>
      </c>
      <c r="B108">
        <v>42</v>
      </c>
      <c r="C108">
        <v>67</v>
      </c>
      <c r="D108" s="2">
        <v>22</v>
      </c>
      <c r="E108" s="3">
        <v>6.2E-2</v>
      </c>
      <c r="F108">
        <v>22</v>
      </c>
      <c r="G108" t="s">
        <v>10</v>
      </c>
      <c r="H108">
        <v>3.1E-2</v>
      </c>
      <c r="I108">
        <v>0</v>
      </c>
      <c r="J108" s="3">
        <v>0</v>
      </c>
      <c r="K108" s="2">
        <f>VLOOKUP(A108,'roman.domination.m0v2'!$A$2:$K$256,5,FALSE)</f>
        <v>22</v>
      </c>
      <c r="L108" t="str">
        <f t="shared" si="3"/>
        <v>opt</v>
      </c>
      <c r="M108">
        <f>VLOOKUP($A108,'roman.domination.m0v2'!$A$2:$K$256,7,FALSE)</f>
        <v>22</v>
      </c>
      <c r="N108">
        <f>VLOOKUP($A108,'roman.domination.m0v2'!$A$2:$K$256,11,FALSE)</f>
        <v>6.41</v>
      </c>
      <c r="O108" s="2">
        <f>VLOOKUP($A108,'roman.domination.m1v2.md2'!$A$2:$K$256,5,FALSE)</f>
        <v>22</v>
      </c>
      <c r="P108" t="str">
        <f t="shared" si="4"/>
        <v>opt</v>
      </c>
      <c r="Q108">
        <f>VLOOKUP($A108,'roman.domination.m1v2.md2'!$A$2:$K$256,7,FALSE)</f>
        <v>22</v>
      </c>
      <c r="R108" s="3">
        <f>VLOOKUP($A108,'roman.domination.m1v2.md2'!$A$2:$K$256,11,FALSE)</f>
        <v>15.872999999999999</v>
      </c>
      <c r="Y108" t="str">
        <f t="shared" si="5"/>
        <v>grid14x03&amp;42&amp;67&amp;22&amp;opt&amp;0.031&amp;opt&amp;6.41&amp;opt&amp;15.873\\</v>
      </c>
    </row>
    <row r="109" spans="1:25" x14ac:dyDescent="0.25">
      <c r="A109" t="s">
        <v>115</v>
      </c>
      <c r="B109">
        <v>56</v>
      </c>
      <c r="C109">
        <v>94</v>
      </c>
      <c r="D109" s="2">
        <v>28</v>
      </c>
      <c r="E109" s="3">
        <v>0.06</v>
      </c>
      <c r="F109">
        <v>28</v>
      </c>
      <c r="G109" t="s">
        <v>10</v>
      </c>
      <c r="H109">
        <v>0.438</v>
      </c>
      <c r="I109">
        <v>3.56E-2</v>
      </c>
      <c r="J109" s="3">
        <v>1.09E-2</v>
      </c>
      <c r="K109" s="2">
        <f>VLOOKUP(A109,'roman.domination.m0v2'!$A$2:$K$256,5,FALSE)</f>
        <v>28</v>
      </c>
      <c r="L109" t="str">
        <f t="shared" si="3"/>
        <v>opt</v>
      </c>
      <c r="M109">
        <f>VLOOKUP($A109,'roman.domination.m0v2'!$A$2:$K$256,7,FALSE)</f>
        <v>28</v>
      </c>
      <c r="N109">
        <f>VLOOKUP($A109,'roman.domination.m0v2'!$A$2:$K$256,11,FALSE)</f>
        <v>9.702</v>
      </c>
      <c r="O109" s="2">
        <f>VLOOKUP($A109,'roman.domination.m1v2.md2'!$A$2:$K$256,5,FALSE)</f>
        <v>28</v>
      </c>
      <c r="P109" t="str">
        <f t="shared" si="4"/>
        <v>opt</v>
      </c>
      <c r="Q109">
        <f>VLOOKUP($A109,'roman.domination.m1v2.md2'!$A$2:$K$256,7,FALSE)</f>
        <v>28</v>
      </c>
      <c r="R109" s="3">
        <f>VLOOKUP($A109,'roman.domination.m1v2.md2'!$A$2:$K$256,11,FALSE)</f>
        <v>21.905000000000001</v>
      </c>
      <c r="Y109" t="str">
        <f t="shared" si="5"/>
        <v>grid14x04&amp;56&amp;94&amp;28&amp;opt&amp;0.438&amp;opt&amp;9.702&amp;opt&amp;21.905\\</v>
      </c>
    </row>
    <row r="110" spans="1:25" x14ac:dyDescent="0.25">
      <c r="A110" t="s">
        <v>116</v>
      </c>
      <c r="B110">
        <v>70</v>
      </c>
      <c r="C110">
        <v>121</v>
      </c>
      <c r="D110" s="2">
        <v>35</v>
      </c>
      <c r="E110" s="3">
        <v>0.191</v>
      </c>
      <c r="F110">
        <v>35</v>
      </c>
      <c r="G110" t="s">
        <v>10</v>
      </c>
      <c r="H110">
        <v>0.19</v>
      </c>
      <c r="I110">
        <v>8.3000000000000001E-3</v>
      </c>
      <c r="J110" s="3">
        <v>1.2699999999999999E-2</v>
      </c>
      <c r="K110" s="2">
        <f>VLOOKUP(A110,'roman.domination.m0v2'!$A$2:$K$256,5,FALSE)</f>
        <v>35</v>
      </c>
      <c r="L110" t="str">
        <f t="shared" si="3"/>
        <v>opt</v>
      </c>
      <c r="M110">
        <f>VLOOKUP($A110,'roman.domination.m0v2'!$A$2:$K$256,7,FALSE)</f>
        <v>35.049999999999997</v>
      </c>
      <c r="N110">
        <f>VLOOKUP($A110,'roman.domination.m0v2'!$A$2:$K$256,11,FALSE)</f>
        <v>13.161</v>
      </c>
      <c r="O110" s="2">
        <f>VLOOKUP($A110,'roman.domination.m1v2.md2'!$A$2:$K$256,5,FALSE)</f>
        <v>35</v>
      </c>
      <c r="P110" t="str">
        <f t="shared" si="4"/>
        <v>opt</v>
      </c>
      <c r="Q110">
        <f>VLOOKUP($A110,'roman.domination.m1v2.md2'!$A$2:$K$256,7,FALSE)</f>
        <v>35.049999999999997</v>
      </c>
      <c r="R110" s="3">
        <f>VLOOKUP($A110,'roman.domination.m1v2.md2'!$A$2:$K$256,11,FALSE)</f>
        <v>26.78</v>
      </c>
      <c r="Y110" t="str">
        <f t="shared" si="5"/>
        <v>grid14x05&amp;70&amp;121&amp;35&amp;opt&amp;0.19&amp;opt&amp;13.161&amp;opt&amp;26.78\\</v>
      </c>
    </row>
    <row r="111" spans="1:25" x14ac:dyDescent="0.25">
      <c r="A111" t="s">
        <v>117</v>
      </c>
      <c r="B111">
        <v>84</v>
      </c>
      <c r="C111">
        <v>148</v>
      </c>
      <c r="D111" s="2">
        <v>41</v>
      </c>
      <c r="E111" s="3">
        <v>0.23100000000000001</v>
      </c>
      <c r="F111">
        <v>41</v>
      </c>
      <c r="G111" t="s">
        <v>10</v>
      </c>
      <c r="H111">
        <v>7.766</v>
      </c>
      <c r="I111">
        <v>2.2499999999999999E-2</v>
      </c>
      <c r="J111" s="3">
        <v>1.1599999999999999E-2</v>
      </c>
      <c r="K111" s="2">
        <f>VLOOKUP(A111,'roman.domination.m0v2'!$A$2:$K$256,5,FALSE)</f>
        <v>41</v>
      </c>
      <c r="L111" t="str">
        <f t="shared" si="3"/>
        <v>opt</v>
      </c>
      <c r="M111">
        <f>VLOOKUP($A111,'roman.domination.m0v2'!$A$2:$K$256,7,FALSE)</f>
        <v>41.7</v>
      </c>
      <c r="N111">
        <f>VLOOKUP($A111,'roman.domination.m0v2'!$A$2:$K$256,11,FALSE)</f>
        <v>16.594000000000001</v>
      </c>
      <c r="O111" s="2">
        <f>VLOOKUP($A111,'roman.domination.m1v2.md2'!$A$2:$K$256,5,FALSE)</f>
        <v>41</v>
      </c>
      <c r="P111" t="str">
        <f t="shared" si="4"/>
        <v>opt</v>
      </c>
      <c r="Q111">
        <f>VLOOKUP($A111,'roman.domination.m1v2.md2'!$A$2:$K$256,7,FALSE)</f>
        <v>41.3</v>
      </c>
      <c r="R111" s="3">
        <f>VLOOKUP($A111,'roman.domination.m1v2.md2'!$A$2:$K$256,11,FALSE)</f>
        <v>32.542000000000002</v>
      </c>
      <c r="Y111" t="str">
        <f t="shared" si="5"/>
        <v>grid14x06&amp;84&amp;148&amp;41&amp;opt&amp;7.766&amp;opt&amp;16.594&amp;opt&amp;32.542\\</v>
      </c>
    </row>
    <row r="112" spans="1:25" x14ac:dyDescent="0.25">
      <c r="A112" t="s">
        <v>118</v>
      </c>
      <c r="B112">
        <v>98</v>
      </c>
      <c r="C112">
        <v>175</v>
      </c>
      <c r="D112" s="2">
        <v>47</v>
      </c>
      <c r="E112" s="3">
        <v>0.214</v>
      </c>
      <c r="F112">
        <v>47</v>
      </c>
      <c r="G112" t="s">
        <v>10</v>
      </c>
      <c r="H112">
        <v>2.9289999999999998</v>
      </c>
      <c r="I112">
        <v>1.9599999999999999E-2</v>
      </c>
      <c r="J112" s="3">
        <v>1.37E-2</v>
      </c>
      <c r="K112" s="2">
        <f>VLOOKUP(A112,'roman.domination.m0v2'!$A$2:$K$256,5,FALSE)</f>
        <v>47</v>
      </c>
      <c r="L112" t="str">
        <f t="shared" si="3"/>
        <v>opt</v>
      </c>
      <c r="M112">
        <f>VLOOKUP($A112,'roman.domination.m0v2'!$A$2:$K$256,7,FALSE)</f>
        <v>47.55</v>
      </c>
      <c r="N112">
        <f>VLOOKUP($A112,'roman.domination.m0v2'!$A$2:$K$256,11,FALSE)</f>
        <v>19.457000000000001</v>
      </c>
      <c r="O112" s="2">
        <f>VLOOKUP($A112,'roman.domination.m1v2.md2'!$A$2:$K$256,5,FALSE)</f>
        <v>47</v>
      </c>
      <c r="P112" t="str">
        <f t="shared" si="4"/>
        <v>opt</v>
      </c>
      <c r="Q112">
        <f>VLOOKUP($A112,'roman.domination.m1v2.md2'!$A$2:$K$256,7,FALSE)</f>
        <v>47.7</v>
      </c>
      <c r="R112" s="3">
        <f>VLOOKUP($A112,'roman.domination.m1v2.md2'!$A$2:$K$256,11,FALSE)</f>
        <v>39.283000000000001</v>
      </c>
      <c r="Y112" t="str">
        <f t="shared" si="5"/>
        <v>grid14x07&amp;98&amp;175&amp;47&amp;opt&amp;2.929&amp;opt&amp;19.457&amp;opt&amp;39.283\\</v>
      </c>
    </row>
    <row r="113" spans="1:25" x14ac:dyDescent="0.25">
      <c r="A113" t="s">
        <v>119</v>
      </c>
      <c r="B113">
        <v>112</v>
      </c>
      <c r="C113">
        <v>202</v>
      </c>
      <c r="D113" s="2">
        <v>53</v>
      </c>
      <c r="E113" s="3">
        <v>0.28399999999999997</v>
      </c>
      <c r="F113">
        <v>53</v>
      </c>
      <c r="G113" t="s">
        <v>10</v>
      </c>
      <c r="H113">
        <v>1.2130000000000001</v>
      </c>
      <c r="I113">
        <v>2.2800000000000001E-2</v>
      </c>
      <c r="J113" s="3">
        <v>1.5900000000000001E-2</v>
      </c>
      <c r="K113" s="2">
        <f>VLOOKUP(A113,'roman.domination.m0v2'!$A$2:$K$256,5,FALSE)</f>
        <v>53</v>
      </c>
      <c r="L113" t="str">
        <f t="shared" si="3"/>
        <v>opt</v>
      </c>
      <c r="M113">
        <f>VLOOKUP($A113,'roman.domination.m0v2'!$A$2:$K$256,7,FALSE)</f>
        <v>54.2</v>
      </c>
      <c r="N113">
        <f>VLOOKUP($A113,'roman.domination.m0v2'!$A$2:$K$256,11,FALSE)</f>
        <v>22.829000000000001</v>
      </c>
      <c r="O113" s="2">
        <f>VLOOKUP($A113,'roman.domination.m1v2.md2'!$A$2:$K$256,5,FALSE)</f>
        <v>53</v>
      </c>
      <c r="P113" t="str">
        <f t="shared" si="4"/>
        <v>opt</v>
      </c>
      <c r="Q113">
        <f>VLOOKUP($A113,'roman.domination.m1v2.md2'!$A$2:$K$256,7,FALSE)</f>
        <v>53.95</v>
      </c>
      <c r="R113" s="3">
        <f>VLOOKUP($A113,'roman.domination.m1v2.md2'!$A$2:$K$256,11,FALSE)</f>
        <v>45.073999999999998</v>
      </c>
      <c r="Y113" t="str">
        <f t="shared" si="5"/>
        <v>grid14x08&amp;112&amp;202&amp;53&amp;opt&amp;1.213&amp;opt&amp;22.829&amp;opt&amp;45.074\\</v>
      </c>
    </row>
    <row r="114" spans="1:25" x14ac:dyDescent="0.25">
      <c r="A114" t="s">
        <v>120</v>
      </c>
      <c r="B114">
        <v>126</v>
      </c>
      <c r="C114">
        <v>229</v>
      </c>
      <c r="D114" s="2">
        <v>58</v>
      </c>
      <c r="E114" s="3">
        <v>0.33400000000000002</v>
      </c>
      <c r="F114">
        <v>58</v>
      </c>
      <c r="G114" t="s">
        <v>10</v>
      </c>
      <c r="H114">
        <v>46.688000000000002</v>
      </c>
      <c r="I114">
        <v>4.58E-2</v>
      </c>
      <c r="J114" s="3">
        <v>1.7000000000000001E-2</v>
      </c>
      <c r="K114" s="2">
        <f>VLOOKUP(A114,'roman.domination.m0v2'!$A$2:$K$256,5,FALSE)</f>
        <v>58</v>
      </c>
      <c r="L114" t="str">
        <f t="shared" si="3"/>
        <v>opt</v>
      </c>
      <c r="M114">
        <f>VLOOKUP($A114,'roman.domination.m0v2'!$A$2:$K$256,7,FALSE)</f>
        <v>59.85</v>
      </c>
      <c r="N114">
        <f>VLOOKUP($A114,'roman.domination.m0v2'!$A$2:$K$256,11,FALSE)</f>
        <v>26.872</v>
      </c>
      <c r="O114" s="2">
        <f>VLOOKUP($A114,'roman.domination.m1v2.md2'!$A$2:$K$256,5,FALSE)</f>
        <v>58</v>
      </c>
      <c r="P114" t="str">
        <f t="shared" si="4"/>
        <v>opt</v>
      </c>
      <c r="Q114">
        <f>VLOOKUP($A114,'roman.domination.m1v2.md2'!$A$2:$K$256,7,FALSE)</f>
        <v>59.8</v>
      </c>
      <c r="R114" s="3">
        <f>VLOOKUP($A114,'roman.domination.m1v2.md2'!$A$2:$K$256,11,FALSE)</f>
        <v>52.472000000000001</v>
      </c>
      <c r="Y114" t="str">
        <f t="shared" si="5"/>
        <v>grid14x09&amp;126&amp;229&amp;58&amp;opt&amp;46.688&amp;opt&amp;26.872&amp;opt&amp;52.472\\</v>
      </c>
    </row>
    <row r="115" spans="1:25" x14ac:dyDescent="0.25">
      <c r="A115" t="s">
        <v>121</v>
      </c>
      <c r="B115">
        <v>140</v>
      </c>
      <c r="C115">
        <v>256</v>
      </c>
      <c r="D115" s="2">
        <v>65</v>
      </c>
      <c r="E115" s="3">
        <v>0.432</v>
      </c>
      <c r="F115">
        <v>65</v>
      </c>
      <c r="G115" t="s">
        <v>10</v>
      </c>
      <c r="H115">
        <v>10.337</v>
      </c>
      <c r="I115">
        <v>3.5900000000000001E-2</v>
      </c>
      <c r="J115" s="3">
        <v>2.1000000000000001E-2</v>
      </c>
      <c r="K115" s="2">
        <f>VLOOKUP(A115,'roman.domination.m0v2'!$A$2:$K$256,5,FALSE)</f>
        <v>65</v>
      </c>
      <c r="L115" t="str">
        <f t="shared" si="3"/>
        <v>opt</v>
      </c>
      <c r="M115">
        <f>VLOOKUP($A115,'roman.domination.m0v2'!$A$2:$K$256,7,FALSE)</f>
        <v>66.45</v>
      </c>
      <c r="N115">
        <f>VLOOKUP($A115,'roman.domination.m0v2'!$A$2:$K$256,11,FALSE)</f>
        <v>31.56</v>
      </c>
      <c r="O115" s="2">
        <f>VLOOKUP($A115,'roman.domination.m1v2.md2'!$A$2:$K$256,5,FALSE)</f>
        <v>65</v>
      </c>
      <c r="P115" t="str">
        <f t="shared" si="4"/>
        <v>opt</v>
      </c>
      <c r="Q115">
        <f>VLOOKUP($A115,'roman.domination.m1v2.md2'!$A$2:$K$256,7,FALSE)</f>
        <v>66.150000000000006</v>
      </c>
      <c r="R115" s="3">
        <f>VLOOKUP($A115,'roman.domination.m1v2.md2'!$A$2:$K$256,11,FALSE)</f>
        <v>60.398000000000003</v>
      </c>
      <c r="Y115" t="str">
        <f t="shared" si="5"/>
        <v>grid14x10&amp;140&amp;256&amp;65&amp;opt&amp;10.337&amp;opt&amp;31.56&amp;opt&amp;60.398\\</v>
      </c>
    </row>
    <row r="116" spans="1:25" x14ac:dyDescent="0.25">
      <c r="A116" t="s">
        <v>122</v>
      </c>
      <c r="B116">
        <v>154</v>
      </c>
      <c r="C116">
        <v>283</v>
      </c>
      <c r="D116" s="2">
        <v>71</v>
      </c>
      <c r="E116" s="3">
        <v>0.67</v>
      </c>
      <c r="F116">
        <v>71</v>
      </c>
      <c r="G116" t="s">
        <v>10</v>
      </c>
      <c r="H116">
        <v>62.235999999999997</v>
      </c>
      <c r="I116">
        <v>3.8199999999999998E-2</v>
      </c>
      <c r="J116" s="3">
        <v>2.0299999999999999E-2</v>
      </c>
      <c r="K116" s="2">
        <f>VLOOKUP(A116,'roman.domination.m0v2'!$A$2:$K$256,5,FALSE)</f>
        <v>71</v>
      </c>
      <c r="L116" t="str">
        <f t="shared" si="3"/>
        <v>opt</v>
      </c>
      <c r="M116">
        <f>VLOOKUP($A116,'roman.domination.m0v2'!$A$2:$K$256,7,FALSE)</f>
        <v>72.75</v>
      </c>
      <c r="N116">
        <f>VLOOKUP($A116,'roman.domination.m0v2'!$A$2:$K$256,11,FALSE)</f>
        <v>35.847000000000001</v>
      </c>
      <c r="O116" s="2">
        <f>VLOOKUP($A116,'roman.domination.m1v2.md2'!$A$2:$K$256,5,FALSE)</f>
        <v>71</v>
      </c>
      <c r="P116" t="str">
        <f t="shared" si="4"/>
        <v>opt</v>
      </c>
      <c r="Q116">
        <f>VLOOKUP($A116,'roman.domination.m1v2.md2'!$A$2:$K$256,7,FALSE)</f>
        <v>72.25</v>
      </c>
      <c r="R116" s="3">
        <f>VLOOKUP($A116,'roman.domination.m1v2.md2'!$A$2:$K$256,11,FALSE)</f>
        <v>68.087000000000003</v>
      </c>
      <c r="Y116" t="str">
        <f t="shared" si="5"/>
        <v>grid14x11&amp;154&amp;283&amp;71&amp;opt&amp;62.236&amp;opt&amp;35.847&amp;opt&amp;68.087\\</v>
      </c>
    </row>
    <row r="117" spans="1:25" x14ac:dyDescent="0.25">
      <c r="A117" t="s">
        <v>123</v>
      </c>
      <c r="B117">
        <v>168</v>
      </c>
      <c r="C117">
        <v>310</v>
      </c>
      <c r="D117" s="2">
        <v>77</v>
      </c>
      <c r="E117" s="3">
        <v>0.72099999999999997</v>
      </c>
      <c r="F117">
        <v>77</v>
      </c>
      <c r="G117" t="s">
        <v>10</v>
      </c>
      <c r="H117">
        <v>155.63499999999999</v>
      </c>
      <c r="I117">
        <v>4.24E-2</v>
      </c>
      <c r="J117" s="3">
        <v>2.2200000000000001E-2</v>
      </c>
      <c r="K117" s="2">
        <f>VLOOKUP(A117,'roman.domination.m0v2'!$A$2:$K$256,5,FALSE)</f>
        <v>77</v>
      </c>
      <c r="L117" t="str">
        <f t="shared" si="3"/>
        <v>opt</v>
      </c>
      <c r="M117">
        <f>VLOOKUP($A117,'roman.domination.m0v2'!$A$2:$K$256,7,FALSE)</f>
        <v>79.05</v>
      </c>
      <c r="N117">
        <f>VLOOKUP($A117,'roman.domination.m0v2'!$A$2:$K$256,11,FALSE)</f>
        <v>40.667000000000002</v>
      </c>
      <c r="O117" s="2">
        <f>VLOOKUP($A117,'roman.domination.m1v2.md2'!$A$2:$K$256,5,FALSE)</f>
        <v>77</v>
      </c>
      <c r="P117" t="str">
        <f t="shared" si="4"/>
        <v>opt</v>
      </c>
      <c r="Q117">
        <f>VLOOKUP($A117,'roman.domination.m1v2.md2'!$A$2:$K$256,7,FALSE)</f>
        <v>78.400000000000006</v>
      </c>
      <c r="R117" s="3">
        <f>VLOOKUP($A117,'roman.domination.m1v2.md2'!$A$2:$K$256,11,FALSE)</f>
        <v>76.691999999999993</v>
      </c>
      <c r="Y117" t="str">
        <f t="shared" si="5"/>
        <v>grid14x12&amp;168&amp;310&amp;77&amp;opt&amp;155.635&amp;opt&amp;40.667&amp;opt&amp;76.692\\</v>
      </c>
    </row>
    <row r="118" spans="1:25" x14ac:dyDescent="0.25">
      <c r="A118" t="s">
        <v>124</v>
      </c>
      <c r="B118">
        <v>182</v>
      </c>
      <c r="C118">
        <v>337</v>
      </c>
      <c r="D118" s="2">
        <v>83</v>
      </c>
      <c r="E118" s="3">
        <v>0.77600000000000002</v>
      </c>
      <c r="F118">
        <v>83</v>
      </c>
      <c r="G118" t="s">
        <v>10</v>
      </c>
      <c r="H118">
        <v>201.98</v>
      </c>
      <c r="I118">
        <v>4.41E-2</v>
      </c>
      <c r="J118" s="3">
        <v>2.7E-2</v>
      </c>
      <c r="K118" s="2">
        <f>VLOOKUP(A118,'roman.domination.m0v2'!$A$2:$K$256,5,FALSE)</f>
        <v>83</v>
      </c>
      <c r="L118" t="str">
        <f t="shared" si="3"/>
        <v>opt</v>
      </c>
      <c r="M118">
        <f>VLOOKUP($A118,'roman.domination.m0v2'!$A$2:$K$256,7,FALSE)</f>
        <v>85.55</v>
      </c>
      <c r="N118">
        <f>VLOOKUP($A118,'roman.domination.m0v2'!$A$2:$K$256,11,FALSE)</f>
        <v>46.253</v>
      </c>
      <c r="O118" s="2">
        <f>VLOOKUP($A118,'roman.domination.m1v2.md2'!$A$2:$K$256,5,FALSE)</f>
        <v>83</v>
      </c>
      <c r="P118" t="str">
        <f t="shared" si="4"/>
        <v>opt</v>
      </c>
      <c r="Q118">
        <f>VLOOKUP($A118,'roman.domination.m1v2.md2'!$A$2:$K$256,7,FALSE)</f>
        <v>85.5</v>
      </c>
      <c r="R118" s="3">
        <f>VLOOKUP($A118,'roman.domination.m1v2.md2'!$A$2:$K$256,11,FALSE)</f>
        <v>84.902000000000001</v>
      </c>
      <c r="Y118" t="str">
        <f t="shared" si="5"/>
        <v>grid14x13&amp;182&amp;337&amp;83&amp;opt&amp;201.98&amp;opt&amp;46.253&amp;opt&amp;84.902\\</v>
      </c>
    </row>
    <row r="119" spans="1:25" x14ac:dyDescent="0.25">
      <c r="A119" t="s">
        <v>125</v>
      </c>
      <c r="B119">
        <v>196</v>
      </c>
      <c r="C119">
        <v>364</v>
      </c>
      <c r="D119" s="2">
        <v>88</v>
      </c>
      <c r="E119" s="3">
        <v>0.73899999999999999</v>
      </c>
      <c r="F119">
        <v>88</v>
      </c>
      <c r="G119" t="s">
        <v>10</v>
      </c>
      <c r="H119">
        <v>353.87799999999999</v>
      </c>
      <c r="I119">
        <v>5.16E-2</v>
      </c>
      <c r="J119" s="3">
        <v>2.5399999999999999E-2</v>
      </c>
      <c r="K119" s="2">
        <f>VLOOKUP(A119,'roman.domination.m0v2'!$A$2:$K$256,5,FALSE)</f>
        <v>88</v>
      </c>
      <c r="L119" t="str">
        <f t="shared" si="3"/>
        <v>opt</v>
      </c>
      <c r="M119">
        <f>VLOOKUP($A119,'roman.domination.m0v2'!$A$2:$K$256,7,FALSE)</f>
        <v>92.15</v>
      </c>
      <c r="N119">
        <f>VLOOKUP($A119,'roman.domination.m0v2'!$A$2:$K$256,11,FALSE)</f>
        <v>46.728000000000002</v>
      </c>
      <c r="O119" s="2">
        <f>VLOOKUP($A119,'roman.domination.m1v2.md2'!$A$2:$K$256,5,FALSE)</f>
        <v>88</v>
      </c>
      <c r="P119" t="str">
        <f t="shared" si="4"/>
        <v>opt</v>
      </c>
      <c r="Q119">
        <f>VLOOKUP($A119,'roman.domination.m1v2.md2'!$A$2:$K$256,7,FALSE)</f>
        <v>91</v>
      </c>
      <c r="R119" s="3">
        <f>VLOOKUP($A119,'roman.domination.m1v2.md2'!$A$2:$K$256,11,FALSE)</f>
        <v>93.653999999999996</v>
      </c>
      <c r="Y119" t="str">
        <f t="shared" si="5"/>
        <v>grid14x14&amp;196&amp;364&amp;88&amp;opt&amp;353.878&amp;opt&amp;46.728&amp;opt&amp;93.654\\</v>
      </c>
    </row>
    <row r="120" spans="1:25" x14ac:dyDescent="0.25">
      <c r="A120" t="s">
        <v>126</v>
      </c>
      <c r="B120">
        <v>210</v>
      </c>
      <c r="C120">
        <v>391</v>
      </c>
      <c r="D120" s="2">
        <v>95</v>
      </c>
      <c r="E120" s="3">
        <v>1.198</v>
      </c>
      <c r="F120">
        <v>95</v>
      </c>
      <c r="G120" t="s">
        <v>10</v>
      </c>
      <c r="H120">
        <v>282.14699999999999</v>
      </c>
      <c r="I120">
        <v>5.0799999999999998E-2</v>
      </c>
      <c r="J120" s="3">
        <v>2.5000000000000001E-2</v>
      </c>
      <c r="K120" s="2">
        <f>VLOOKUP(A120,'roman.domination.m0v2'!$A$2:$K$256,5,FALSE)</f>
        <v>95</v>
      </c>
      <c r="L120" t="str">
        <f t="shared" si="3"/>
        <v>opt</v>
      </c>
      <c r="M120">
        <f>VLOOKUP($A120,'roman.domination.m0v2'!$A$2:$K$256,7,FALSE)</f>
        <v>98.8</v>
      </c>
      <c r="N120">
        <f>VLOOKUP($A120,'roman.domination.m0v2'!$A$2:$K$256,11,FALSE)</f>
        <v>56.152999999999999</v>
      </c>
      <c r="O120" s="2">
        <f>VLOOKUP($A120,'roman.domination.m1v2.md2'!$A$2:$K$256,5,FALSE)</f>
        <v>95</v>
      </c>
      <c r="P120" t="str">
        <f t="shared" si="4"/>
        <v>opt</v>
      </c>
      <c r="Q120">
        <f>VLOOKUP($A120,'roman.domination.m1v2.md2'!$A$2:$K$256,7,FALSE)</f>
        <v>97.3</v>
      </c>
      <c r="R120" s="3">
        <f>VLOOKUP($A120,'roman.domination.m1v2.md2'!$A$2:$K$256,11,FALSE)</f>
        <v>103.953</v>
      </c>
      <c r="Y120" t="str">
        <f t="shared" si="5"/>
        <v>grid14x15&amp;210&amp;391&amp;95&amp;opt&amp;282.147&amp;opt&amp;56.153&amp;opt&amp;103.953\\</v>
      </c>
    </row>
    <row r="121" spans="1:25" x14ac:dyDescent="0.25">
      <c r="A121" t="s">
        <v>127</v>
      </c>
      <c r="B121">
        <v>45</v>
      </c>
      <c r="C121">
        <v>72</v>
      </c>
      <c r="D121" s="2">
        <v>24</v>
      </c>
      <c r="E121" s="3">
        <v>6.0999999999999999E-2</v>
      </c>
      <c r="F121">
        <v>24</v>
      </c>
      <c r="G121" t="s">
        <v>10</v>
      </c>
      <c r="H121">
        <v>2.1999999999999999E-2</v>
      </c>
      <c r="I121">
        <v>0</v>
      </c>
      <c r="J121" s="3">
        <v>0</v>
      </c>
      <c r="K121" s="2">
        <f>VLOOKUP(A121,'roman.domination.m0v2'!$A$2:$K$256,5,FALSE)</f>
        <v>24</v>
      </c>
      <c r="L121" t="str">
        <f t="shared" si="3"/>
        <v>opt</v>
      </c>
      <c r="M121">
        <f>VLOOKUP($A121,'roman.domination.m0v2'!$A$2:$K$256,7,FALSE)</f>
        <v>24</v>
      </c>
      <c r="N121">
        <f>VLOOKUP($A121,'roman.domination.m0v2'!$A$2:$K$256,11,FALSE)</f>
        <v>7.2759999999999998</v>
      </c>
      <c r="O121" s="2">
        <f>VLOOKUP($A121,'roman.domination.m1v2.md2'!$A$2:$K$256,5,FALSE)</f>
        <v>24</v>
      </c>
      <c r="P121" t="str">
        <f t="shared" si="4"/>
        <v>opt</v>
      </c>
      <c r="Q121">
        <f>VLOOKUP($A121,'roman.domination.m1v2.md2'!$A$2:$K$256,7,FALSE)</f>
        <v>24</v>
      </c>
      <c r="R121" s="3">
        <f>VLOOKUP($A121,'roman.domination.m1v2.md2'!$A$2:$K$256,11,FALSE)</f>
        <v>17.03</v>
      </c>
      <c r="Y121" t="str">
        <f t="shared" si="5"/>
        <v>grid15x03&amp;45&amp;72&amp;24&amp;opt&amp;0.022&amp;opt&amp;7.276&amp;opt&amp;17.03\\</v>
      </c>
    </row>
    <row r="122" spans="1:25" x14ac:dyDescent="0.25">
      <c r="A122" t="s">
        <v>128</v>
      </c>
      <c r="B122">
        <v>60</v>
      </c>
      <c r="C122">
        <v>101</v>
      </c>
      <c r="D122" s="2">
        <v>30</v>
      </c>
      <c r="E122" s="3">
        <v>7.4999999999999997E-2</v>
      </c>
      <c r="F122">
        <v>30</v>
      </c>
      <c r="G122" t="s">
        <v>10</v>
      </c>
      <c r="H122">
        <v>0.04</v>
      </c>
      <c r="I122">
        <v>0</v>
      </c>
      <c r="J122" s="3">
        <v>0</v>
      </c>
      <c r="K122" s="2">
        <f>VLOOKUP(A122,'roman.domination.m0v2'!$A$2:$K$256,5,FALSE)</f>
        <v>30</v>
      </c>
      <c r="L122" t="str">
        <f t="shared" si="3"/>
        <v>opt</v>
      </c>
      <c r="M122">
        <f>VLOOKUP($A122,'roman.domination.m0v2'!$A$2:$K$256,7,FALSE)</f>
        <v>30</v>
      </c>
      <c r="N122">
        <f>VLOOKUP($A122,'roman.domination.m0v2'!$A$2:$K$256,11,FALSE)</f>
        <v>11.137</v>
      </c>
      <c r="O122" s="2">
        <f>VLOOKUP($A122,'roman.domination.m1v2.md2'!$A$2:$K$256,5,FALSE)</f>
        <v>30</v>
      </c>
      <c r="P122" t="str">
        <f t="shared" si="4"/>
        <v>opt</v>
      </c>
      <c r="Q122">
        <f>VLOOKUP($A122,'roman.domination.m1v2.md2'!$A$2:$K$256,7,FALSE)</f>
        <v>30</v>
      </c>
      <c r="R122" s="3">
        <f>VLOOKUP($A122,'roman.domination.m1v2.md2'!$A$2:$K$256,11,FALSE)</f>
        <v>23.154</v>
      </c>
      <c r="Y122" t="str">
        <f t="shared" si="5"/>
        <v>grid15x04&amp;60&amp;101&amp;30&amp;opt&amp;0.04&amp;opt&amp;11.137&amp;opt&amp;23.154\\</v>
      </c>
    </row>
    <row r="123" spans="1:25" x14ac:dyDescent="0.25">
      <c r="A123" t="s">
        <v>129</v>
      </c>
      <c r="B123">
        <v>75</v>
      </c>
      <c r="C123">
        <v>130</v>
      </c>
      <c r="D123" s="2">
        <v>38</v>
      </c>
      <c r="E123" s="3">
        <v>0.247</v>
      </c>
      <c r="F123">
        <v>38</v>
      </c>
      <c r="G123" t="s">
        <v>10</v>
      </c>
      <c r="H123">
        <v>0.10100000000000001</v>
      </c>
      <c r="I123">
        <v>0</v>
      </c>
      <c r="J123" s="3">
        <v>0</v>
      </c>
      <c r="K123" s="2">
        <f>VLOOKUP(A123,'roman.domination.m0v2'!$A$2:$K$256,5,FALSE)</f>
        <v>38</v>
      </c>
      <c r="L123" t="str">
        <f t="shared" si="3"/>
        <v>opt</v>
      </c>
      <c r="M123">
        <f>VLOOKUP($A123,'roman.domination.m0v2'!$A$2:$K$256,7,FALSE)</f>
        <v>38</v>
      </c>
      <c r="N123">
        <f>VLOOKUP($A123,'roman.domination.m0v2'!$A$2:$K$256,11,FALSE)</f>
        <v>14.304</v>
      </c>
      <c r="O123" s="2">
        <f>VLOOKUP($A123,'roman.domination.m1v2.md2'!$A$2:$K$256,5,FALSE)</f>
        <v>38</v>
      </c>
      <c r="P123" t="str">
        <f t="shared" si="4"/>
        <v>opt</v>
      </c>
      <c r="Q123">
        <f>VLOOKUP($A123,'roman.domination.m1v2.md2'!$A$2:$K$256,7,FALSE)</f>
        <v>38</v>
      </c>
      <c r="R123" s="3">
        <f>VLOOKUP($A123,'roman.domination.m1v2.md2'!$A$2:$K$256,11,FALSE)</f>
        <v>28.658999999999999</v>
      </c>
      <c r="Y123" t="str">
        <f t="shared" si="5"/>
        <v>grid15x05&amp;75&amp;130&amp;38&amp;opt&amp;0.101&amp;opt&amp;14.304&amp;opt&amp;28.659\\</v>
      </c>
    </row>
    <row r="124" spans="1:25" x14ac:dyDescent="0.25">
      <c r="A124" t="s">
        <v>130</v>
      </c>
      <c r="B124">
        <v>90</v>
      </c>
      <c r="C124">
        <v>159</v>
      </c>
      <c r="D124" s="2">
        <v>44</v>
      </c>
      <c r="E124" s="3">
        <v>0.26400000000000001</v>
      </c>
      <c r="F124">
        <v>44</v>
      </c>
      <c r="G124" t="s">
        <v>10</v>
      </c>
      <c r="H124">
        <v>3.141</v>
      </c>
      <c r="I124">
        <v>1.3299999999999999E-2</v>
      </c>
      <c r="J124" s="3">
        <v>1.09E-2</v>
      </c>
      <c r="K124" s="2">
        <f>VLOOKUP(A124,'roman.domination.m0v2'!$A$2:$K$256,5,FALSE)</f>
        <v>44</v>
      </c>
      <c r="L124" t="str">
        <f t="shared" si="3"/>
        <v>opt</v>
      </c>
      <c r="M124">
        <f>VLOOKUP($A124,'roman.domination.m0v2'!$A$2:$K$256,7,FALSE)</f>
        <v>44.5</v>
      </c>
      <c r="N124">
        <f>VLOOKUP($A124,'roman.domination.m0v2'!$A$2:$K$256,11,FALSE)</f>
        <v>18.585000000000001</v>
      </c>
      <c r="O124" s="2">
        <f>VLOOKUP($A124,'roman.domination.m1v2.md2'!$A$2:$K$256,5,FALSE)</f>
        <v>44</v>
      </c>
      <c r="P124" t="str">
        <f t="shared" si="4"/>
        <v>opt</v>
      </c>
      <c r="Q124">
        <f>VLOOKUP($A124,'roman.domination.m1v2.md2'!$A$2:$K$256,7,FALSE)</f>
        <v>44.35</v>
      </c>
      <c r="R124" s="3">
        <f>VLOOKUP($A124,'roman.domination.m1v2.md2'!$A$2:$K$256,11,FALSE)</f>
        <v>35.325000000000003</v>
      </c>
      <c r="Y124" t="str">
        <f t="shared" si="5"/>
        <v>grid15x06&amp;90&amp;159&amp;44&amp;opt&amp;3.141&amp;opt&amp;18.585&amp;opt&amp;35.325\\</v>
      </c>
    </row>
    <row r="125" spans="1:25" x14ac:dyDescent="0.25">
      <c r="A125" t="s">
        <v>131</v>
      </c>
      <c r="B125">
        <v>105</v>
      </c>
      <c r="C125">
        <v>188</v>
      </c>
      <c r="D125" s="2">
        <v>50</v>
      </c>
      <c r="E125" s="3">
        <v>0.27800000000000002</v>
      </c>
      <c r="F125">
        <v>50</v>
      </c>
      <c r="G125" t="s">
        <v>10</v>
      </c>
      <c r="H125">
        <v>22.274000000000001</v>
      </c>
      <c r="I125">
        <v>2.4299999999999999E-2</v>
      </c>
      <c r="J125" s="3">
        <v>1.0200000000000001E-2</v>
      </c>
      <c r="K125" s="2">
        <f>VLOOKUP(A125,'roman.domination.m0v2'!$A$2:$K$256,5,FALSE)</f>
        <v>50</v>
      </c>
      <c r="L125" t="str">
        <f t="shared" si="3"/>
        <v>opt</v>
      </c>
      <c r="M125">
        <f>VLOOKUP($A125,'roman.domination.m0v2'!$A$2:$K$256,7,FALSE)</f>
        <v>51.15</v>
      </c>
      <c r="N125">
        <f>VLOOKUP($A125,'roman.domination.m0v2'!$A$2:$K$256,11,FALSE)</f>
        <v>22.111000000000001</v>
      </c>
      <c r="O125" s="2">
        <f>VLOOKUP($A125,'roman.domination.m1v2.md2'!$A$2:$K$256,5,FALSE)</f>
        <v>51</v>
      </c>
      <c r="P125">
        <f t="shared" si="4"/>
        <v>51</v>
      </c>
      <c r="Q125">
        <f>VLOOKUP($A125,'roman.domination.m1v2.md2'!$A$2:$K$256,7,FALSE)</f>
        <v>51.2</v>
      </c>
      <c r="R125" s="3">
        <f>VLOOKUP($A125,'roman.domination.m1v2.md2'!$A$2:$K$256,11,FALSE)</f>
        <v>41.893999999999998</v>
      </c>
      <c r="Y125" t="str">
        <f t="shared" si="5"/>
        <v>grid15x07&amp;105&amp;188&amp;50&amp;opt&amp;22.274&amp;opt&amp;22.111&amp;51&amp;41.894\\</v>
      </c>
    </row>
    <row r="126" spans="1:25" x14ac:dyDescent="0.25">
      <c r="A126" t="s">
        <v>132</v>
      </c>
      <c r="B126">
        <v>120</v>
      </c>
      <c r="C126">
        <v>217</v>
      </c>
      <c r="D126" s="2">
        <v>57</v>
      </c>
      <c r="E126" s="3">
        <v>0.41399999999999998</v>
      </c>
      <c r="F126">
        <v>57</v>
      </c>
      <c r="G126" t="s">
        <v>10</v>
      </c>
      <c r="H126">
        <v>18.631</v>
      </c>
      <c r="I126">
        <v>1.61E-2</v>
      </c>
      <c r="J126" s="3">
        <v>1.55E-2</v>
      </c>
      <c r="K126" s="2">
        <f>VLOOKUP(A126,'roman.domination.m0v2'!$A$2:$K$256,5,FALSE)</f>
        <v>57</v>
      </c>
      <c r="L126" t="str">
        <f t="shared" si="3"/>
        <v>opt</v>
      </c>
      <c r="M126">
        <f>VLOOKUP($A126,'roman.domination.m0v2'!$A$2:$K$256,7,FALSE)</f>
        <v>57.7</v>
      </c>
      <c r="N126">
        <f>VLOOKUP($A126,'roman.domination.m0v2'!$A$2:$K$256,11,FALSE)</f>
        <v>26.178999999999998</v>
      </c>
      <c r="O126" s="2">
        <f>VLOOKUP($A126,'roman.domination.m1v2.md2'!$A$2:$K$256,5,FALSE)</f>
        <v>57</v>
      </c>
      <c r="P126" t="str">
        <f t="shared" si="4"/>
        <v>opt</v>
      </c>
      <c r="Q126">
        <f>VLOOKUP($A126,'roman.domination.m1v2.md2'!$A$2:$K$256,7,FALSE)</f>
        <v>57.7</v>
      </c>
      <c r="R126" s="3">
        <f>VLOOKUP($A126,'roman.domination.m1v2.md2'!$A$2:$K$256,11,FALSE)</f>
        <v>49.472000000000001</v>
      </c>
      <c r="Y126" t="str">
        <f t="shared" si="5"/>
        <v>grid15x08&amp;120&amp;217&amp;57&amp;opt&amp;18.631&amp;opt&amp;26.179&amp;opt&amp;49.472\\</v>
      </c>
    </row>
    <row r="127" spans="1:25" x14ac:dyDescent="0.25">
      <c r="A127" t="s">
        <v>133</v>
      </c>
      <c r="B127">
        <v>135</v>
      </c>
      <c r="C127">
        <v>246</v>
      </c>
      <c r="D127" s="2">
        <v>63</v>
      </c>
      <c r="E127" s="3">
        <v>0.73299999999999998</v>
      </c>
      <c r="F127">
        <v>63</v>
      </c>
      <c r="G127" t="s">
        <v>10</v>
      </c>
      <c r="H127">
        <v>23.271000000000001</v>
      </c>
      <c r="I127">
        <v>3.1199999999999999E-2</v>
      </c>
      <c r="J127" s="3">
        <v>1.6799999999999999E-2</v>
      </c>
      <c r="K127" s="2">
        <f>VLOOKUP(A127,'roman.domination.m0v2'!$A$2:$K$256,5,FALSE)</f>
        <v>63</v>
      </c>
      <c r="L127" t="str">
        <f t="shared" si="3"/>
        <v>opt</v>
      </c>
      <c r="M127">
        <f>VLOOKUP($A127,'roman.domination.m0v2'!$A$2:$K$256,7,FALSE)</f>
        <v>64.05</v>
      </c>
      <c r="N127">
        <f>VLOOKUP($A127,'roman.domination.m0v2'!$A$2:$K$256,11,FALSE)</f>
        <v>31.233000000000001</v>
      </c>
      <c r="O127" s="2">
        <f>VLOOKUP($A127,'roman.domination.m1v2.md2'!$A$2:$K$256,5,FALSE)</f>
        <v>63</v>
      </c>
      <c r="P127" t="str">
        <f t="shared" si="4"/>
        <v>opt</v>
      </c>
      <c r="Q127">
        <f>VLOOKUP($A127,'roman.domination.m1v2.md2'!$A$2:$K$256,7,FALSE)</f>
        <v>63.6</v>
      </c>
      <c r="R127" s="3">
        <f>VLOOKUP($A127,'roman.domination.m1v2.md2'!$A$2:$K$256,11,FALSE)</f>
        <v>57.396000000000001</v>
      </c>
      <c r="Y127" t="str">
        <f t="shared" si="5"/>
        <v>grid15x09&amp;135&amp;246&amp;63&amp;opt&amp;23.271&amp;opt&amp;31.233&amp;opt&amp;57.396\\</v>
      </c>
    </row>
    <row r="128" spans="1:25" x14ac:dyDescent="0.25">
      <c r="A128" t="s">
        <v>134</v>
      </c>
      <c r="B128">
        <v>150</v>
      </c>
      <c r="C128">
        <v>275</v>
      </c>
      <c r="D128" s="2">
        <v>70</v>
      </c>
      <c r="E128" s="3">
        <v>0.95099999999999996</v>
      </c>
      <c r="F128">
        <v>70</v>
      </c>
      <c r="G128" t="s">
        <v>10</v>
      </c>
      <c r="H128">
        <v>24.143000000000001</v>
      </c>
      <c r="I128">
        <v>3.0099999999999998E-2</v>
      </c>
      <c r="J128" s="3">
        <v>1.89E-2</v>
      </c>
      <c r="K128" s="2">
        <f>VLOOKUP(A128,'roman.domination.m0v2'!$A$2:$K$256,5,FALSE)</f>
        <v>70</v>
      </c>
      <c r="L128" t="str">
        <f t="shared" si="3"/>
        <v>opt</v>
      </c>
      <c r="M128">
        <f>VLOOKUP($A128,'roman.domination.m0v2'!$A$2:$K$256,7,FALSE)</f>
        <v>71.3</v>
      </c>
      <c r="N128">
        <f>VLOOKUP($A128,'roman.domination.m0v2'!$A$2:$K$256,11,FALSE)</f>
        <v>35.581000000000003</v>
      </c>
      <c r="O128" s="2">
        <f>VLOOKUP($A128,'roman.domination.m1v2.md2'!$A$2:$K$256,5,FALSE)</f>
        <v>70</v>
      </c>
      <c r="P128" t="str">
        <f t="shared" si="4"/>
        <v>opt</v>
      </c>
      <c r="Q128">
        <f>VLOOKUP($A128,'roman.domination.m1v2.md2'!$A$2:$K$256,7,FALSE)</f>
        <v>70.599999999999994</v>
      </c>
      <c r="R128" s="3">
        <f>VLOOKUP($A128,'roman.domination.m1v2.md2'!$A$2:$K$256,11,FALSE)</f>
        <v>66.403000000000006</v>
      </c>
      <c r="Y128" t="str">
        <f t="shared" si="5"/>
        <v>grid15x10&amp;150&amp;275&amp;70&amp;opt&amp;24.143&amp;opt&amp;35.581&amp;opt&amp;66.403\\</v>
      </c>
    </row>
    <row r="129" spans="1:25" x14ac:dyDescent="0.25">
      <c r="A129" t="s">
        <v>135</v>
      </c>
      <c r="B129">
        <v>165</v>
      </c>
      <c r="C129">
        <v>304</v>
      </c>
      <c r="D129" s="2">
        <v>76</v>
      </c>
      <c r="E129" s="3">
        <v>0.91800000000000004</v>
      </c>
      <c r="F129">
        <v>76</v>
      </c>
      <c r="G129" t="s">
        <v>10</v>
      </c>
      <c r="H129">
        <v>52.314999999999998</v>
      </c>
      <c r="I129">
        <v>4.0599999999999997E-2</v>
      </c>
      <c r="J129" s="3">
        <v>1.9300000000000001E-2</v>
      </c>
      <c r="K129" s="2">
        <f>VLOOKUP(A129,'roman.domination.m0v2'!$A$2:$K$256,5,FALSE)</f>
        <v>76</v>
      </c>
      <c r="L129" t="str">
        <f t="shared" si="3"/>
        <v>opt</v>
      </c>
      <c r="M129">
        <f>VLOOKUP($A129,'roman.domination.m0v2'!$A$2:$K$256,7,FALSE)</f>
        <v>77.8</v>
      </c>
      <c r="N129">
        <f>VLOOKUP($A129,'roman.domination.m0v2'!$A$2:$K$256,11,FALSE)</f>
        <v>39.465000000000003</v>
      </c>
      <c r="O129" s="2">
        <f>VLOOKUP($A129,'roman.domination.m1v2.md2'!$A$2:$K$256,5,FALSE)</f>
        <v>76</v>
      </c>
      <c r="P129" t="str">
        <f t="shared" si="4"/>
        <v>opt</v>
      </c>
      <c r="Q129">
        <f>VLOOKUP($A129,'roman.domination.m1v2.md2'!$A$2:$K$256,7,FALSE)</f>
        <v>77.75</v>
      </c>
      <c r="R129" s="3">
        <f>VLOOKUP($A129,'roman.domination.m1v2.md2'!$A$2:$K$256,11,FALSE)</f>
        <v>74.789000000000001</v>
      </c>
      <c r="Y129" t="str">
        <f t="shared" si="5"/>
        <v>grid15x11&amp;165&amp;304&amp;76&amp;opt&amp;52.315&amp;opt&amp;39.465&amp;opt&amp;74.789\\</v>
      </c>
    </row>
    <row r="130" spans="1:25" x14ac:dyDescent="0.25">
      <c r="A130" t="s">
        <v>136</v>
      </c>
      <c r="B130">
        <v>180</v>
      </c>
      <c r="C130">
        <v>333</v>
      </c>
      <c r="D130" s="2">
        <v>82</v>
      </c>
      <c r="E130" s="3">
        <v>1.3</v>
      </c>
      <c r="F130">
        <v>83</v>
      </c>
      <c r="G130">
        <v>83</v>
      </c>
      <c r="H130">
        <v>130.71</v>
      </c>
      <c r="I130">
        <v>4.3900000000000002E-2</v>
      </c>
      <c r="J130" s="3">
        <v>2.07E-2</v>
      </c>
      <c r="K130" s="2">
        <f>VLOOKUP(A130,'roman.domination.m0v2'!$A$2:$K$256,5,FALSE)</f>
        <v>82</v>
      </c>
      <c r="L130" t="str">
        <f t="shared" si="3"/>
        <v>opt</v>
      </c>
      <c r="M130">
        <f>VLOOKUP($A130,'roman.domination.m0v2'!$A$2:$K$256,7,FALSE)</f>
        <v>85.1</v>
      </c>
      <c r="N130">
        <f>VLOOKUP($A130,'roman.domination.m0v2'!$A$2:$K$256,11,FALSE)</f>
        <v>44.667999999999999</v>
      </c>
      <c r="O130" s="2">
        <f>VLOOKUP($A130,'roman.domination.m1v2.md2'!$A$2:$K$256,5,FALSE)</f>
        <v>82</v>
      </c>
      <c r="P130" t="str">
        <f t="shared" si="4"/>
        <v>opt</v>
      </c>
      <c r="Q130">
        <f>VLOOKUP($A130,'roman.domination.m1v2.md2'!$A$2:$K$256,7,FALSE)</f>
        <v>84.2</v>
      </c>
      <c r="R130" s="3">
        <f>VLOOKUP($A130,'roman.domination.m1v2.md2'!$A$2:$K$256,11,FALSE)</f>
        <v>84.971999999999994</v>
      </c>
      <c r="Y130" t="str">
        <f t="shared" si="5"/>
        <v>grid15x12&amp;180&amp;333&amp;82&amp;83&amp;130.71&amp;opt&amp;44.668&amp;opt&amp;84.972\\</v>
      </c>
    </row>
    <row r="131" spans="1:25" x14ac:dyDescent="0.25">
      <c r="A131" t="s">
        <v>137</v>
      </c>
      <c r="B131">
        <v>195</v>
      </c>
      <c r="C131">
        <v>362</v>
      </c>
      <c r="D131" s="2">
        <v>89</v>
      </c>
      <c r="E131" s="3">
        <v>1.3089999999999999</v>
      </c>
      <c r="F131">
        <v>89</v>
      </c>
      <c r="G131" t="s">
        <v>10</v>
      </c>
      <c r="H131">
        <v>139.45099999999999</v>
      </c>
      <c r="I131">
        <v>4.5999999999999999E-2</v>
      </c>
      <c r="J131" s="3">
        <v>2.3900000000000001E-2</v>
      </c>
      <c r="K131" s="2">
        <f>VLOOKUP(A131,'roman.domination.m0v2'!$A$2:$K$256,5,FALSE)</f>
        <v>89</v>
      </c>
      <c r="L131" t="str">
        <f t="shared" si="3"/>
        <v>opt</v>
      </c>
      <c r="M131">
        <f>VLOOKUP($A131,'roman.domination.m0v2'!$A$2:$K$256,7,FALSE)</f>
        <v>91.2</v>
      </c>
      <c r="N131">
        <f>VLOOKUP($A131,'roman.domination.m0v2'!$A$2:$K$256,11,FALSE)</f>
        <v>50.078000000000003</v>
      </c>
      <c r="O131" s="2">
        <f>VLOOKUP($A131,'roman.domination.m1v2.md2'!$A$2:$K$256,5,FALSE)</f>
        <v>89</v>
      </c>
      <c r="P131" t="str">
        <f t="shared" si="4"/>
        <v>opt</v>
      </c>
      <c r="Q131">
        <f>VLOOKUP($A131,'roman.domination.m1v2.md2'!$A$2:$K$256,7,FALSE)</f>
        <v>90.85</v>
      </c>
      <c r="R131" s="3">
        <f>VLOOKUP($A131,'roman.domination.m1v2.md2'!$A$2:$K$256,11,FALSE)</f>
        <v>93.155000000000001</v>
      </c>
      <c r="Y131" t="str">
        <f t="shared" si="5"/>
        <v>grid15x13&amp;195&amp;362&amp;89&amp;opt&amp;139.451&amp;opt&amp;50.078&amp;opt&amp;93.155\\</v>
      </c>
    </row>
    <row r="132" spans="1:25" x14ac:dyDescent="0.25">
      <c r="A132" t="s">
        <v>138</v>
      </c>
      <c r="B132">
        <v>210</v>
      </c>
      <c r="C132">
        <v>391</v>
      </c>
      <c r="D132" s="2">
        <v>95</v>
      </c>
      <c r="E132" s="3">
        <v>1.159</v>
      </c>
      <c r="F132">
        <v>95</v>
      </c>
      <c r="G132" t="s">
        <v>10</v>
      </c>
      <c r="H132">
        <v>92.424000000000007</v>
      </c>
      <c r="I132">
        <v>5.4300000000000001E-2</v>
      </c>
      <c r="J132" s="3">
        <v>2.0199999999999999E-2</v>
      </c>
      <c r="K132" s="2">
        <f>VLOOKUP(A132,'roman.domination.m0v2'!$A$2:$K$256,5,FALSE)</f>
        <v>95</v>
      </c>
      <c r="L132" t="str">
        <f t="shared" si="3"/>
        <v>opt</v>
      </c>
      <c r="M132">
        <f>VLOOKUP($A132,'roman.domination.m0v2'!$A$2:$K$256,7,FALSE)</f>
        <v>98.6</v>
      </c>
      <c r="N132">
        <f>VLOOKUP($A132,'roman.domination.m0v2'!$A$2:$K$256,11,FALSE)</f>
        <v>53.243000000000002</v>
      </c>
      <c r="O132" s="2">
        <f>VLOOKUP($A132,'roman.domination.m1v2.md2'!$A$2:$K$256,5,FALSE)</f>
        <v>95</v>
      </c>
      <c r="P132" t="str">
        <f t="shared" si="4"/>
        <v>opt</v>
      </c>
      <c r="Q132">
        <f>VLOOKUP($A132,'roman.domination.m1v2.md2'!$A$2:$K$256,7,FALSE)</f>
        <v>97.4</v>
      </c>
      <c r="R132" s="3">
        <f>VLOOKUP($A132,'roman.domination.m1v2.md2'!$A$2:$K$256,11,FALSE)</f>
        <v>103.599</v>
      </c>
      <c r="Y132" t="str">
        <f t="shared" si="5"/>
        <v>grid15x14&amp;210&amp;391&amp;95&amp;opt&amp;92.424&amp;opt&amp;53.243&amp;opt&amp;103.599\\</v>
      </c>
    </row>
    <row r="133" spans="1:25" x14ac:dyDescent="0.25">
      <c r="A133" t="s">
        <v>139</v>
      </c>
      <c r="B133">
        <v>225</v>
      </c>
      <c r="C133">
        <v>420</v>
      </c>
      <c r="D133" s="2">
        <v>102</v>
      </c>
      <c r="E133" s="3">
        <v>1.357</v>
      </c>
      <c r="F133">
        <v>102</v>
      </c>
      <c r="G133" t="s">
        <v>10</v>
      </c>
      <c r="H133">
        <v>697.85900000000004</v>
      </c>
      <c r="I133">
        <v>5.3600000000000002E-2</v>
      </c>
      <c r="J133" s="3">
        <v>2.4E-2</v>
      </c>
      <c r="K133" s="2">
        <f>VLOOKUP(A133,'roman.domination.m0v2'!$A$2:$K$256,5,FALSE)</f>
        <v>102</v>
      </c>
      <c r="L133" t="str">
        <f t="shared" ref="L133:L196" si="6">IF(K133=$D133,"opt",K133)</f>
        <v>opt</v>
      </c>
      <c r="M133">
        <f>VLOOKUP($A133,'roman.domination.m0v2'!$A$2:$K$256,7,FALSE)</f>
        <v>105.45</v>
      </c>
      <c r="N133">
        <f>VLOOKUP($A133,'roman.domination.m0v2'!$A$2:$K$256,11,FALSE)</f>
        <v>64.031000000000006</v>
      </c>
      <c r="O133" s="2">
        <f>VLOOKUP($A133,'roman.domination.m1v2.md2'!$A$2:$K$256,5,FALSE)</f>
        <v>102</v>
      </c>
      <c r="P133" t="str">
        <f t="shared" ref="P133:P196" si="7">IF(O133=$D133,"opt",O133)</f>
        <v>opt</v>
      </c>
      <c r="Q133">
        <f>VLOOKUP($A133,'roman.domination.m1v2.md2'!$A$2:$K$256,7,FALSE)</f>
        <v>103.95</v>
      </c>
      <c r="R133" s="3">
        <f>VLOOKUP($A133,'roman.domination.m1v2.md2'!$A$2:$K$256,11,FALSE)</f>
        <v>113.857</v>
      </c>
      <c r="Y133" t="str">
        <f t="shared" ref="Y133:Y196" si="8">A133&amp;"&amp;"&amp;B133&amp;"&amp;"&amp;C133&amp;"&amp;"&amp;D133&amp;"&amp;"&amp;G133&amp;"&amp;"&amp;H133&amp;"&amp;"&amp;L133&amp;"&amp;"&amp;N133&amp;"&amp;"&amp;P133&amp;"&amp;"&amp;R133&amp;"\\"</f>
        <v>grid15x15&amp;225&amp;420&amp;102&amp;opt&amp;697.859&amp;opt&amp;64.031&amp;opt&amp;113.857\\</v>
      </c>
    </row>
    <row r="134" spans="1:25" x14ac:dyDescent="0.25">
      <c r="A134" t="s">
        <v>140</v>
      </c>
      <c r="B134">
        <v>400</v>
      </c>
      <c r="C134">
        <v>760</v>
      </c>
      <c r="D134" s="2">
        <v>176</v>
      </c>
      <c r="E134" s="3">
        <v>37.579000000000001</v>
      </c>
      <c r="F134">
        <v>185</v>
      </c>
      <c r="G134">
        <v>185</v>
      </c>
      <c r="H134">
        <v>676.71299999999997</v>
      </c>
      <c r="I134">
        <v>3.9E-2</v>
      </c>
      <c r="J134" s="3">
        <v>1.35E-2</v>
      </c>
      <c r="K134" s="2">
        <f>VLOOKUP(A134,'roman.domination.m0v2'!$A$2:$K$256,5,FALSE)</f>
        <v>180</v>
      </c>
      <c r="L134">
        <f t="shared" si="6"/>
        <v>180</v>
      </c>
      <c r="M134">
        <f>VLOOKUP($A134,'roman.domination.m0v2'!$A$2:$K$256,7,FALSE)</f>
        <v>186.4</v>
      </c>
      <c r="N134">
        <f>VLOOKUP($A134,'roman.domination.m0v2'!$A$2:$K$256,11,FALSE)</f>
        <v>151.208</v>
      </c>
      <c r="O134" s="2">
        <f>VLOOKUP($A134,'roman.domination.m1v2.md2'!$A$2:$K$256,5,FALSE)</f>
        <v>176</v>
      </c>
      <c r="P134" t="str">
        <f t="shared" si="7"/>
        <v>opt</v>
      </c>
      <c r="Q134">
        <f>VLOOKUP($A134,'roman.domination.m1v2.md2'!$A$2:$K$256,7,FALSE)</f>
        <v>183.3</v>
      </c>
      <c r="R134" s="3">
        <f>VLOOKUP($A134,'roman.domination.m1v2.md2'!$A$2:$K$256,11,FALSE)</f>
        <v>258.91500000000002</v>
      </c>
      <c r="Y134" t="str">
        <f t="shared" si="8"/>
        <v>grid20x20&amp;400&amp;760&amp;176&amp;185&amp;676.713&amp;180&amp;151.208&amp;opt&amp;258.915\\</v>
      </c>
    </row>
    <row r="135" spans="1:25" x14ac:dyDescent="0.25">
      <c r="A135" t="s">
        <v>141</v>
      </c>
      <c r="B135">
        <v>600</v>
      </c>
      <c r="C135">
        <v>1150</v>
      </c>
      <c r="D135" s="2">
        <v>260</v>
      </c>
      <c r="E135" s="3">
        <v>1279.4380000000001</v>
      </c>
      <c r="F135">
        <v>286</v>
      </c>
      <c r="G135">
        <v>286</v>
      </c>
      <c r="H135">
        <v>5114.6239999999998</v>
      </c>
      <c r="I135">
        <v>3.3000000000000002E-2</v>
      </c>
      <c r="J135" s="3">
        <v>1.6E-2</v>
      </c>
      <c r="K135" s="2">
        <f>VLOOKUP(A135,'roman.domination.m0v2'!$A$2:$K$256,5,FALSE)</f>
        <v>276</v>
      </c>
      <c r="L135">
        <f t="shared" si="6"/>
        <v>276</v>
      </c>
      <c r="M135">
        <f>VLOOKUP($A135,'roman.domination.m0v2'!$A$2:$K$256,7,FALSE)</f>
        <v>281.39999999999998</v>
      </c>
      <c r="N135">
        <f>VLOOKUP($A135,'roman.domination.m0v2'!$A$2:$K$256,11,FALSE)</f>
        <v>312.52800000000002</v>
      </c>
      <c r="O135" s="2">
        <f>VLOOKUP($A135,'roman.domination.m1v2.md2'!$A$2:$K$256,5,FALSE)</f>
        <v>265</v>
      </c>
      <c r="P135">
        <f t="shared" si="7"/>
        <v>265</v>
      </c>
      <c r="Q135">
        <f>VLOOKUP($A135,'roman.domination.m1v2.md2'!$A$2:$K$256,7,FALSE)</f>
        <v>275.10000000000002</v>
      </c>
      <c r="R135" s="3">
        <f>VLOOKUP($A135,'roman.domination.m1v2.md2'!$A$2:$K$256,11,FALSE)</f>
        <v>486.51900000000001</v>
      </c>
      <c r="Y135" t="str">
        <f t="shared" si="8"/>
        <v>grid30x20&amp;600&amp;1150&amp;260&amp;286&amp;5114.624&amp;276&amp;312.528&amp;265&amp;486.519\\</v>
      </c>
    </row>
    <row r="136" spans="1:25" x14ac:dyDescent="0.25">
      <c r="A136" t="s">
        <v>142</v>
      </c>
      <c r="B136">
        <v>100</v>
      </c>
      <c r="C136">
        <v>342</v>
      </c>
      <c r="D136" s="2">
        <v>28</v>
      </c>
      <c r="E136" s="3">
        <v>4.2999999999999997E-2</v>
      </c>
      <c r="F136">
        <v>28</v>
      </c>
      <c r="G136" t="s">
        <v>10</v>
      </c>
      <c r="H136">
        <v>0.129</v>
      </c>
      <c r="I136">
        <v>0</v>
      </c>
      <c r="J136" s="3">
        <v>0</v>
      </c>
      <c r="K136" s="2">
        <f>VLOOKUP(A136,'roman.domination.m0v2'!$A$2:$K$256,5,FALSE)</f>
        <v>28</v>
      </c>
      <c r="L136" t="str">
        <f t="shared" si="6"/>
        <v>opt</v>
      </c>
      <c r="M136">
        <f>VLOOKUP($A136,'roman.domination.m0v2'!$A$2:$K$256,7,FALSE)</f>
        <v>28</v>
      </c>
      <c r="N136">
        <f>VLOOKUP($A136,'roman.domination.m0v2'!$A$2:$K$256,11,FALSE)</f>
        <v>21.911999999999999</v>
      </c>
      <c r="O136" s="2">
        <f>VLOOKUP($A136,'roman.domination.m1v2.md2'!$A$2:$K$256,5,FALSE)</f>
        <v>28</v>
      </c>
      <c r="P136" t="str">
        <f t="shared" si="7"/>
        <v>opt</v>
      </c>
      <c r="Q136">
        <f>VLOOKUP($A136,'roman.domination.m1v2.md2'!$A$2:$K$256,7,FALSE)</f>
        <v>28</v>
      </c>
      <c r="R136" s="3">
        <f>VLOOKUP($A136,'roman.domination.m1v2.md2'!$A$2:$K$256,11,FALSE)</f>
        <v>37.200000000000003</v>
      </c>
      <c r="Y136" t="str">
        <f t="shared" si="8"/>
        <v>Net-10-10&amp;100&amp;342&amp;28&amp;opt&amp;0.129&amp;opt&amp;21.912&amp;opt&amp;37.2\\</v>
      </c>
    </row>
    <row r="137" spans="1:25" x14ac:dyDescent="0.25">
      <c r="A137" t="s">
        <v>143</v>
      </c>
      <c r="B137">
        <v>200</v>
      </c>
      <c r="C137">
        <v>712</v>
      </c>
      <c r="D137" s="2">
        <v>56</v>
      </c>
      <c r="E137" s="3">
        <v>8.7999999999999995E-2</v>
      </c>
      <c r="F137">
        <v>56</v>
      </c>
      <c r="G137" t="s">
        <v>10</v>
      </c>
      <c r="H137">
        <v>18.013000000000002</v>
      </c>
      <c r="I137">
        <v>1.8E-3</v>
      </c>
      <c r="J137" s="3">
        <v>5.3E-3</v>
      </c>
      <c r="K137" s="2">
        <f>VLOOKUP(A137,'roman.domination.m0v2'!$A$2:$K$256,5,FALSE)</f>
        <v>56</v>
      </c>
      <c r="L137" t="str">
        <f t="shared" si="6"/>
        <v>opt</v>
      </c>
      <c r="M137">
        <f>VLOOKUP($A137,'roman.domination.m0v2'!$A$2:$K$256,7,FALSE)</f>
        <v>56</v>
      </c>
      <c r="N137">
        <f>VLOOKUP($A137,'roman.domination.m0v2'!$A$2:$K$256,11,FALSE)</f>
        <v>61.451000000000001</v>
      </c>
      <c r="O137" s="2">
        <f>VLOOKUP($A137,'roman.domination.m1v2.md2'!$A$2:$K$256,5,FALSE)</f>
        <v>56</v>
      </c>
      <c r="P137" t="str">
        <f t="shared" si="7"/>
        <v>opt</v>
      </c>
      <c r="Q137">
        <f>VLOOKUP($A137,'roman.domination.m1v2.md2'!$A$2:$K$256,7,FALSE)</f>
        <v>56</v>
      </c>
      <c r="R137" s="3">
        <f>VLOOKUP($A137,'roman.domination.m1v2.md2'!$A$2:$K$256,11,FALSE)</f>
        <v>90.915999999999997</v>
      </c>
      <c r="Y137" t="str">
        <f t="shared" si="8"/>
        <v>Net-10-20&amp;200&amp;712&amp;56&amp;opt&amp;18.013&amp;opt&amp;61.451&amp;opt&amp;90.916\\</v>
      </c>
    </row>
    <row r="138" spans="1:25" x14ac:dyDescent="0.25">
      <c r="A138" t="s">
        <v>144</v>
      </c>
      <c r="B138">
        <v>400</v>
      </c>
      <c r="C138">
        <v>1482</v>
      </c>
      <c r="D138" s="2">
        <v>98</v>
      </c>
      <c r="E138" s="3">
        <v>0.13400000000000001</v>
      </c>
      <c r="F138">
        <v>98</v>
      </c>
      <c r="G138" t="s">
        <v>10</v>
      </c>
      <c r="H138">
        <v>944.94</v>
      </c>
      <c r="I138">
        <v>2.2800000000000001E-2</v>
      </c>
      <c r="J138" s="3">
        <v>3.1600000000000003E-2</v>
      </c>
      <c r="K138" s="2">
        <f>VLOOKUP(A138,'roman.domination.m0v2'!$A$2:$K$256,5,FALSE)</f>
        <v>98</v>
      </c>
      <c r="L138" t="str">
        <f t="shared" si="6"/>
        <v>opt</v>
      </c>
      <c r="M138">
        <f>VLOOKUP($A138,'roman.domination.m0v2'!$A$2:$K$256,7,FALSE)</f>
        <v>98.45</v>
      </c>
      <c r="N138">
        <f>VLOOKUP($A138,'roman.domination.m0v2'!$A$2:$K$256,11,FALSE)</f>
        <v>174.114</v>
      </c>
      <c r="O138" s="2">
        <f>VLOOKUP($A138,'roman.domination.m1v2.md2'!$A$2:$K$256,5,FALSE)</f>
        <v>98</v>
      </c>
      <c r="P138" t="str">
        <f t="shared" si="7"/>
        <v>opt</v>
      </c>
      <c r="Q138">
        <f>VLOOKUP($A138,'roman.domination.m1v2.md2'!$A$2:$K$256,7,FALSE)</f>
        <v>98.45</v>
      </c>
      <c r="R138" s="3">
        <f>VLOOKUP($A138,'roman.domination.m1v2.md2'!$A$2:$K$256,11,FALSE)</f>
        <v>255.73500000000001</v>
      </c>
      <c r="Y138" t="str">
        <f t="shared" si="8"/>
        <v>Net-20-20&amp;400&amp;1482&amp;98&amp;opt&amp;944.94&amp;opt&amp;174.114&amp;opt&amp;255.735\\</v>
      </c>
    </row>
    <row r="139" spans="1:25" x14ac:dyDescent="0.25">
      <c r="A139" t="s">
        <v>145</v>
      </c>
      <c r="B139">
        <v>600</v>
      </c>
      <c r="C139">
        <v>2252</v>
      </c>
      <c r="D139" s="2">
        <v>140</v>
      </c>
      <c r="E139" s="3">
        <v>0.16200000000000001</v>
      </c>
      <c r="F139">
        <v>145</v>
      </c>
      <c r="G139">
        <v>145</v>
      </c>
      <c r="H139">
        <v>6916.4</v>
      </c>
      <c r="I139">
        <v>5.8000000000000003E-2</v>
      </c>
      <c r="J139" s="3">
        <v>2.7400000000000001E-2</v>
      </c>
      <c r="K139" s="2">
        <f>VLOOKUP(A139,'roman.domination.m0v2'!$A$2:$K$256,5,FALSE)</f>
        <v>140</v>
      </c>
      <c r="L139" t="str">
        <f t="shared" si="6"/>
        <v>opt</v>
      </c>
      <c r="M139">
        <f>VLOOKUP($A139,'roman.domination.m0v2'!$A$2:$K$256,7,FALSE)</f>
        <v>145.19999999999999</v>
      </c>
      <c r="N139">
        <f>VLOOKUP($A139,'roman.domination.m0v2'!$A$2:$K$256,11,FALSE)</f>
        <v>320.98</v>
      </c>
      <c r="O139" s="2">
        <f>VLOOKUP($A139,'roman.domination.m1v2.md2'!$A$2:$K$256,5,FALSE)</f>
        <v>140</v>
      </c>
      <c r="P139" t="str">
        <f t="shared" si="7"/>
        <v>opt</v>
      </c>
      <c r="Q139">
        <f>VLOOKUP($A139,'roman.domination.m1v2.md2'!$A$2:$K$256,7,FALSE)</f>
        <v>143.65</v>
      </c>
      <c r="R139" s="3">
        <f>VLOOKUP($A139,'roman.domination.m1v2.md2'!$A$2:$K$256,11,FALSE)</f>
        <v>481.09500000000003</v>
      </c>
      <c r="Y139" t="str">
        <f t="shared" si="8"/>
        <v>Net-30-20&amp;600&amp;2252&amp;140&amp;145&amp;6916.4&amp;opt&amp;320.98&amp;opt&amp;481.095\\</v>
      </c>
    </row>
    <row r="140" spans="1:25" x14ac:dyDescent="0.25">
      <c r="A140" t="s">
        <v>146</v>
      </c>
      <c r="B140">
        <v>10</v>
      </c>
      <c r="C140">
        <v>27</v>
      </c>
      <c r="D140" s="2">
        <v>3</v>
      </c>
      <c r="E140" s="3">
        <v>4.8000000000000001E-2</v>
      </c>
      <c r="F140">
        <v>3</v>
      </c>
      <c r="G140" t="s">
        <v>10</v>
      </c>
      <c r="H140">
        <v>0.01</v>
      </c>
      <c r="I140">
        <v>0</v>
      </c>
      <c r="J140" s="3">
        <v>0</v>
      </c>
      <c r="K140" s="2">
        <f>VLOOKUP(A140,'roman.domination.m0v2'!$A$2:$K$256,5,FALSE)</f>
        <v>3</v>
      </c>
      <c r="L140" t="str">
        <f t="shared" si="6"/>
        <v>opt</v>
      </c>
      <c r="M140">
        <f>VLOOKUP($A140,'roman.domination.m0v2'!$A$2:$K$256,7,FALSE)</f>
        <v>3.15</v>
      </c>
      <c r="N140">
        <f>VLOOKUP($A140,'roman.domination.m0v2'!$A$2:$K$256,11,FALSE)</f>
        <v>5.2809999999999997</v>
      </c>
      <c r="O140" s="2">
        <f>VLOOKUP($A140,'roman.domination.m1v2.md2'!$A$2:$K$256,5,FALSE)</f>
        <v>3</v>
      </c>
      <c r="P140" t="str">
        <f t="shared" si="7"/>
        <v>opt</v>
      </c>
      <c r="Q140">
        <f>VLOOKUP($A140,'roman.domination.m1v2.md2'!$A$2:$K$256,7,FALSE)</f>
        <v>3.2</v>
      </c>
      <c r="R140" s="3">
        <f>VLOOKUP($A140,'roman.domination.m1v2.md2'!$A$2:$K$256,11,FALSE)</f>
        <v>4.782</v>
      </c>
      <c r="Y140" t="str">
        <f t="shared" si="8"/>
        <v>Planar-10&amp;10&amp;27&amp;3&amp;opt&amp;0.01&amp;opt&amp;5.281&amp;opt&amp;4.782\\</v>
      </c>
    </row>
    <row r="141" spans="1:25" x14ac:dyDescent="0.25">
      <c r="A141" t="s">
        <v>147</v>
      </c>
      <c r="B141">
        <v>100</v>
      </c>
      <c r="C141">
        <v>1540</v>
      </c>
      <c r="D141" s="2">
        <v>10</v>
      </c>
      <c r="E141" s="3">
        <v>3.8300000000000001E-2</v>
      </c>
      <c r="F141">
        <v>10</v>
      </c>
      <c r="G141" t="s">
        <v>10</v>
      </c>
      <c r="H141">
        <v>5.3999999999999999E-2</v>
      </c>
      <c r="I141">
        <v>0</v>
      </c>
      <c r="J141" s="3">
        <v>0</v>
      </c>
      <c r="K141" s="2">
        <f>VLOOKUP(A141,'roman.domination.m0v2'!$A$2:$K$256,5,FALSE)</f>
        <v>10</v>
      </c>
      <c r="L141" t="str">
        <f t="shared" si="6"/>
        <v>opt</v>
      </c>
      <c r="M141">
        <f>VLOOKUP($A141,'roman.domination.m0v2'!$A$2:$K$256,7,FALSE)</f>
        <v>10.050000000000001</v>
      </c>
      <c r="N141">
        <f>VLOOKUP($A141,'roman.domination.m0v2'!$A$2:$K$256,11,FALSE)</f>
        <v>16.858000000000001</v>
      </c>
      <c r="O141" s="2">
        <f>VLOOKUP($A141,'roman.domination.m1v2.md2'!$A$2:$K$256,5,FALSE)</f>
        <v>10</v>
      </c>
      <c r="P141" t="str">
        <f t="shared" si="7"/>
        <v>opt</v>
      </c>
      <c r="Q141">
        <f>VLOOKUP($A141,'roman.domination.m1v2.md2'!$A$2:$K$256,7,FALSE)</f>
        <v>10</v>
      </c>
      <c r="R141" s="3">
        <f>VLOOKUP($A141,'roman.domination.m1v2.md2'!$A$2:$K$256,11,FALSE)</f>
        <v>29.742000000000001</v>
      </c>
      <c r="Y141" t="str">
        <f t="shared" si="8"/>
        <v>Planar-100&amp;100&amp;1540&amp;10&amp;opt&amp;0.054&amp;opt&amp;16.858&amp;opt&amp;29.742\\</v>
      </c>
    </row>
    <row r="142" spans="1:25" x14ac:dyDescent="0.25">
      <c r="A142" t="s">
        <v>148</v>
      </c>
      <c r="B142">
        <v>150</v>
      </c>
      <c r="C142">
        <v>2867</v>
      </c>
      <c r="D142" s="2">
        <v>12</v>
      </c>
      <c r="E142" s="3">
        <v>1.3029999999999999</v>
      </c>
      <c r="F142">
        <v>12</v>
      </c>
      <c r="G142" t="s">
        <v>10</v>
      </c>
      <c r="H142">
        <v>1.1659999999999999</v>
      </c>
      <c r="I142">
        <v>0</v>
      </c>
      <c r="J142" s="3">
        <v>0</v>
      </c>
      <c r="K142" s="2">
        <f>VLOOKUP(A142,'roman.domination.m0v2'!$A$2:$K$256,5,FALSE)</f>
        <v>12</v>
      </c>
      <c r="L142" t="str">
        <f t="shared" si="6"/>
        <v>opt</v>
      </c>
      <c r="M142">
        <f>VLOOKUP($A142,'roman.domination.m0v2'!$A$2:$K$256,7,FALSE)</f>
        <v>13.1</v>
      </c>
      <c r="N142">
        <f>VLOOKUP($A142,'roman.domination.m0v2'!$A$2:$K$256,11,FALSE)</f>
        <v>38.231999999999999</v>
      </c>
      <c r="O142" s="2">
        <f>VLOOKUP($A142,'roman.domination.m1v2.md2'!$A$2:$K$256,5,FALSE)</f>
        <v>12</v>
      </c>
      <c r="P142" t="str">
        <f t="shared" si="7"/>
        <v>opt</v>
      </c>
      <c r="Q142">
        <f>VLOOKUP($A142,'roman.domination.m1v2.md2'!$A$2:$K$256,7,FALSE)</f>
        <v>13.05</v>
      </c>
      <c r="R142" s="3">
        <f>VLOOKUP($A142,'roman.domination.m1v2.md2'!$A$2:$K$256,11,FALSE)</f>
        <v>52.828000000000003</v>
      </c>
      <c r="Y142" t="str">
        <f t="shared" si="8"/>
        <v>Planar-150&amp;150&amp;2867&amp;12&amp;opt&amp;1.166&amp;opt&amp;38.232&amp;opt&amp;52.828\\</v>
      </c>
    </row>
    <row r="143" spans="1:25" x14ac:dyDescent="0.25">
      <c r="A143" t="s">
        <v>149</v>
      </c>
      <c r="B143">
        <v>20</v>
      </c>
      <c r="C143">
        <v>105</v>
      </c>
      <c r="D143" s="2">
        <v>5</v>
      </c>
      <c r="E143" s="3">
        <v>6.2E-2</v>
      </c>
      <c r="F143">
        <v>5</v>
      </c>
      <c r="G143" t="s">
        <v>10</v>
      </c>
      <c r="H143">
        <v>0.01</v>
      </c>
      <c r="I143">
        <v>0</v>
      </c>
      <c r="J143" s="3">
        <v>0</v>
      </c>
      <c r="K143" s="2">
        <f>VLOOKUP(A143,'roman.domination.m0v2'!$A$2:$K$256,5,FALSE)</f>
        <v>5</v>
      </c>
      <c r="L143" t="str">
        <f t="shared" si="6"/>
        <v>opt</v>
      </c>
      <c r="M143">
        <f>VLOOKUP($A143,'roman.domination.m0v2'!$A$2:$K$256,7,FALSE)</f>
        <v>5</v>
      </c>
      <c r="N143">
        <f>VLOOKUP($A143,'roman.domination.m0v2'!$A$2:$K$256,11,FALSE)</f>
        <v>3.871</v>
      </c>
      <c r="O143" s="2">
        <f>VLOOKUP($A143,'roman.domination.m1v2.md2'!$A$2:$K$256,5,FALSE)</f>
        <v>5</v>
      </c>
      <c r="P143" t="str">
        <f t="shared" si="7"/>
        <v>opt</v>
      </c>
      <c r="Q143">
        <f>VLOOKUP($A143,'roman.domination.m1v2.md2'!$A$2:$K$256,7,FALSE)</f>
        <v>5</v>
      </c>
      <c r="R143" s="3">
        <f>VLOOKUP($A143,'roman.domination.m1v2.md2'!$A$2:$K$256,11,FALSE)</f>
        <v>10.701000000000001</v>
      </c>
      <c r="Y143" t="str">
        <f t="shared" si="8"/>
        <v>Planar-20&amp;20&amp;105&amp;5&amp;opt&amp;0.01&amp;opt&amp;3.871&amp;opt&amp;10.701\\</v>
      </c>
    </row>
    <row r="144" spans="1:25" x14ac:dyDescent="0.25">
      <c r="A144" t="s">
        <v>150</v>
      </c>
      <c r="B144">
        <v>200</v>
      </c>
      <c r="C144">
        <v>4475</v>
      </c>
      <c r="D144" s="2">
        <v>16</v>
      </c>
      <c r="E144" s="3">
        <v>145.262</v>
      </c>
      <c r="F144">
        <v>16</v>
      </c>
      <c r="G144" t="s">
        <v>10</v>
      </c>
      <c r="H144">
        <v>2.4660000000000002</v>
      </c>
      <c r="I144">
        <v>0</v>
      </c>
      <c r="J144" s="3">
        <v>0</v>
      </c>
      <c r="K144" s="2">
        <f>VLOOKUP(A144,'roman.domination.m0v2'!$A$2:$K$256,5,FALSE)</f>
        <v>16</v>
      </c>
      <c r="L144" t="str">
        <f t="shared" si="6"/>
        <v>opt</v>
      </c>
      <c r="M144">
        <f>VLOOKUP($A144,'roman.domination.m0v2'!$A$2:$K$256,7,FALSE)</f>
        <v>16.899999999999999</v>
      </c>
      <c r="N144">
        <f>VLOOKUP($A144,'roman.domination.m0v2'!$A$2:$K$256,11,FALSE)</f>
        <v>60.58</v>
      </c>
      <c r="O144" s="2">
        <f>VLOOKUP($A144,'roman.domination.m1v2.md2'!$A$2:$K$256,5,FALSE)</f>
        <v>16</v>
      </c>
      <c r="P144" t="str">
        <f t="shared" si="7"/>
        <v>opt</v>
      </c>
      <c r="Q144">
        <f>VLOOKUP($A144,'roman.domination.m1v2.md2'!$A$2:$K$256,7,FALSE)</f>
        <v>17.100000000000001</v>
      </c>
      <c r="R144" s="3">
        <f>VLOOKUP($A144,'roman.domination.m1v2.md2'!$A$2:$K$256,11,FALSE)</f>
        <v>82.132000000000005</v>
      </c>
      <c r="Y144" t="str">
        <f t="shared" si="8"/>
        <v>Planar-200&amp;200&amp;4475&amp;16&amp;opt&amp;2.466&amp;opt&amp;60.58&amp;opt&amp;82.132\\</v>
      </c>
    </row>
    <row r="145" spans="1:25" x14ac:dyDescent="0.25">
      <c r="A145" t="s">
        <v>151</v>
      </c>
      <c r="B145">
        <v>30</v>
      </c>
      <c r="C145">
        <v>182</v>
      </c>
      <c r="D145" s="2">
        <v>5</v>
      </c>
      <c r="E145" s="3">
        <v>4.5999999999999999E-2</v>
      </c>
      <c r="F145">
        <v>5</v>
      </c>
      <c r="G145" t="s">
        <v>10</v>
      </c>
      <c r="H145">
        <v>0.01</v>
      </c>
      <c r="I145">
        <v>0</v>
      </c>
      <c r="J145" s="3">
        <v>0</v>
      </c>
      <c r="K145" s="2">
        <f>VLOOKUP(A145,'roman.domination.m0v2'!$A$2:$K$256,5,FALSE)</f>
        <v>5</v>
      </c>
      <c r="L145" t="str">
        <f t="shared" si="6"/>
        <v>opt</v>
      </c>
      <c r="M145">
        <f>VLOOKUP($A145,'roman.domination.m0v2'!$A$2:$K$256,7,FALSE)</f>
        <v>5</v>
      </c>
      <c r="N145">
        <f>VLOOKUP($A145,'roman.domination.m0v2'!$A$2:$K$256,11,FALSE)</f>
        <v>4.931</v>
      </c>
      <c r="O145" s="2">
        <f>VLOOKUP($A145,'roman.domination.m1v2.md2'!$A$2:$K$256,5,FALSE)</f>
        <v>5</v>
      </c>
      <c r="P145" t="str">
        <f t="shared" si="7"/>
        <v>opt</v>
      </c>
      <c r="Q145">
        <f>VLOOKUP($A145,'roman.domination.m1v2.md2'!$A$2:$K$256,7,FALSE)</f>
        <v>5</v>
      </c>
      <c r="R145" s="3">
        <f>VLOOKUP($A145,'roman.domination.m1v2.md2'!$A$2:$K$256,11,FALSE)</f>
        <v>14.808999999999999</v>
      </c>
      <c r="Y145" t="str">
        <f t="shared" si="8"/>
        <v>Planar-30&amp;30&amp;182&amp;5&amp;opt&amp;0.01&amp;opt&amp;4.931&amp;opt&amp;14.809\\</v>
      </c>
    </row>
    <row r="146" spans="1:25" x14ac:dyDescent="0.25">
      <c r="A146" t="s">
        <v>152</v>
      </c>
      <c r="B146">
        <v>50</v>
      </c>
      <c r="C146">
        <v>465</v>
      </c>
      <c r="D146" s="2">
        <v>6</v>
      </c>
      <c r="E146" s="3">
        <v>8.2000000000000003E-2</v>
      </c>
      <c r="F146">
        <v>6</v>
      </c>
      <c r="G146" t="s">
        <v>10</v>
      </c>
      <c r="H146">
        <v>0.01</v>
      </c>
      <c r="I146">
        <v>0</v>
      </c>
      <c r="J146" s="3">
        <v>0</v>
      </c>
      <c r="K146" s="2">
        <f>VLOOKUP(A146,'roman.domination.m0v2'!$A$2:$K$256,5,FALSE)</f>
        <v>6</v>
      </c>
      <c r="L146" t="str">
        <f t="shared" si="6"/>
        <v>opt</v>
      </c>
      <c r="M146">
        <f>VLOOKUP($A146,'roman.domination.m0v2'!$A$2:$K$256,7,FALSE)</f>
        <v>6</v>
      </c>
      <c r="N146">
        <f>VLOOKUP($A146,'roman.domination.m0v2'!$A$2:$K$256,11,FALSE)</f>
        <v>6.92</v>
      </c>
      <c r="O146" s="2">
        <f>VLOOKUP($A146,'roman.domination.m1v2.md2'!$A$2:$K$256,5,FALSE)</f>
        <v>6</v>
      </c>
      <c r="P146" t="str">
        <f t="shared" si="7"/>
        <v>opt</v>
      </c>
      <c r="Q146">
        <f>VLOOKUP($A146,'roman.domination.m1v2.md2'!$A$2:$K$256,7,FALSE)</f>
        <v>6</v>
      </c>
      <c r="R146" s="3">
        <f>VLOOKUP($A146,'roman.domination.m1v2.md2'!$A$2:$K$256,11,FALSE)</f>
        <v>17.827000000000002</v>
      </c>
      <c r="Y146" t="str">
        <f t="shared" si="8"/>
        <v>Planar-50&amp;50&amp;465&amp;6&amp;opt&amp;0.01&amp;opt&amp;6.92&amp;opt&amp;17.827\\</v>
      </c>
    </row>
    <row r="147" spans="1:25" x14ac:dyDescent="0.25">
      <c r="A147" t="s">
        <v>222</v>
      </c>
      <c r="B147">
        <v>50</v>
      </c>
      <c r="C147">
        <v>49</v>
      </c>
      <c r="D147" s="2">
        <v>32</v>
      </c>
      <c r="E147" s="3">
        <v>6.2E-2</v>
      </c>
      <c r="F147">
        <v>32</v>
      </c>
      <c r="G147" t="s">
        <v>10</v>
      </c>
      <c r="H147">
        <v>3.1E-2</v>
      </c>
      <c r="I147">
        <v>0</v>
      </c>
      <c r="J147" s="3">
        <v>0</v>
      </c>
      <c r="K147" s="2">
        <f>VLOOKUP(A147,'roman.domination.m0v2'!$A$2:$K$256,5,FALSE)</f>
        <v>32</v>
      </c>
      <c r="L147" t="str">
        <f t="shared" si="6"/>
        <v>opt</v>
      </c>
      <c r="M147">
        <f>VLOOKUP($A147,'roman.domination.m0v2'!$A$2:$K$256,7,FALSE)</f>
        <v>32</v>
      </c>
      <c r="N147">
        <f>VLOOKUP($A147,'roman.domination.m0v2'!$A$2:$K$256,11,FALSE)</f>
        <v>7.5369999999999999</v>
      </c>
      <c r="O147" s="2">
        <f>VLOOKUP($A147,'roman.domination.m1v2.md2'!$A$2:$K$256,5,FALSE)</f>
        <v>32</v>
      </c>
      <c r="P147" t="str">
        <f t="shared" si="7"/>
        <v>opt</v>
      </c>
      <c r="Q147">
        <f>VLOOKUP($A147,'roman.domination.m1v2.md2'!$A$2:$K$256,7,FALSE)</f>
        <v>32</v>
      </c>
      <c r="R147" s="3">
        <f>VLOOKUP($A147,'roman.domination.m1v2.md2'!$A$2:$K$256,11,FALSE)</f>
        <v>17.93</v>
      </c>
      <c r="Y147" t="str">
        <f t="shared" si="8"/>
        <v>Random-50-1&amp;50&amp;49&amp;32&amp;opt&amp;0.031&amp;opt&amp;7.537&amp;opt&amp;17.93\\</v>
      </c>
    </row>
    <row r="148" spans="1:25" x14ac:dyDescent="0.25">
      <c r="A148" t="s">
        <v>224</v>
      </c>
      <c r="B148">
        <v>50</v>
      </c>
      <c r="C148">
        <v>49</v>
      </c>
      <c r="D148" s="2">
        <v>33</v>
      </c>
      <c r="E148" s="3">
        <v>6.2E-2</v>
      </c>
      <c r="F148">
        <v>33</v>
      </c>
      <c r="G148" t="s">
        <v>10</v>
      </c>
      <c r="H148">
        <v>6.9000000000000006E-2</v>
      </c>
      <c r="I148">
        <v>0</v>
      </c>
      <c r="J148" s="3">
        <v>0</v>
      </c>
      <c r="K148" s="2">
        <f>VLOOKUP(A148,'roman.domination.m0v2'!$A$2:$K$256,5,FALSE)</f>
        <v>33</v>
      </c>
      <c r="L148" t="str">
        <f t="shared" si="6"/>
        <v>opt</v>
      </c>
      <c r="M148">
        <f>VLOOKUP($A148,'roman.domination.m0v2'!$A$2:$K$256,7,FALSE)</f>
        <v>33</v>
      </c>
      <c r="N148">
        <f>VLOOKUP($A148,'roman.domination.m0v2'!$A$2:$K$256,11,FALSE)</f>
        <v>7.9960000000000004</v>
      </c>
      <c r="O148" s="2">
        <f>VLOOKUP($A148,'roman.domination.m1v2.md2'!$A$2:$K$256,5,FALSE)</f>
        <v>33</v>
      </c>
      <c r="P148" t="str">
        <f t="shared" si="7"/>
        <v>opt</v>
      </c>
      <c r="Q148">
        <f>VLOOKUP($A148,'roman.domination.m1v2.md2'!$A$2:$K$256,7,FALSE)</f>
        <v>33</v>
      </c>
      <c r="R148" s="3">
        <f>VLOOKUP($A148,'roman.domination.m1v2.md2'!$A$2:$K$256,11,FALSE)</f>
        <v>18.388999999999999</v>
      </c>
      <c r="Y148" t="str">
        <f t="shared" si="8"/>
        <v>Random-50-2&amp;50&amp;49&amp;33&amp;opt&amp;0.069&amp;opt&amp;7.996&amp;opt&amp;18.389\\</v>
      </c>
    </row>
    <row r="149" spans="1:25" x14ac:dyDescent="0.25">
      <c r="A149" t="s">
        <v>226</v>
      </c>
      <c r="B149">
        <v>50</v>
      </c>
      <c r="C149">
        <v>58</v>
      </c>
      <c r="D149" s="2">
        <v>28</v>
      </c>
      <c r="E149" s="3">
        <v>8.4000000000000005E-2</v>
      </c>
      <c r="F149">
        <v>28</v>
      </c>
      <c r="G149" t="s">
        <v>10</v>
      </c>
      <c r="H149">
        <v>2.9000000000000001E-2</v>
      </c>
      <c r="I149">
        <v>0</v>
      </c>
      <c r="J149" s="3">
        <v>0</v>
      </c>
      <c r="K149" s="2">
        <f>VLOOKUP(A149,'roman.domination.m0v2'!$A$2:$K$256,5,FALSE)</f>
        <v>28</v>
      </c>
      <c r="L149" t="str">
        <f t="shared" si="6"/>
        <v>opt</v>
      </c>
      <c r="M149">
        <f>VLOOKUP($A149,'roman.domination.m0v2'!$A$2:$K$256,7,FALSE)</f>
        <v>28</v>
      </c>
      <c r="N149">
        <f>VLOOKUP($A149,'roman.domination.m0v2'!$A$2:$K$256,11,FALSE)</f>
        <v>6.9509999999999996</v>
      </c>
      <c r="O149" s="2">
        <f>VLOOKUP($A149,'roman.domination.m1v2.md2'!$A$2:$K$256,5,FALSE)</f>
        <v>28</v>
      </c>
      <c r="P149" t="str">
        <f t="shared" si="7"/>
        <v>opt</v>
      </c>
      <c r="Q149">
        <f>VLOOKUP($A149,'roman.domination.m1v2.md2'!$A$2:$K$256,7,FALSE)</f>
        <v>28</v>
      </c>
      <c r="R149" s="3">
        <f>VLOOKUP($A149,'roman.domination.m1v2.md2'!$A$2:$K$256,11,FALSE)</f>
        <v>17.395</v>
      </c>
      <c r="Y149" t="str">
        <f t="shared" si="8"/>
        <v>Random-50-3&amp;50&amp;58&amp;28&amp;opt&amp;0.029&amp;opt&amp;6.951&amp;opt&amp;17.395\\</v>
      </c>
    </row>
    <row r="150" spans="1:25" x14ac:dyDescent="0.25">
      <c r="A150" t="s">
        <v>228</v>
      </c>
      <c r="B150">
        <v>50</v>
      </c>
      <c r="C150">
        <v>54</v>
      </c>
      <c r="D150" s="2">
        <v>30</v>
      </c>
      <c r="E150" s="3">
        <v>0.08</v>
      </c>
      <c r="F150">
        <v>30</v>
      </c>
      <c r="G150" t="s">
        <v>10</v>
      </c>
      <c r="H150">
        <v>6.0000000000000001E-3</v>
      </c>
      <c r="I150">
        <v>0</v>
      </c>
      <c r="J150" s="3">
        <v>0</v>
      </c>
      <c r="K150" s="2">
        <f>VLOOKUP(A150,'roman.domination.m0v2'!$A$2:$K$256,5,FALSE)</f>
        <v>30</v>
      </c>
      <c r="L150" t="str">
        <f t="shared" si="6"/>
        <v>opt</v>
      </c>
      <c r="M150">
        <f>VLOOKUP($A150,'roman.domination.m0v2'!$A$2:$K$256,7,FALSE)</f>
        <v>30</v>
      </c>
      <c r="N150">
        <f>VLOOKUP($A150,'roman.domination.m0v2'!$A$2:$K$256,11,FALSE)</f>
        <v>7.4</v>
      </c>
      <c r="O150" s="2">
        <f>VLOOKUP($A150,'roman.domination.m1v2.md2'!$A$2:$K$256,5,FALSE)</f>
        <v>30</v>
      </c>
      <c r="P150" t="str">
        <f t="shared" si="7"/>
        <v>opt</v>
      </c>
      <c r="Q150">
        <f>VLOOKUP($A150,'roman.domination.m1v2.md2'!$A$2:$K$256,7,FALSE)</f>
        <v>30</v>
      </c>
      <c r="R150" s="3">
        <f>VLOOKUP($A150,'roman.domination.m1v2.md2'!$A$2:$K$256,11,FALSE)</f>
        <v>17.850000000000001</v>
      </c>
      <c r="Y150" t="str">
        <f t="shared" si="8"/>
        <v>Random-50-4&amp;50&amp;54&amp;30&amp;opt&amp;0.006&amp;opt&amp;7.4&amp;opt&amp;17.85\\</v>
      </c>
    </row>
    <row r="151" spans="1:25" x14ac:dyDescent="0.25">
      <c r="A151" t="s">
        <v>230</v>
      </c>
      <c r="B151">
        <v>50</v>
      </c>
      <c r="C151">
        <v>67</v>
      </c>
      <c r="D151" s="2">
        <v>28</v>
      </c>
      <c r="E151" s="3">
        <v>0.1</v>
      </c>
      <c r="F151">
        <v>28</v>
      </c>
      <c r="G151" t="s">
        <v>10</v>
      </c>
      <c r="H151">
        <v>5.0000000000000001E-3</v>
      </c>
      <c r="I151">
        <v>0</v>
      </c>
      <c r="J151" s="3">
        <v>0</v>
      </c>
      <c r="K151" s="2">
        <f>VLOOKUP(A151,'roman.domination.m0v2'!$A$2:$K$256,5,FALSE)</f>
        <v>28</v>
      </c>
      <c r="L151" t="str">
        <f t="shared" si="6"/>
        <v>opt</v>
      </c>
      <c r="M151">
        <f>VLOOKUP($A151,'roman.domination.m0v2'!$A$2:$K$256,7,FALSE)</f>
        <v>28</v>
      </c>
      <c r="N151">
        <f>VLOOKUP($A151,'roman.domination.m0v2'!$A$2:$K$256,11,FALSE)</f>
        <v>7.6820000000000004</v>
      </c>
      <c r="O151" s="2">
        <f>VLOOKUP($A151,'roman.domination.m1v2.md2'!$A$2:$K$256,5,FALSE)</f>
        <v>28</v>
      </c>
      <c r="P151" t="str">
        <f t="shared" si="7"/>
        <v>opt</v>
      </c>
      <c r="Q151">
        <f>VLOOKUP($A151,'roman.domination.m1v2.md2'!$A$2:$K$256,7,FALSE)</f>
        <v>28</v>
      </c>
      <c r="R151" s="3">
        <f>VLOOKUP($A151,'roman.domination.m1v2.md2'!$A$2:$K$256,11,FALSE)</f>
        <v>17.838999999999999</v>
      </c>
      <c r="Y151" t="str">
        <f t="shared" si="8"/>
        <v>Random-50-5&amp;50&amp;67&amp;28&amp;opt&amp;0.005&amp;opt&amp;7.682&amp;opt&amp;17.839\\</v>
      </c>
    </row>
    <row r="152" spans="1:25" x14ac:dyDescent="0.25">
      <c r="A152" t="s">
        <v>232</v>
      </c>
      <c r="B152">
        <v>50</v>
      </c>
      <c r="C152">
        <v>86</v>
      </c>
      <c r="D152" s="2">
        <v>25</v>
      </c>
      <c r="E152" s="3">
        <v>0.184</v>
      </c>
      <c r="F152">
        <v>25</v>
      </c>
      <c r="G152" t="s">
        <v>10</v>
      </c>
      <c r="H152">
        <v>4.1000000000000002E-2</v>
      </c>
      <c r="I152">
        <v>0</v>
      </c>
      <c r="J152" s="3">
        <v>0</v>
      </c>
      <c r="K152" s="2">
        <f>VLOOKUP(A152,'roman.domination.m0v2'!$A$2:$K$256,5,FALSE)</f>
        <v>25</v>
      </c>
      <c r="L152" t="str">
        <f t="shared" si="6"/>
        <v>opt</v>
      </c>
      <c r="M152">
        <f>VLOOKUP($A152,'roman.domination.m0v2'!$A$2:$K$256,7,FALSE)</f>
        <v>25</v>
      </c>
      <c r="N152">
        <f>VLOOKUP($A152,'roman.domination.m0v2'!$A$2:$K$256,11,FALSE)</f>
        <v>7.9189999999999996</v>
      </c>
      <c r="O152" s="2">
        <f>VLOOKUP($A152,'roman.domination.m1v2.md2'!$A$2:$K$256,5,FALSE)</f>
        <v>25</v>
      </c>
      <c r="P152" t="str">
        <f t="shared" si="7"/>
        <v>opt</v>
      </c>
      <c r="Q152">
        <f>VLOOKUP($A152,'roman.domination.m1v2.md2'!$A$2:$K$256,7,FALSE)</f>
        <v>25</v>
      </c>
      <c r="R152" s="3">
        <f>VLOOKUP($A152,'roman.domination.m1v2.md2'!$A$2:$K$256,11,FALSE)</f>
        <v>18.120999999999999</v>
      </c>
      <c r="Y152" t="str">
        <f t="shared" si="8"/>
        <v>Random-50-6&amp;50&amp;86&amp;25&amp;opt&amp;0.041&amp;opt&amp;7.919&amp;opt&amp;18.121\\</v>
      </c>
    </row>
    <row r="153" spans="1:25" x14ac:dyDescent="0.25">
      <c r="A153" t="s">
        <v>234</v>
      </c>
      <c r="B153">
        <v>50</v>
      </c>
      <c r="C153">
        <v>84</v>
      </c>
      <c r="D153" s="2">
        <v>26</v>
      </c>
      <c r="E153" s="3">
        <v>0.1</v>
      </c>
      <c r="F153">
        <v>26</v>
      </c>
      <c r="G153" t="s">
        <v>10</v>
      </c>
      <c r="H153">
        <v>0.01</v>
      </c>
      <c r="I153">
        <v>0</v>
      </c>
      <c r="J153" s="3">
        <v>0</v>
      </c>
      <c r="K153" s="2">
        <f>VLOOKUP(A153,'roman.domination.m0v2'!$A$2:$K$256,5,FALSE)</f>
        <v>26</v>
      </c>
      <c r="L153" t="str">
        <f t="shared" si="6"/>
        <v>opt</v>
      </c>
      <c r="M153">
        <f>VLOOKUP($A153,'roman.domination.m0v2'!$A$2:$K$256,7,FALSE)</f>
        <v>26</v>
      </c>
      <c r="N153">
        <f>VLOOKUP($A153,'roman.domination.m0v2'!$A$2:$K$256,11,FALSE)</f>
        <v>7.8070000000000004</v>
      </c>
      <c r="O153" s="2">
        <f>VLOOKUP($A153,'roman.domination.m1v2.md2'!$A$2:$K$256,5,FALSE)</f>
        <v>26</v>
      </c>
      <c r="P153" t="str">
        <f t="shared" si="7"/>
        <v>opt</v>
      </c>
      <c r="Q153">
        <f>VLOOKUP($A153,'roman.domination.m1v2.md2'!$A$2:$K$256,7,FALSE)</f>
        <v>26</v>
      </c>
      <c r="R153" s="3">
        <f>VLOOKUP($A153,'roman.domination.m1v2.md2'!$A$2:$K$256,11,FALSE)</f>
        <v>17.709</v>
      </c>
      <c r="Y153" t="str">
        <f t="shared" si="8"/>
        <v>Random-50-7&amp;50&amp;84&amp;26&amp;opt&amp;0.01&amp;opt&amp;7.807&amp;opt&amp;17.709\\</v>
      </c>
    </row>
    <row r="154" spans="1:25" x14ac:dyDescent="0.25">
      <c r="A154" t="s">
        <v>236</v>
      </c>
      <c r="B154">
        <v>50</v>
      </c>
      <c r="C154">
        <v>95</v>
      </c>
      <c r="D154" s="2">
        <v>23</v>
      </c>
      <c r="E154" s="3">
        <v>0.121</v>
      </c>
      <c r="F154">
        <v>23</v>
      </c>
      <c r="G154" t="s">
        <v>10</v>
      </c>
      <c r="H154">
        <v>0.01</v>
      </c>
      <c r="I154">
        <v>0</v>
      </c>
      <c r="J154" s="3">
        <v>0</v>
      </c>
      <c r="K154" s="2">
        <f>VLOOKUP(A154,'roman.domination.m0v2'!$A$2:$K$256,5,FALSE)</f>
        <v>23</v>
      </c>
      <c r="L154" t="str">
        <f t="shared" si="6"/>
        <v>opt</v>
      </c>
      <c r="M154">
        <f>VLOOKUP($A154,'roman.domination.m0v2'!$A$2:$K$256,7,FALSE)</f>
        <v>23</v>
      </c>
      <c r="N154">
        <f>VLOOKUP($A154,'roman.domination.m0v2'!$A$2:$K$256,11,FALSE)</f>
        <v>7.702</v>
      </c>
      <c r="O154" s="2">
        <f>VLOOKUP($A154,'roman.domination.m1v2.md2'!$A$2:$K$256,5,FALSE)</f>
        <v>23</v>
      </c>
      <c r="P154" t="str">
        <f t="shared" si="7"/>
        <v>opt</v>
      </c>
      <c r="Q154">
        <f>VLOOKUP($A154,'roman.domination.m1v2.md2'!$A$2:$K$256,7,FALSE)</f>
        <v>23</v>
      </c>
      <c r="R154" s="3">
        <f>VLOOKUP($A154,'roman.domination.m1v2.md2'!$A$2:$K$256,11,FALSE)</f>
        <v>17.728000000000002</v>
      </c>
      <c r="Y154" t="str">
        <f t="shared" si="8"/>
        <v>Random-50-8&amp;50&amp;95&amp;23&amp;opt&amp;0.01&amp;opt&amp;7.702&amp;opt&amp;17.728\\</v>
      </c>
    </row>
    <row r="155" spans="1:25" x14ac:dyDescent="0.25">
      <c r="A155" t="s">
        <v>238</v>
      </c>
      <c r="B155">
        <v>50</v>
      </c>
      <c r="C155">
        <v>108</v>
      </c>
      <c r="D155" s="2">
        <v>23</v>
      </c>
      <c r="E155" s="3">
        <v>0.152</v>
      </c>
      <c r="F155">
        <v>23</v>
      </c>
      <c r="G155" t="s">
        <v>10</v>
      </c>
      <c r="H155">
        <v>1.0999999999999999E-2</v>
      </c>
      <c r="I155">
        <v>0</v>
      </c>
      <c r="J155" s="3">
        <v>0</v>
      </c>
      <c r="K155" s="2">
        <f>VLOOKUP(A155,'roman.domination.m0v2'!$A$2:$K$256,5,FALSE)</f>
        <v>23</v>
      </c>
      <c r="L155" t="str">
        <f t="shared" si="6"/>
        <v>opt</v>
      </c>
      <c r="M155">
        <f>VLOOKUP($A155,'roman.domination.m0v2'!$A$2:$K$256,7,FALSE)</f>
        <v>23</v>
      </c>
      <c r="N155">
        <f>VLOOKUP($A155,'roman.domination.m0v2'!$A$2:$K$256,11,FALSE)</f>
        <v>7.4749999999999996</v>
      </c>
      <c r="O155" s="2">
        <f>VLOOKUP($A155,'roman.domination.m1v2.md2'!$A$2:$K$256,5,FALSE)</f>
        <v>23</v>
      </c>
      <c r="P155" t="str">
        <f t="shared" si="7"/>
        <v>opt</v>
      </c>
      <c r="Q155">
        <f>VLOOKUP($A155,'roman.domination.m1v2.md2'!$A$2:$K$256,7,FALSE)</f>
        <v>23</v>
      </c>
      <c r="R155" s="3">
        <f>VLOOKUP($A155,'roman.domination.m1v2.md2'!$A$2:$K$256,11,FALSE)</f>
        <v>17.280999999999999</v>
      </c>
      <c r="Y155" t="str">
        <f t="shared" si="8"/>
        <v>Random-50-9&amp;50&amp;108&amp;23&amp;opt&amp;0.011&amp;opt&amp;7.475&amp;opt&amp;17.281\\</v>
      </c>
    </row>
    <row r="156" spans="1:25" x14ac:dyDescent="0.25">
      <c r="A156" t="s">
        <v>223</v>
      </c>
      <c r="B156">
        <v>50</v>
      </c>
      <c r="C156">
        <v>112</v>
      </c>
      <c r="D156" s="2">
        <v>22</v>
      </c>
      <c r="E156" s="3">
        <v>0.16200000000000001</v>
      </c>
      <c r="F156">
        <v>22</v>
      </c>
      <c r="G156" t="s">
        <v>10</v>
      </c>
      <c r="H156">
        <v>2.1000000000000001E-2</v>
      </c>
      <c r="I156">
        <v>0</v>
      </c>
      <c r="J156" s="3">
        <v>0</v>
      </c>
      <c r="K156" s="2">
        <f>VLOOKUP(A156,'roman.domination.m0v2'!$A$2:$K$256,5,FALSE)</f>
        <v>22</v>
      </c>
      <c r="L156" t="str">
        <f t="shared" si="6"/>
        <v>opt</v>
      </c>
      <c r="M156">
        <f>VLOOKUP($A156,'roman.domination.m0v2'!$A$2:$K$256,7,FALSE)</f>
        <v>22</v>
      </c>
      <c r="N156">
        <f>VLOOKUP($A156,'roman.domination.m0v2'!$A$2:$K$256,11,FALSE)</f>
        <v>7.7670000000000003</v>
      </c>
      <c r="O156" s="2">
        <f>VLOOKUP($A156,'roman.domination.m1v2.md2'!$A$2:$K$256,5,FALSE)</f>
        <v>22</v>
      </c>
      <c r="P156" t="str">
        <f t="shared" si="7"/>
        <v>opt</v>
      </c>
      <c r="Q156">
        <f>VLOOKUP($A156,'roman.domination.m1v2.md2'!$A$2:$K$256,7,FALSE)</f>
        <v>22</v>
      </c>
      <c r="R156" s="3">
        <f>VLOOKUP($A156,'roman.domination.m1v2.md2'!$A$2:$K$256,11,FALSE)</f>
        <v>17.696000000000002</v>
      </c>
      <c r="Y156" t="str">
        <f t="shared" si="8"/>
        <v>Random-50-10&amp;50&amp;112&amp;22&amp;opt&amp;0.021&amp;opt&amp;7.767&amp;opt&amp;17.696\\</v>
      </c>
    </row>
    <row r="157" spans="1:25" x14ac:dyDescent="0.25">
      <c r="A157" t="s">
        <v>225</v>
      </c>
      <c r="B157">
        <v>50</v>
      </c>
      <c r="C157">
        <v>248</v>
      </c>
      <c r="D157" s="2">
        <v>12</v>
      </c>
      <c r="E157" s="3">
        <v>0.33700000000000002</v>
      </c>
      <c r="F157">
        <v>12</v>
      </c>
      <c r="G157" t="s">
        <v>10</v>
      </c>
      <c r="H157">
        <v>0.01</v>
      </c>
      <c r="I157">
        <v>0</v>
      </c>
      <c r="J157" s="3">
        <v>0</v>
      </c>
      <c r="K157" s="2">
        <f>VLOOKUP(A157,'roman.domination.m0v2'!$A$2:$K$256,5,FALSE)</f>
        <v>12</v>
      </c>
      <c r="L157" t="str">
        <f t="shared" si="6"/>
        <v>opt</v>
      </c>
      <c r="M157">
        <f>VLOOKUP($A157,'roman.domination.m0v2'!$A$2:$K$256,7,FALSE)</f>
        <v>12</v>
      </c>
      <c r="N157">
        <f>VLOOKUP($A157,'roman.domination.m0v2'!$A$2:$K$256,11,FALSE)</f>
        <v>7.1050000000000004</v>
      </c>
      <c r="O157" s="2">
        <f>VLOOKUP($A157,'roman.domination.m1v2.md2'!$A$2:$K$256,5,FALSE)</f>
        <v>12</v>
      </c>
      <c r="P157" t="str">
        <f t="shared" si="7"/>
        <v>opt</v>
      </c>
      <c r="Q157">
        <f>VLOOKUP($A157,'roman.domination.m1v2.md2'!$A$2:$K$256,7,FALSE)</f>
        <v>12</v>
      </c>
      <c r="R157" s="3">
        <f>VLOOKUP($A157,'roman.domination.m1v2.md2'!$A$2:$K$256,11,FALSE)</f>
        <v>16.298999999999999</v>
      </c>
      <c r="Y157" t="str">
        <f t="shared" si="8"/>
        <v>Random-50-20&amp;50&amp;248&amp;12&amp;opt&amp;0.01&amp;opt&amp;7.105&amp;opt&amp;16.299\\</v>
      </c>
    </row>
    <row r="158" spans="1:25" x14ac:dyDescent="0.25">
      <c r="A158" t="s">
        <v>227</v>
      </c>
      <c r="B158">
        <v>50</v>
      </c>
      <c r="C158">
        <v>373</v>
      </c>
      <c r="D158" s="2">
        <v>9</v>
      </c>
      <c r="E158" s="3">
        <v>0.17799999999999999</v>
      </c>
      <c r="F158">
        <v>9</v>
      </c>
      <c r="G158" t="s">
        <v>10</v>
      </c>
      <c r="H158">
        <v>0.01</v>
      </c>
      <c r="I158">
        <v>0</v>
      </c>
      <c r="J158" s="3">
        <v>0</v>
      </c>
      <c r="K158" s="2">
        <f>VLOOKUP(A158,'roman.domination.m0v2'!$A$2:$K$256,5,FALSE)</f>
        <v>9</v>
      </c>
      <c r="L158" t="str">
        <f t="shared" si="6"/>
        <v>opt</v>
      </c>
      <c r="M158">
        <f>VLOOKUP($A158,'roman.domination.m0v2'!$A$2:$K$256,7,FALSE)</f>
        <v>9</v>
      </c>
      <c r="N158">
        <f>VLOOKUP($A158,'roman.domination.m0v2'!$A$2:$K$256,11,FALSE)</f>
        <v>6.9589999999999996</v>
      </c>
      <c r="O158" s="2">
        <f>VLOOKUP($A158,'roman.domination.m1v2.md2'!$A$2:$K$256,5,FALSE)</f>
        <v>9</v>
      </c>
      <c r="P158" t="str">
        <f t="shared" si="7"/>
        <v>opt</v>
      </c>
      <c r="Q158">
        <f>VLOOKUP($A158,'roman.domination.m1v2.md2'!$A$2:$K$256,7,FALSE)</f>
        <v>9</v>
      </c>
      <c r="R158" s="3">
        <f>VLOOKUP($A158,'roman.domination.m1v2.md2'!$A$2:$K$256,11,FALSE)</f>
        <v>16.132000000000001</v>
      </c>
      <c r="Y158" t="str">
        <f t="shared" si="8"/>
        <v>Random-50-30&amp;50&amp;373&amp;9&amp;opt&amp;0.01&amp;opt&amp;6.959&amp;opt&amp;16.132\\</v>
      </c>
    </row>
    <row r="159" spans="1:25" x14ac:dyDescent="0.25">
      <c r="A159" t="s">
        <v>229</v>
      </c>
      <c r="B159">
        <v>50</v>
      </c>
      <c r="C159">
        <v>475</v>
      </c>
      <c r="D159" s="2">
        <v>8</v>
      </c>
      <c r="E159" s="3">
        <v>0.432</v>
      </c>
      <c r="F159">
        <v>8</v>
      </c>
      <c r="G159" t="s">
        <v>10</v>
      </c>
      <c r="H159">
        <v>0.01</v>
      </c>
      <c r="I159">
        <v>0</v>
      </c>
      <c r="J159" s="3">
        <v>0</v>
      </c>
      <c r="K159" s="2">
        <f>VLOOKUP(A159,'roman.domination.m0v2'!$A$2:$K$256,5,FALSE)</f>
        <v>8</v>
      </c>
      <c r="L159" t="str">
        <f t="shared" si="6"/>
        <v>opt</v>
      </c>
      <c r="M159">
        <f>VLOOKUP($A159,'roman.domination.m0v2'!$A$2:$K$256,7,FALSE)</f>
        <v>8</v>
      </c>
      <c r="N159">
        <f>VLOOKUP($A159,'roman.domination.m0v2'!$A$2:$K$256,11,FALSE)</f>
        <v>7.415</v>
      </c>
      <c r="O159" s="2">
        <f>VLOOKUP($A159,'roman.domination.m1v2.md2'!$A$2:$K$256,5,FALSE)</f>
        <v>8</v>
      </c>
      <c r="P159" t="str">
        <f t="shared" si="7"/>
        <v>opt</v>
      </c>
      <c r="Q159">
        <f>VLOOKUP($A159,'roman.domination.m1v2.md2'!$A$2:$K$256,7,FALSE)</f>
        <v>8</v>
      </c>
      <c r="R159" s="3">
        <f>VLOOKUP($A159,'roman.domination.m1v2.md2'!$A$2:$K$256,11,FALSE)</f>
        <v>17.181999999999999</v>
      </c>
      <c r="Y159" t="str">
        <f t="shared" si="8"/>
        <v>Random-50-40&amp;50&amp;475&amp;8&amp;opt&amp;0.01&amp;opt&amp;7.415&amp;opt&amp;17.182\\</v>
      </c>
    </row>
    <row r="160" spans="1:25" x14ac:dyDescent="0.25">
      <c r="A160" t="s">
        <v>231</v>
      </c>
      <c r="B160">
        <v>50</v>
      </c>
      <c r="C160">
        <v>597</v>
      </c>
      <c r="D160" s="2">
        <v>6</v>
      </c>
      <c r="E160" s="3">
        <v>0.28499999999999998</v>
      </c>
      <c r="F160">
        <v>6</v>
      </c>
      <c r="G160" t="s">
        <v>10</v>
      </c>
      <c r="H160">
        <v>0.01</v>
      </c>
      <c r="I160">
        <v>0</v>
      </c>
      <c r="J160" s="3">
        <v>0</v>
      </c>
      <c r="K160" s="2">
        <f>VLOOKUP(A160,'roman.domination.m0v2'!$A$2:$K$256,5,FALSE)</f>
        <v>6</v>
      </c>
      <c r="L160" t="str">
        <f t="shared" si="6"/>
        <v>opt</v>
      </c>
      <c r="M160">
        <f>VLOOKUP($A160,'roman.domination.m0v2'!$A$2:$K$256,7,FALSE)</f>
        <v>6</v>
      </c>
      <c r="N160">
        <f>VLOOKUP($A160,'roman.domination.m0v2'!$A$2:$K$256,11,FALSE)</f>
        <v>7.1639999999999997</v>
      </c>
      <c r="O160" s="2">
        <f>VLOOKUP($A160,'roman.domination.m1v2.md2'!$A$2:$K$256,5,FALSE)</f>
        <v>6</v>
      </c>
      <c r="P160" t="str">
        <f t="shared" si="7"/>
        <v>opt</v>
      </c>
      <c r="Q160">
        <f>VLOOKUP($A160,'roman.domination.m1v2.md2'!$A$2:$K$256,7,FALSE)</f>
        <v>6</v>
      </c>
      <c r="R160" s="3">
        <f>VLOOKUP($A160,'roman.domination.m1v2.md2'!$A$2:$K$256,11,FALSE)</f>
        <v>18.548999999999999</v>
      </c>
      <c r="Y160" t="str">
        <f t="shared" si="8"/>
        <v>Random-50-50&amp;50&amp;597&amp;6&amp;opt&amp;0.01&amp;opt&amp;7.164&amp;opt&amp;18.549\\</v>
      </c>
    </row>
    <row r="161" spans="1:25" x14ac:dyDescent="0.25">
      <c r="A161" t="s">
        <v>233</v>
      </c>
      <c r="B161">
        <v>50</v>
      </c>
      <c r="C161">
        <v>739</v>
      </c>
      <c r="D161" s="2">
        <v>4</v>
      </c>
      <c r="E161" s="3">
        <v>0.115</v>
      </c>
      <c r="F161">
        <v>4</v>
      </c>
      <c r="G161" t="s">
        <v>10</v>
      </c>
      <c r="H161">
        <v>0.01</v>
      </c>
      <c r="I161">
        <v>0</v>
      </c>
      <c r="J161" s="3">
        <v>0</v>
      </c>
      <c r="K161" s="2">
        <f>VLOOKUP(A161,'roman.domination.m0v2'!$A$2:$K$256,5,FALSE)</f>
        <v>4</v>
      </c>
      <c r="L161" t="str">
        <f t="shared" si="6"/>
        <v>opt</v>
      </c>
      <c r="M161">
        <f>VLOOKUP($A161,'roman.domination.m0v2'!$A$2:$K$256,7,FALSE)</f>
        <v>4</v>
      </c>
      <c r="N161">
        <f>VLOOKUP($A161,'roman.domination.m0v2'!$A$2:$K$256,11,FALSE)</f>
        <v>7.2350000000000003</v>
      </c>
      <c r="O161" s="2">
        <f>VLOOKUP($A161,'roman.domination.m1v2.md2'!$A$2:$K$256,5,FALSE)</f>
        <v>4</v>
      </c>
      <c r="P161" t="str">
        <f t="shared" si="7"/>
        <v>opt</v>
      </c>
      <c r="Q161">
        <f>VLOOKUP($A161,'roman.domination.m1v2.md2'!$A$2:$K$256,7,FALSE)</f>
        <v>4</v>
      </c>
      <c r="R161" s="3">
        <f>VLOOKUP($A161,'roman.domination.m1v2.md2'!$A$2:$K$256,11,FALSE)</f>
        <v>22.004999999999999</v>
      </c>
      <c r="Y161" t="str">
        <f t="shared" si="8"/>
        <v>Random-50-60&amp;50&amp;739&amp;4&amp;opt&amp;0.01&amp;opt&amp;7.235&amp;opt&amp;22.005\\</v>
      </c>
    </row>
    <row r="162" spans="1:25" x14ac:dyDescent="0.25">
      <c r="A162" t="s">
        <v>235</v>
      </c>
      <c r="B162">
        <v>50</v>
      </c>
      <c r="C162">
        <v>860</v>
      </c>
      <c r="D162" s="2">
        <v>4</v>
      </c>
      <c r="E162" s="3">
        <v>0.121</v>
      </c>
      <c r="F162">
        <v>4</v>
      </c>
      <c r="G162" t="s">
        <v>10</v>
      </c>
      <c r="H162">
        <v>0.01</v>
      </c>
      <c r="I162">
        <v>0</v>
      </c>
      <c r="J162" s="3">
        <v>0</v>
      </c>
      <c r="K162" s="2">
        <f>VLOOKUP(A162,'roman.domination.m0v2'!$A$2:$K$256,5,FALSE)</f>
        <v>4</v>
      </c>
      <c r="L162" t="str">
        <f t="shared" si="6"/>
        <v>opt</v>
      </c>
      <c r="M162">
        <f>VLOOKUP($A162,'roman.domination.m0v2'!$A$2:$K$256,7,FALSE)</f>
        <v>4.0999999999999996</v>
      </c>
      <c r="N162">
        <f>VLOOKUP($A162,'roman.domination.m0v2'!$A$2:$K$256,11,FALSE)</f>
        <v>7.819</v>
      </c>
      <c r="O162" s="2">
        <f>VLOOKUP($A162,'roman.domination.m1v2.md2'!$A$2:$K$256,5,FALSE)</f>
        <v>4</v>
      </c>
      <c r="P162" t="str">
        <f t="shared" si="7"/>
        <v>opt</v>
      </c>
      <c r="Q162">
        <f>VLOOKUP($A162,'roman.domination.m1v2.md2'!$A$2:$K$256,7,FALSE)</f>
        <v>4.0999999999999996</v>
      </c>
      <c r="R162" s="3">
        <f>VLOOKUP($A162,'roman.domination.m1v2.md2'!$A$2:$K$256,11,FALSE)</f>
        <v>21.721</v>
      </c>
      <c r="Y162" t="str">
        <f t="shared" si="8"/>
        <v>Random-50-70&amp;50&amp;860&amp;4&amp;opt&amp;0.01&amp;opt&amp;7.819&amp;opt&amp;21.721\\</v>
      </c>
    </row>
    <row r="163" spans="1:25" x14ac:dyDescent="0.25">
      <c r="A163" t="s">
        <v>237</v>
      </c>
      <c r="B163">
        <v>50</v>
      </c>
      <c r="C163">
        <v>980</v>
      </c>
      <c r="D163" s="2">
        <v>4</v>
      </c>
      <c r="E163" s="3">
        <v>0.13100000000000001</v>
      </c>
      <c r="F163">
        <v>4</v>
      </c>
      <c r="G163" t="s">
        <v>10</v>
      </c>
      <c r="H163">
        <v>0.01</v>
      </c>
      <c r="I163">
        <v>0</v>
      </c>
      <c r="J163" s="3">
        <v>0</v>
      </c>
      <c r="K163" s="2">
        <f>VLOOKUP(A163,'roman.domination.m0v2'!$A$2:$K$256,5,FALSE)</f>
        <v>4</v>
      </c>
      <c r="L163" t="str">
        <f t="shared" si="6"/>
        <v>opt</v>
      </c>
      <c r="M163">
        <f>VLOOKUP($A163,'roman.domination.m0v2'!$A$2:$K$256,7,FALSE)</f>
        <v>4.2</v>
      </c>
      <c r="N163">
        <f>VLOOKUP($A163,'roman.domination.m0v2'!$A$2:$K$256,11,FALSE)</f>
        <v>8.4870000000000001</v>
      </c>
      <c r="O163" s="2">
        <f>VLOOKUP($A163,'roman.domination.m1v2.md2'!$A$2:$K$256,5,FALSE)</f>
        <v>4</v>
      </c>
      <c r="P163" t="str">
        <f t="shared" si="7"/>
        <v>opt</v>
      </c>
      <c r="Q163">
        <f>VLOOKUP($A163,'roman.domination.m1v2.md2'!$A$2:$K$256,7,FALSE)</f>
        <v>4.2</v>
      </c>
      <c r="R163" s="3">
        <f>VLOOKUP($A163,'roman.domination.m1v2.md2'!$A$2:$K$256,11,FALSE)</f>
        <v>20.696000000000002</v>
      </c>
      <c r="Y163" t="str">
        <f t="shared" si="8"/>
        <v>Random-50-80&amp;50&amp;980&amp;4&amp;opt&amp;0.01&amp;opt&amp;8.487&amp;opt&amp;20.696\\</v>
      </c>
    </row>
    <row r="164" spans="1:25" x14ac:dyDescent="0.25">
      <c r="A164" t="s">
        <v>239</v>
      </c>
      <c r="B164">
        <v>50</v>
      </c>
      <c r="C164">
        <v>1103</v>
      </c>
      <c r="D164" s="2">
        <v>3</v>
      </c>
      <c r="E164" s="3">
        <v>0.13100000000000001</v>
      </c>
      <c r="F164">
        <v>3</v>
      </c>
      <c r="G164" t="s">
        <v>10</v>
      </c>
      <c r="H164">
        <v>0.01</v>
      </c>
      <c r="I164">
        <v>0</v>
      </c>
      <c r="J164" s="3">
        <v>0</v>
      </c>
      <c r="K164" s="2">
        <f>VLOOKUP(A164,'roman.domination.m0v2'!$A$2:$K$256,5,FALSE)</f>
        <v>3</v>
      </c>
      <c r="L164" t="str">
        <f t="shared" si="6"/>
        <v>opt</v>
      </c>
      <c r="M164">
        <f>VLOOKUP($A164,'roman.domination.m0v2'!$A$2:$K$256,7,FALSE)</f>
        <v>3.05</v>
      </c>
      <c r="N164">
        <f>VLOOKUP($A164,'roman.domination.m0v2'!$A$2:$K$256,11,FALSE)</f>
        <v>9.3979999999999997</v>
      </c>
      <c r="O164" s="2">
        <f>VLOOKUP($A164,'roman.domination.m1v2.md2'!$A$2:$K$256,5,FALSE)</f>
        <v>3</v>
      </c>
      <c r="P164" t="str">
        <f t="shared" si="7"/>
        <v>opt</v>
      </c>
      <c r="Q164">
        <f>VLOOKUP($A164,'roman.domination.m1v2.md2'!$A$2:$K$256,7,FALSE)</f>
        <v>3.05</v>
      </c>
      <c r="R164" s="3">
        <f>VLOOKUP($A164,'roman.domination.m1v2.md2'!$A$2:$K$256,11,FALSE)</f>
        <v>27.242999999999999</v>
      </c>
      <c r="Y164" t="str">
        <f t="shared" si="8"/>
        <v>Random-50-90&amp;50&amp;1103&amp;3&amp;opt&amp;0.01&amp;opt&amp;9.398&amp;opt&amp;27.243\\</v>
      </c>
    </row>
    <row r="165" spans="1:25" x14ac:dyDescent="0.25">
      <c r="A165" t="s">
        <v>153</v>
      </c>
      <c r="B165">
        <v>100</v>
      </c>
      <c r="C165">
        <v>100</v>
      </c>
      <c r="D165" s="2">
        <v>61</v>
      </c>
      <c r="E165" s="3">
        <v>6.2E-2</v>
      </c>
      <c r="F165">
        <v>61</v>
      </c>
      <c r="G165" t="s">
        <v>10</v>
      </c>
      <c r="H165">
        <v>4.6619999999999999</v>
      </c>
      <c r="I165">
        <v>5.5999999999999999E-3</v>
      </c>
      <c r="J165" s="3">
        <v>9.1999999999999998E-3</v>
      </c>
      <c r="K165" s="2">
        <f>VLOOKUP(A165,'roman.domination.m0v2'!$A$2:$K$256,5,FALSE)</f>
        <v>61</v>
      </c>
      <c r="L165" t="str">
        <f t="shared" si="6"/>
        <v>opt</v>
      </c>
      <c r="M165">
        <f>VLOOKUP($A165,'roman.domination.m0v2'!$A$2:$K$256,7,FALSE)</f>
        <v>61</v>
      </c>
      <c r="N165">
        <f>VLOOKUP($A165,'roman.domination.m0v2'!$A$2:$K$256,11,FALSE)</f>
        <v>18.872</v>
      </c>
      <c r="O165" s="2">
        <f>VLOOKUP($A165,'roman.domination.m1v2.md2'!$A$2:$K$256,5,FALSE)</f>
        <v>61</v>
      </c>
      <c r="P165" t="str">
        <f t="shared" si="7"/>
        <v>opt</v>
      </c>
      <c r="Q165">
        <f>VLOOKUP($A165,'roman.domination.m1v2.md2'!$A$2:$K$256,7,FALSE)</f>
        <v>61</v>
      </c>
      <c r="R165" s="3">
        <f>VLOOKUP($A165,'roman.domination.m1v2.md2'!$A$2:$K$256,11,FALSE)</f>
        <v>35.301000000000002</v>
      </c>
      <c r="Y165" t="str">
        <f t="shared" si="8"/>
        <v>Random-100-1&amp;100&amp;100&amp;61&amp;opt&amp;4.662&amp;opt&amp;18.872&amp;opt&amp;35.301\\</v>
      </c>
    </row>
    <row r="166" spans="1:25" x14ac:dyDescent="0.25">
      <c r="A166" t="s">
        <v>155</v>
      </c>
      <c r="B166">
        <v>100</v>
      </c>
      <c r="C166">
        <v>109</v>
      </c>
      <c r="D166" s="2">
        <v>59</v>
      </c>
      <c r="E166" s="3">
        <v>0.1</v>
      </c>
      <c r="F166">
        <v>59</v>
      </c>
      <c r="G166" t="s">
        <v>10</v>
      </c>
      <c r="H166">
        <v>2.7440000000000002</v>
      </c>
      <c r="I166">
        <v>5.7999999999999996E-3</v>
      </c>
      <c r="J166" s="3">
        <v>9.4999999999999998E-3</v>
      </c>
      <c r="K166" s="2">
        <f>VLOOKUP(A166,'roman.domination.m0v2'!$A$2:$K$256,5,FALSE)</f>
        <v>59</v>
      </c>
      <c r="L166" t="str">
        <f t="shared" si="6"/>
        <v>opt</v>
      </c>
      <c r="M166">
        <f>VLOOKUP($A166,'roman.domination.m0v2'!$A$2:$K$256,7,FALSE)</f>
        <v>59</v>
      </c>
      <c r="N166">
        <f>VLOOKUP($A166,'roman.domination.m0v2'!$A$2:$K$256,11,FALSE)</f>
        <v>18.760999999999999</v>
      </c>
      <c r="O166" s="2">
        <f>VLOOKUP($A166,'roman.domination.m1v2.md2'!$A$2:$K$256,5,FALSE)</f>
        <v>59</v>
      </c>
      <c r="P166" t="str">
        <f t="shared" si="7"/>
        <v>opt</v>
      </c>
      <c r="Q166">
        <f>VLOOKUP($A166,'roman.domination.m1v2.md2'!$A$2:$K$256,7,FALSE)</f>
        <v>59</v>
      </c>
      <c r="R166" s="3">
        <f>VLOOKUP($A166,'roman.domination.m1v2.md2'!$A$2:$K$256,11,FALSE)</f>
        <v>38.472000000000001</v>
      </c>
      <c r="Y166" t="str">
        <f t="shared" si="8"/>
        <v>Random-100-2&amp;100&amp;109&amp;59&amp;opt&amp;2.744&amp;opt&amp;18.761&amp;opt&amp;38.472\\</v>
      </c>
    </row>
    <row r="167" spans="1:25" x14ac:dyDescent="0.25">
      <c r="A167" t="s">
        <v>157</v>
      </c>
      <c r="B167">
        <v>100</v>
      </c>
      <c r="C167">
        <v>181</v>
      </c>
      <c r="D167" s="2">
        <v>48</v>
      </c>
      <c r="E167" s="3">
        <v>0.16800000000000001</v>
      </c>
      <c r="F167">
        <v>48</v>
      </c>
      <c r="G167" t="s">
        <v>10</v>
      </c>
      <c r="H167">
        <v>3.7669999999999999</v>
      </c>
      <c r="I167">
        <v>1.4200000000000001E-2</v>
      </c>
      <c r="J167" s="3">
        <v>1.1299999999999999E-2</v>
      </c>
      <c r="K167" s="2">
        <f>VLOOKUP(A167,'roman.domination.m0v2'!$A$2:$K$256,5,FALSE)</f>
        <v>48</v>
      </c>
      <c r="L167" t="str">
        <f t="shared" si="6"/>
        <v>opt</v>
      </c>
      <c r="M167">
        <f>VLOOKUP($A167,'roman.domination.m0v2'!$A$2:$K$256,7,FALSE)</f>
        <v>48.2</v>
      </c>
      <c r="N167">
        <f>VLOOKUP($A167,'roman.domination.m0v2'!$A$2:$K$256,11,FALSE)</f>
        <v>19.117999999999999</v>
      </c>
      <c r="O167" s="2">
        <f>VLOOKUP($A167,'roman.domination.m1v2.md2'!$A$2:$K$256,5,FALSE)</f>
        <v>48</v>
      </c>
      <c r="P167" t="str">
        <f t="shared" si="7"/>
        <v>opt</v>
      </c>
      <c r="Q167">
        <f>VLOOKUP($A167,'roman.domination.m1v2.md2'!$A$2:$K$256,7,FALSE)</f>
        <v>48.1</v>
      </c>
      <c r="R167" s="3">
        <f>VLOOKUP($A167,'roman.domination.m1v2.md2'!$A$2:$K$256,11,FALSE)</f>
        <v>38.015000000000001</v>
      </c>
      <c r="Y167" t="str">
        <f t="shared" si="8"/>
        <v>Random-100-3&amp;100&amp;181&amp;48&amp;opt&amp;3.767&amp;opt&amp;19.118&amp;opt&amp;38.015\\</v>
      </c>
    </row>
    <row r="168" spans="1:25" x14ac:dyDescent="0.25">
      <c r="A168" t="s">
        <v>159</v>
      </c>
      <c r="B168">
        <v>100</v>
      </c>
      <c r="C168">
        <v>206</v>
      </c>
      <c r="D168" s="2">
        <v>45</v>
      </c>
      <c r="E168" s="3">
        <v>0.438</v>
      </c>
      <c r="F168">
        <v>45</v>
      </c>
      <c r="G168" t="s">
        <v>10</v>
      </c>
      <c r="H168">
        <v>0.89500000000000002</v>
      </c>
      <c r="I168">
        <v>1.84E-2</v>
      </c>
      <c r="J168" s="3">
        <v>1.03E-2</v>
      </c>
      <c r="K168" s="2">
        <f>VLOOKUP(A168,'roman.domination.m0v2'!$A$2:$K$256,5,FALSE)</f>
        <v>46</v>
      </c>
      <c r="L168">
        <f t="shared" si="6"/>
        <v>46</v>
      </c>
      <c r="M168">
        <f>VLOOKUP($A168,'roman.domination.m0v2'!$A$2:$K$256,7,FALSE)</f>
        <v>46</v>
      </c>
      <c r="N168">
        <f>VLOOKUP($A168,'roman.domination.m0v2'!$A$2:$K$256,11,FALSE)</f>
        <v>17.329999999999998</v>
      </c>
      <c r="O168" s="2">
        <f>VLOOKUP($A168,'roman.domination.m1v2.md2'!$A$2:$K$256,5,FALSE)</f>
        <v>46</v>
      </c>
      <c r="P168">
        <f t="shared" si="7"/>
        <v>46</v>
      </c>
      <c r="Q168">
        <f>VLOOKUP($A168,'roman.domination.m1v2.md2'!$A$2:$K$256,7,FALSE)</f>
        <v>46</v>
      </c>
      <c r="R168" s="3">
        <f>VLOOKUP($A168,'roman.domination.m1v2.md2'!$A$2:$K$256,11,FALSE)</f>
        <v>36.286999999999999</v>
      </c>
      <c r="Y168" t="str">
        <f t="shared" si="8"/>
        <v>Random-100-4&amp;100&amp;206&amp;45&amp;opt&amp;0.895&amp;46&amp;17.33&amp;46&amp;36.287\\</v>
      </c>
    </row>
    <row r="169" spans="1:25" x14ac:dyDescent="0.25">
      <c r="A169" t="s">
        <v>161</v>
      </c>
      <c r="B169">
        <v>100</v>
      </c>
      <c r="C169">
        <v>231</v>
      </c>
      <c r="D169" s="2">
        <v>39</v>
      </c>
      <c r="E169" s="3">
        <v>0.46899999999999997</v>
      </c>
      <c r="F169">
        <v>39</v>
      </c>
      <c r="G169" t="s">
        <v>10</v>
      </c>
      <c r="H169">
        <v>3.4249999999999998</v>
      </c>
      <c r="I169">
        <v>2.4299999999999999E-2</v>
      </c>
      <c r="J169" s="3">
        <v>2.5100000000000001E-2</v>
      </c>
      <c r="K169" s="2">
        <f>VLOOKUP(A169,'roman.domination.m0v2'!$A$2:$K$256,5,FALSE)</f>
        <v>39</v>
      </c>
      <c r="L169" t="str">
        <f t="shared" si="6"/>
        <v>opt</v>
      </c>
      <c r="M169">
        <f>VLOOKUP($A169,'roman.domination.m0v2'!$A$2:$K$256,7,FALSE)</f>
        <v>40.15</v>
      </c>
      <c r="N169">
        <f>VLOOKUP($A169,'roman.domination.m0v2'!$A$2:$K$256,11,FALSE)</f>
        <v>20.198</v>
      </c>
      <c r="O169" s="2">
        <f>VLOOKUP($A169,'roman.domination.m1v2.md2'!$A$2:$K$256,5,FALSE)</f>
        <v>39</v>
      </c>
      <c r="P169" t="str">
        <f t="shared" si="7"/>
        <v>opt</v>
      </c>
      <c r="Q169">
        <f>VLOOKUP($A169,'roman.domination.m1v2.md2'!$A$2:$K$256,7,FALSE)</f>
        <v>39.75</v>
      </c>
      <c r="R169" s="3">
        <f>VLOOKUP($A169,'roman.domination.m1v2.md2'!$A$2:$K$256,11,FALSE)</f>
        <v>38.590000000000003</v>
      </c>
      <c r="Y169" t="str">
        <f t="shared" si="8"/>
        <v>Random-100-5&amp;100&amp;231&amp;39&amp;opt&amp;3.425&amp;opt&amp;20.198&amp;opt&amp;38.59\\</v>
      </c>
    </row>
    <row r="170" spans="1:25" x14ac:dyDescent="0.25">
      <c r="A170" t="s">
        <v>163</v>
      </c>
      <c r="B170">
        <v>100</v>
      </c>
      <c r="C170">
        <v>321</v>
      </c>
      <c r="D170" s="2">
        <v>34</v>
      </c>
      <c r="E170" s="3">
        <v>0.53200000000000003</v>
      </c>
      <c r="F170">
        <v>34</v>
      </c>
      <c r="G170" t="s">
        <v>10</v>
      </c>
      <c r="H170">
        <v>3.5720000000000001</v>
      </c>
      <c r="I170">
        <v>1.5699999999999999E-2</v>
      </c>
      <c r="J170" s="3">
        <v>1.4200000000000001E-2</v>
      </c>
      <c r="K170" s="2">
        <f>VLOOKUP(A170,'roman.domination.m0v2'!$A$2:$K$256,5,FALSE)</f>
        <v>34</v>
      </c>
      <c r="L170" t="str">
        <f t="shared" si="6"/>
        <v>opt</v>
      </c>
      <c r="M170">
        <f>VLOOKUP($A170,'roman.domination.m0v2'!$A$2:$K$256,7,FALSE)</f>
        <v>34.85</v>
      </c>
      <c r="N170">
        <f>VLOOKUP($A170,'roman.domination.m0v2'!$A$2:$K$256,11,FALSE)</f>
        <v>22.335999999999999</v>
      </c>
      <c r="O170" s="2">
        <f>VLOOKUP($A170,'roman.domination.m1v2.md2'!$A$2:$K$256,5,FALSE)</f>
        <v>34</v>
      </c>
      <c r="P170" t="str">
        <f t="shared" si="7"/>
        <v>opt</v>
      </c>
      <c r="Q170">
        <f>VLOOKUP($A170,'roman.domination.m1v2.md2'!$A$2:$K$256,7,FALSE)</f>
        <v>35</v>
      </c>
      <c r="R170" s="3">
        <f>VLOOKUP($A170,'roman.domination.m1v2.md2'!$A$2:$K$256,11,FALSE)</f>
        <v>38.768000000000001</v>
      </c>
      <c r="Y170" t="str">
        <f t="shared" si="8"/>
        <v>Random-100-6&amp;100&amp;321&amp;34&amp;opt&amp;3.572&amp;opt&amp;22.336&amp;opt&amp;38.768\\</v>
      </c>
    </row>
    <row r="171" spans="1:25" x14ac:dyDescent="0.25">
      <c r="A171" t="s">
        <v>165</v>
      </c>
      <c r="B171">
        <v>100</v>
      </c>
      <c r="C171">
        <v>317</v>
      </c>
      <c r="D171" s="2">
        <v>32</v>
      </c>
      <c r="E171" s="3">
        <v>0.58499999999999996</v>
      </c>
      <c r="F171">
        <v>32</v>
      </c>
      <c r="G171" t="s">
        <v>10</v>
      </c>
      <c r="H171">
        <v>3.2909999999999999</v>
      </c>
      <c r="I171">
        <v>1.52E-2</v>
      </c>
      <c r="J171" s="3">
        <v>1.52E-2</v>
      </c>
      <c r="K171" s="2">
        <f>VLOOKUP(A171,'roman.domination.m0v2'!$A$2:$K$256,5,FALSE)</f>
        <v>32</v>
      </c>
      <c r="L171" t="str">
        <f t="shared" si="6"/>
        <v>opt</v>
      </c>
      <c r="M171">
        <f>VLOOKUP($A171,'roman.domination.m0v2'!$A$2:$K$256,7,FALSE)</f>
        <v>32.85</v>
      </c>
      <c r="N171">
        <f>VLOOKUP($A171,'roman.domination.m0v2'!$A$2:$K$256,11,FALSE)</f>
        <v>22.155999999999999</v>
      </c>
      <c r="O171" s="2">
        <f>VLOOKUP($A171,'roman.domination.m1v2.md2'!$A$2:$K$256,5,FALSE)</f>
        <v>32</v>
      </c>
      <c r="P171" t="str">
        <f t="shared" si="7"/>
        <v>opt</v>
      </c>
      <c r="Q171">
        <f>VLOOKUP($A171,'roman.domination.m1v2.md2'!$A$2:$K$256,7,FALSE)</f>
        <v>32.9</v>
      </c>
      <c r="R171" s="3">
        <f>VLOOKUP($A171,'roman.domination.m1v2.md2'!$A$2:$K$256,11,FALSE)</f>
        <v>37.625</v>
      </c>
      <c r="Y171" t="str">
        <f t="shared" si="8"/>
        <v>Random-100-7&amp;100&amp;317&amp;32&amp;opt&amp;3.291&amp;opt&amp;22.156&amp;opt&amp;37.625\\</v>
      </c>
    </row>
    <row r="172" spans="1:25" x14ac:dyDescent="0.25">
      <c r="A172" t="s">
        <v>167</v>
      </c>
      <c r="B172">
        <v>100</v>
      </c>
      <c r="C172">
        <v>398</v>
      </c>
      <c r="D172" s="2">
        <v>29</v>
      </c>
      <c r="E172" s="3">
        <v>0.77400000000000002</v>
      </c>
      <c r="F172">
        <v>29</v>
      </c>
      <c r="G172" t="s">
        <v>10</v>
      </c>
      <c r="H172">
        <v>0.66900000000000004</v>
      </c>
      <c r="I172">
        <v>1.6999999999999999E-3</v>
      </c>
      <c r="J172" s="3">
        <v>7.3000000000000001E-3</v>
      </c>
      <c r="K172" s="2">
        <f>VLOOKUP(A172,'roman.domination.m0v2'!$A$2:$K$256,5,FALSE)</f>
        <v>29</v>
      </c>
      <c r="L172" t="str">
        <f t="shared" si="6"/>
        <v>opt</v>
      </c>
      <c r="M172">
        <f>VLOOKUP($A172,'roman.domination.m0v2'!$A$2:$K$256,7,FALSE)</f>
        <v>29.4</v>
      </c>
      <c r="N172">
        <f>VLOOKUP($A172,'roman.domination.m0v2'!$A$2:$K$256,11,FALSE)</f>
        <v>24.245000000000001</v>
      </c>
      <c r="O172" s="2">
        <f>VLOOKUP($A172,'roman.domination.m1v2.md2'!$A$2:$K$256,5,FALSE)</f>
        <v>29</v>
      </c>
      <c r="P172" t="str">
        <f t="shared" si="7"/>
        <v>opt</v>
      </c>
      <c r="Q172">
        <f>VLOOKUP($A172,'roman.domination.m1v2.md2'!$A$2:$K$256,7,FALSE)</f>
        <v>29.45</v>
      </c>
      <c r="R172" s="3">
        <f>VLOOKUP($A172,'roman.domination.m1v2.md2'!$A$2:$K$256,11,FALSE)</f>
        <v>37.664000000000001</v>
      </c>
      <c r="Y172" t="str">
        <f t="shared" si="8"/>
        <v>Random-100-8&amp;100&amp;398&amp;29&amp;opt&amp;0.669&amp;opt&amp;24.245&amp;opt&amp;37.664\\</v>
      </c>
    </row>
    <row r="173" spans="1:25" x14ac:dyDescent="0.25">
      <c r="A173" t="s">
        <v>169</v>
      </c>
      <c r="B173">
        <v>100</v>
      </c>
      <c r="C173">
        <v>430</v>
      </c>
      <c r="D173" s="2">
        <v>27</v>
      </c>
      <c r="E173" s="3">
        <v>0.72799999999999998</v>
      </c>
      <c r="F173">
        <v>27</v>
      </c>
      <c r="G173" t="s">
        <v>10</v>
      </c>
      <c r="H173">
        <v>0.38900000000000001</v>
      </c>
      <c r="I173">
        <v>0</v>
      </c>
      <c r="J173" s="3">
        <v>0</v>
      </c>
      <c r="K173" s="2">
        <f>VLOOKUP(A173,'roman.domination.m0v2'!$A$2:$K$256,5,FALSE)</f>
        <v>27</v>
      </c>
      <c r="L173" t="str">
        <f t="shared" si="6"/>
        <v>opt</v>
      </c>
      <c r="M173">
        <f>VLOOKUP($A173,'roman.domination.m0v2'!$A$2:$K$256,7,FALSE)</f>
        <v>27.15</v>
      </c>
      <c r="N173">
        <f>VLOOKUP($A173,'roman.domination.m0v2'!$A$2:$K$256,11,FALSE)</f>
        <v>21.573</v>
      </c>
      <c r="O173" s="2">
        <f>VLOOKUP($A173,'roman.domination.m1v2.md2'!$A$2:$K$256,5,FALSE)</f>
        <v>27</v>
      </c>
      <c r="P173" t="str">
        <f t="shared" si="7"/>
        <v>opt</v>
      </c>
      <c r="Q173">
        <f>VLOOKUP($A173,'roman.domination.m1v2.md2'!$A$2:$K$256,7,FALSE)</f>
        <v>27.6</v>
      </c>
      <c r="R173" s="3">
        <f>VLOOKUP($A173,'roman.domination.m1v2.md2'!$A$2:$K$256,11,FALSE)</f>
        <v>36.99</v>
      </c>
      <c r="Y173" t="str">
        <f t="shared" si="8"/>
        <v>Random-100-9&amp;100&amp;430&amp;27&amp;opt&amp;0.389&amp;opt&amp;21.573&amp;opt&amp;36.99\\</v>
      </c>
    </row>
    <row r="174" spans="1:25" x14ac:dyDescent="0.25">
      <c r="A174" t="s">
        <v>154</v>
      </c>
      <c r="B174">
        <v>100</v>
      </c>
      <c r="C174">
        <v>498</v>
      </c>
      <c r="D174" s="2">
        <v>24</v>
      </c>
      <c r="E174" s="3">
        <v>1.2629999999999999</v>
      </c>
      <c r="F174">
        <v>24</v>
      </c>
      <c r="G174" t="s">
        <v>10</v>
      </c>
      <c r="H174">
        <v>3.95</v>
      </c>
      <c r="I174">
        <v>1.6E-2</v>
      </c>
      <c r="J174" s="3">
        <v>1.9599999999999999E-2</v>
      </c>
      <c r="K174" s="2">
        <f>VLOOKUP(A174,'roman.domination.m0v2'!$A$2:$K$256,5,FALSE)</f>
        <v>24</v>
      </c>
      <c r="L174" t="str">
        <f t="shared" si="6"/>
        <v>opt</v>
      </c>
      <c r="M174">
        <f>VLOOKUP($A174,'roman.domination.m0v2'!$A$2:$K$256,7,FALSE)</f>
        <v>25.4</v>
      </c>
      <c r="N174">
        <f>VLOOKUP($A174,'roman.domination.m0v2'!$A$2:$K$256,11,FALSE)</f>
        <v>21.361000000000001</v>
      </c>
      <c r="O174" s="2">
        <f>VLOOKUP($A174,'roman.domination.m1v2.md2'!$A$2:$K$256,5,FALSE)</f>
        <v>24</v>
      </c>
      <c r="P174" t="str">
        <f t="shared" si="7"/>
        <v>opt</v>
      </c>
      <c r="Q174">
        <f>VLOOKUP($A174,'roman.domination.m1v2.md2'!$A$2:$K$256,7,FALSE)</f>
        <v>25.2</v>
      </c>
      <c r="R174" s="3">
        <f>VLOOKUP($A174,'roman.domination.m1v2.md2'!$A$2:$K$256,11,FALSE)</f>
        <v>35.825000000000003</v>
      </c>
      <c r="Y174" t="str">
        <f t="shared" si="8"/>
        <v>Random-100-10&amp;100&amp;498&amp;24&amp;opt&amp;3.95&amp;opt&amp;21.361&amp;opt&amp;35.825\\</v>
      </c>
    </row>
    <row r="175" spans="1:25" x14ac:dyDescent="0.25">
      <c r="A175" t="s">
        <v>156</v>
      </c>
      <c r="B175">
        <v>100</v>
      </c>
      <c r="C175">
        <v>981</v>
      </c>
      <c r="D175" s="2">
        <v>14</v>
      </c>
      <c r="E175" s="3">
        <v>0.97099999999999997</v>
      </c>
      <c r="F175">
        <v>14</v>
      </c>
      <c r="G175" t="s">
        <v>10</v>
      </c>
      <c r="H175">
        <v>8.5999999999999993E-2</v>
      </c>
      <c r="I175">
        <v>0</v>
      </c>
      <c r="J175" s="3">
        <v>0</v>
      </c>
      <c r="K175" s="2">
        <f>VLOOKUP(A175,'roman.domination.m0v2'!$A$2:$K$256,5,FALSE)</f>
        <v>14</v>
      </c>
      <c r="L175" t="str">
        <f t="shared" si="6"/>
        <v>opt</v>
      </c>
      <c r="M175">
        <f>VLOOKUP($A175,'roman.domination.m0v2'!$A$2:$K$256,7,FALSE)</f>
        <v>14.05</v>
      </c>
      <c r="N175">
        <f>VLOOKUP($A175,'roman.domination.m0v2'!$A$2:$K$256,11,FALSE)</f>
        <v>18.841000000000001</v>
      </c>
      <c r="O175" s="2">
        <f>VLOOKUP($A175,'roman.domination.m1v2.md2'!$A$2:$K$256,5,FALSE)</f>
        <v>14</v>
      </c>
      <c r="P175" t="str">
        <f t="shared" si="7"/>
        <v>opt</v>
      </c>
      <c r="Q175">
        <f>VLOOKUP($A175,'roman.domination.m1v2.md2'!$A$2:$K$256,7,FALSE)</f>
        <v>14.1</v>
      </c>
      <c r="R175" s="3">
        <f>VLOOKUP($A175,'roman.domination.m1v2.md2'!$A$2:$K$256,11,FALSE)</f>
        <v>31.713000000000001</v>
      </c>
      <c r="Y175" t="str">
        <f t="shared" si="8"/>
        <v>Random-100-20&amp;100&amp;981&amp;14&amp;opt&amp;0.086&amp;opt&amp;18.841&amp;opt&amp;31.713\\</v>
      </c>
    </row>
    <row r="176" spans="1:25" x14ac:dyDescent="0.25">
      <c r="A176" t="s">
        <v>158</v>
      </c>
      <c r="B176">
        <v>100</v>
      </c>
      <c r="C176">
        <v>1477</v>
      </c>
      <c r="D176" s="2">
        <v>11</v>
      </c>
      <c r="E176" s="3">
        <v>2.9159999999999999</v>
      </c>
      <c r="F176">
        <v>11</v>
      </c>
      <c r="G176" t="s">
        <v>10</v>
      </c>
      <c r="H176">
        <v>0.13700000000000001</v>
      </c>
      <c r="I176">
        <v>8.3000000000000001E-3</v>
      </c>
      <c r="J176" s="3">
        <v>2.5000000000000001E-2</v>
      </c>
      <c r="K176" s="2">
        <f>VLOOKUP(A176,'roman.domination.m0v2'!$A$2:$K$256,5,FALSE)</f>
        <v>11</v>
      </c>
      <c r="L176" t="str">
        <f t="shared" si="6"/>
        <v>opt</v>
      </c>
      <c r="M176">
        <f>VLOOKUP($A176,'roman.domination.m0v2'!$A$2:$K$256,7,FALSE)</f>
        <v>11.45</v>
      </c>
      <c r="N176">
        <f>VLOOKUP($A176,'roman.domination.m0v2'!$A$2:$K$256,11,FALSE)</f>
        <v>18.706</v>
      </c>
      <c r="O176" s="2">
        <f>VLOOKUP($A176,'roman.domination.m1v2.md2'!$A$2:$K$256,5,FALSE)</f>
        <v>11</v>
      </c>
      <c r="P176" t="str">
        <f t="shared" si="7"/>
        <v>opt</v>
      </c>
      <c r="Q176">
        <f>VLOOKUP($A176,'roman.domination.m1v2.md2'!$A$2:$K$256,7,FALSE)</f>
        <v>11.55</v>
      </c>
      <c r="R176" s="3">
        <f>VLOOKUP($A176,'roman.domination.m1v2.md2'!$A$2:$K$256,11,FALSE)</f>
        <v>32.744</v>
      </c>
      <c r="Y176" t="str">
        <f t="shared" si="8"/>
        <v>Random-100-30&amp;100&amp;1477&amp;11&amp;opt&amp;0.137&amp;opt&amp;18.706&amp;opt&amp;32.744\\</v>
      </c>
    </row>
    <row r="177" spans="1:25" x14ac:dyDescent="0.25">
      <c r="A177" t="s">
        <v>160</v>
      </c>
      <c r="B177">
        <v>100</v>
      </c>
      <c r="C177">
        <v>1945</v>
      </c>
      <c r="D177" s="2">
        <v>8</v>
      </c>
      <c r="E177" s="3">
        <v>0.76100000000000001</v>
      </c>
      <c r="F177">
        <v>8</v>
      </c>
      <c r="G177" t="s">
        <v>10</v>
      </c>
      <c r="H177">
        <v>5.1999999999999998E-2</v>
      </c>
      <c r="I177">
        <v>0</v>
      </c>
      <c r="J177" s="3">
        <v>0</v>
      </c>
      <c r="K177" s="2">
        <f>VLOOKUP(A177,'roman.domination.m0v2'!$A$2:$K$256,5,FALSE)</f>
        <v>8</v>
      </c>
      <c r="L177" t="str">
        <f t="shared" si="6"/>
        <v>opt</v>
      </c>
      <c r="M177">
        <f>VLOOKUP($A177,'roman.domination.m0v2'!$A$2:$K$256,7,FALSE)</f>
        <v>8.25</v>
      </c>
      <c r="N177">
        <f>VLOOKUP($A177,'roman.domination.m0v2'!$A$2:$K$256,11,FALSE)</f>
        <v>18.414999999999999</v>
      </c>
      <c r="O177" s="2">
        <f>VLOOKUP($A177,'roman.domination.m1v2.md2'!$A$2:$K$256,5,FALSE)</f>
        <v>8</v>
      </c>
      <c r="P177" t="str">
        <f t="shared" si="7"/>
        <v>opt</v>
      </c>
      <c r="Q177">
        <f>VLOOKUP($A177,'roman.domination.m1v2.md2'!$A$2:$K$256,7,FALSE)</f>
        <v>8.35</v>
      </c>
      <c r="R177" s="3">
        <f>VLOOKUP($A177,'roman.domination.m1v2.md2'!$A$2:$K$256,11,FALSE)</f>
        <v>33.286000000000001</v>
      </c>
      <c r="Y177" t="str">
        <f t="shared" si="8"/>
        <v>Random-100-40&amp;100&amp;1945&amp;8&amp;opt&amp;0.052&amp;opt&amp;18.415&amp;opt&amp;33.286\\</v>
      </c>
    </row>
    <row r="178" spans="1:25" x14ac:dyDescent="0.25">
      <c r="A178" t="s">
        <v>162</v>
      </c>
      <c r="B178">
        <v>100</v>
      </c>
      <c r="C178">
        <v>2483</v>
      </c>
      <c r="D178" s="2">
        <v>7</v>
      </c>
      <c r="E178" s="3">
        <v>0.80800000000000005</v>
      </c>
      <c r="F178">
        <v>7</v>
      </c>
      <c r="G178" t="s">
        <v>10</v>
      </c>
      <c r="H178">
        <v>4.9000000000000002E-2</v>
      </c>
      <c r="I178">
        <v>1.8800000000000001E-2</v>
      </c>
      <c r="J178" s="3">
        <v>4.4600000000000001E-2</v>
      </c>
      <c r="K178" s="2">
        <f>VLOOKUP(A178,'roman.domination.m0v2'!$A$2:$K$256,5,FALSE)</f>
        <v>7</v>
      </c>
      <c r="L178" t="str">
        <f t="shared" si="6"/>
        <v>opt</v>
      </c>
      <c r="M178">
        <f>VLOOKUP($A178,'roman.domination.m0v2'!$A$2:$K$256,7,FALSE)</f>
        <v>7</v>
      </c>
      <c r="N178">
        <f>VLOOKUP($A178,'roman.domination.m0v2'!$A$2:$K$256,11,FALSE)</f>
        <v>17.885000000000002</v>
      </c>
      <c r="O178" s="2">
        <f>VLOOKUP($A178,'roman.domination.m1v2.md2'!$A$2:$K$256,5,FALSE)</f>
        <v>7</v>
      </c>
      <c r="P178" t="str">
        <f t="shared" si="7"/>
        <v>opt</v>
      </c>
      <c r="Q178">
        <f>VLOOKUP($A178,'roman.domination.m1v2.md2'!$A$2:$K$256,7,FALSE)</f>
        <v>7</v>
      </c>
      <c r="R178" s="3">
        <f>VLOOKUP($A178,'roman.domination.m1v2.md2'!$A$2:$K$256,11,FALSE)</f>
        <v>35.582999999999998</v>
      </c>
      <c r="Y178" t="str">
        <f t="shared" si="8"/>
        <v>Random-100-50&amp;100&amp;2483&amp;7&amp;opt&amp;0.049&amp;opt&amp;17.885&amp;opt&amp;35.583\\</v>
      </c>
    </row>
    <row r="179" spans="1:25" x14ac:dyDescent="0.25">
      <c r="A179" t="s">
        <v>164</v>
      </c>
      <c r="B179">
        <v>100</v>
      </c>
      <c r="C179">
        <v>2985</v>
      </c>
      <c r="D179" s="2">
        <v>6</v>
      </c>
      <c r="E179" s="3">
        <v>0.34499999999999997</v>
      </c>
      <c r="F179">
        <v>6</v>
      </c>
      <c r="G179" t="s">
        <v>10</v>
      </c>
      <c r="H179">
        <v>0.01</v>
      </c>
      <c r="I179">
        <v>0</v>
      </c>
      <c r="J179" s="3">
        <v>0</v>
      </c>
      <c r="K179" s="2">
        <f>VLOOKUP(A179,'roman.domination.m0v2'!$A$2:$K$256,5,FALSE)</f>
        <v>6</v>
      </c>
      <c r="L179" t="str">
        <f t="shared" si="6"/>
        <v>opt</v>
      </c>
      <c r="M179">
        <f>VLOOKUP($A179,'roman.domination.m0v2'!$A$2:$K$256,7,FALSE)</f>
        <v>6</v>
      </c>
      <c r="N179">
        <f>VLOOKUP($A179,'roman.domination.m0v2'!$A$2:$K$256,11,FALSE)</f>
        <v>18.364999999999998</v>
      </c>
      <c r="O179" s="2">
        <f>VLOOKUP($A179,'roman.domination.m1v2.md2'!$A$2:$K$256,5,FALSE)</f>
        <v>6</v>
      </c>
      <c r="P179" t="str">
        <f t="shared" si="7"/>
        <v>opt</v>
      </c>
      <c r="Q179">
        <f>VLOOKUP($A179,'roman.domination.m1v2.md2'!$A$2:$K$256,7,FALSE)</f>
        <v>6</v>
      </c>
      <c r="R179" s="3">
        <f>VLOOKUP($A179,'roman.domination.m1v2.md2'!$A$2:$K$256,11,FALSE)</f>
        <v>33.401000000000003</v>
      </c>
      <c r="Y179" t="str">
        <f t="shared" si="8"/>
        <v>Random-100-60&amp;100&amp;2985&amp;6&amp;opt&amp;0.01&amp;opt&amp;18.365&amp;opt&amp;33.401\\</v>
      </c>
    </row>
    <row r="180" spans="1:25" x14ac:dyDescent="0.25">
      <c r="A180" t="s">
        <v>166</v>
      </c>
      <c r="B180">
        <v>100</v>
      </c>
      <c r="C180">
        <v>3435</v>
      </c>
      <c r="D180" s="2">
        <v>5</v>
      </c>
      <c r="E180" s="3">
        <v>0.28499999999999998</v>
      </c>
      <c r="F180">
        <v>5</v>
      </c>
      <c r="G180" t="s">
        <v>10</v>
      </c>
      <c r="H180">
        <v>4.3999999999999997E-2</v>
      </c>
      <c r="I180">
        <v>0</v>
      </c>
      <c r="J180" s="3">
        <v>0</v>
      </c>
      <c r="K180" s="2">
        <f>VLOOKUP(A180,'roman.domination.m0v2'!$A$2:$K$256,5,FALSE)</f>
        <v>5</v>
      </c>
      <c r="L180" t="str">
        <f t="shared" si="6"/>
        <v>opt</v>
      </c>
      <c r="M180">
        <f>VLOOKUP($A180,'roman.domination.m0v2'!$A$2:$K$256,7,FALSE)</f>
        <v>5</v>
      </c>
      <c r="N180">
        <f>VLOOKUP($A180,'roman.domination.m0v2'!$A$2:$K$256,11,FALSE)</f>
        <v>18.940000000000001</v>
      </c>
      <c r="O180" s="2">
        <f>VLOOKUP($A180,'roman.domination.m1v2.md2'!$A$2:$K$256,5,FALSE)</f>
        <v>5</v>
      </c>
      <c r="P180" t="str">
        <f t="shared" si="7"/>
        <v>opt</v>
      </c>
      <c r="Q180">
        <f>VLOOKUP($A180,'roman.domination.m1v2.md2'!$A$2:$K$256,7,FALSE)</f>
        <v>5</v>
      </c>
      <c r="R180" s="3">
        <f>VLOOKUP($A180,'roman.domination.m1v2.md2'!$A$2:$K$256,11,FALSE)</f>
        <v>45.834000000000003</v>
      </c>
      <c r="Y180" t="str">
        <f t="shared" si="8"/>
        <v>Random-100-70&amp;100&amp;3435&amp;5&amp;opt&amp;0.044&amp;opt&amp;18.94&amp;opt&amp;45.834\\</v>
      </c>
    </row>
    <row r="181" spans="1:25" x14ac:dyDescent="0.25">
      <c r="A181" t="s">
        <v>168</v>
      </c>
      <c r="B181">
        <v>100</v>
      </c>
      <c r="C181">
        <v>3935</v>
      </c>
      <c r="D181" s="2">
        <v>4</v>
      </c>
      <c r="E181" s="3">
        <v>0.23799999999999999</v>
      </c>
      <c r="F181">
        <v>4</v>
      </c>
      <c r="G181" t="s">
        <v>10</v>
      </c>
      <c r="H181">
        <v>0.01</v>
      </c>
      <c r="I181">
        <v>0</v>
      </c>
      <c r="J181" s="3">
        <v>0</v>
      </c>
      <c r="K181" s="2">
        <f>VLOOKUP(A181,'roman.domination.m0v2'!$A$2:$K$256,5,FALSE)</f>
        <v>4</v>
      </c>
      <c r="L181" t="str">
        <f t="shared" si="6"/>
        <v>opt</v>
      </c>
      <c r="M181">
        <f>VLOOKUP($A181,'roman.domination.m0v2'!$A$2:$K$256,7,FALSE)</f>
        <v>4</v>
      </c>
      <c r="N181">
        <f>VLOOKUP($A181,'roman.domination.m0v2'!$A$2:$K$256,11,FALSE)</f>
        <v>20.67</v>
      </c>
      <c r="O181" s="2">
        <f>VLOOKUP($A181,'roman.domination.m1v2.md2'!$A$2:$K$256,5,FALSE)</f>
        <v>4</v>
      </c>
      <c r="P181" t="str">
        <f t="shared" si="7"/>
        <v>opt</v>
      </c>
      <c r="Q181">
        <f>VLOOKUP($A181,'roman.domination.m1v2.md2'!$A$2:$K$256,7,FALSE)</f>
        <v>4</v>
      </c>
      <c r="R181" s="3">
        <f>VLOOKUP($A181,'roman.domination.m1v2.md2'!$A$2:$K$256,11,FALSE)</f>
        <v>39.85</v>
      </c>
      <c r="Y181" t="str">
        <f t="shared" si="8"/>
        <v>Random-100-80&amp;100&amp;3935&amp;4&amp;opt&amp;0.01&amp;opt&amp;20.67&amp;opt&amp;39.85\\</v>
      </c>
    </row>
    <row r="182" spans="1:25" x14ac:dyDescent="0.25">
      <c r="A182" t="s">
        <v>170</v>
      </c>
      <c r="B182">
        <v>100</v>
      </c>
      <c r="C182">
        <v>4445</v>
      </c>
      <c r="D182" s="2">
        <v>4</v>
      </c>
      <c r="E182" s="3">
        <v>0.26300000000000001</v>
      </c>
      <c r="F182">
        <v>4</v>
      </c>
      <c r="G182" t="s">
        <v>10</v>
      </c>
      <c r="H182">
        <v>0.01</v>
      </c>
      <c r="I182">
        <v>0</v>
      </c>
      <c r="J182" s="3">
        <v>0</v>
      </c>
      <c r="K182" s="2">
        <f>VLOOKUP(A182,'roman.domination.m0v2'!$A$2:$K$256,5,FALSE)</f>
        <v>4</v>
      </c>
      <c r="L182" t="str">
        <f t="shared" si="6"/>
        <v>opt</v>
      </c>
      <c r="M182">
        <f>VLOOKUP($A182,'roman.domination.m0v2'!$A$2:$K$256,7,FALSE)</f>
        <v>4.25</v>
      </c>
      <c r="N182">
        <f>VLOOKUP($A182,'roman.domination.m0v2'!$A$2:$K$256,11,FALSE)</f>
        <v>22.975000000000001</v>
      </c>
      <c r="O182" s="2">
        <f>VLOOKUP($A182,'roman.domination.m1v2.md2'!$A$2:$K$256,5,FALSE)</f>
        <v>4</v>
      </c>
      <c r="P182" t="str">
        <f t="shared" si="7"/>
        <v>opt</v>
      </c>
      <c r="Q182">
        <f>VLOOKUP($A182,'roman.domination.m1v2.md2'!$A$2:$K$256,7,FALSE)</f>
        <v>4.25</v>
      </c>
      <c r="R182" s="3">
        <f>VLOOKUP($A182,'roman.domination.m1v2.md2'!$A$2:$K$256,11,FALSE)</f>
        <v>32.258000000000003</v>
      </c>
      <c r="Y182" t="str">
        <f t="shared" si="8"/>
        <v>Random-100-90&amp;100&amp;4445&amp;4&amp;opt&amp;0.01&amp;opt&amp;22.975&amp;opt&amp;32.258\\</v>
      </c>
    </row>
    <row r="183" spans="1:25" x14ac:dyDescent="0.25">
      <c r="A183" t="s">
        <v>171</v>
      </c>
      <c r="B183">
        <v>150</v>
      </c>
      <c r="C183">
        <v>157</v>
      </c>
      <c r="D183" s="2">
        <v>94</v>
      </c>
      <c r="E183" s="3">
        <v>0.115</v>
      </c>
      <c r="F183">
        <v>94</v>
      </c>
      <c r="G183" t="s">
        <v>10</v>
      </c>
      <c r="H183">
        <v>22.388999999999999</v>
      </c>
      <c r="I183">
        <v>1.1000000000000001E-3</v>
      </c>
      <c r="J183" s="3">
        <v>3.2000000000000002E-3</v>
      </c>
      <c r="K183" s="2">
        <f>VLOOKUP(A183,'roman.domination.m0v2'!$A$2:$K$256,5,FALSE)</f>
        <v>94</v>
      </c>
      <c r="L183" t="str">
        <f t="shared" si="6"/>
        <v>opt</v>
      </c>
      <c r="M183">
        <f>VLOOKUP($A183,'roman.domination.m0v2'!$A$2:$K$256,7,FALSE)</f>
        <v>94</v>
      </c>
      <c r="N183">
        <f>VLOOKUP($A183,'roman.domination.m0v2'!$A$2:$K$256,11,FALSE)</f>
        <v>32.975000000000001</v>
      </c>
      <c r="O183" s="2">
        <f>VLOOKUP($A183,'roman.domination.m1v2.md2'!$A$2:$K$256,5,FALSE)</f>
        <v>94</v>
      </c>
      <c r="P183" t="str">
        <f t="shared" si="7"/>
        <v>opt</v>
      </c>
      <c r="Q183">
        <f>VLOOKUP($A183,'roman.domination.m1v2.md2'!$A$2:$K$256,7,FALSE)</f>
        <v>94</v>
      </c>
      <c r="R183" s="3">
        <f>VLOOKUP($A183,'roman.domination.m1v2.md2'!$A$2:$K$256,11,FALSE)</f>
        <v>50.914000000000001</v>
      </c>
      <c r="Y183" t="str">
        <f t="shared" si="8"/>
        <v>Random-150-1&amp;150&amp;157&amp;94&amp;opt&amp;22.389&amp;opt&amp;32.975&amp;opt&amp;50.914\\</v>
      </c>
    </row>
    <row r="184" spans="1:25" x14ac:dyDescent="0.25">
      <c r="A184" t="s">
        <v>173</v>
      </c>
      <c r="B184">
        <v>150</v>
      </c>
      <c r="C184">
        <v>243</v>
      </c>
      <c r="D184" s="2">
        <v>78</v>
      </c>
      <c r="E184" s="3">
        <v>0.33200000000000002</v>
      </c>
      <c r="F184">
        <v>78</v>
      </c>
      <c r="G184" t="s">
        <v>10</v>
      </c>
      <c r="H184">
        <v>234.87200000000001</v>
      </c>
      <c r="I184">
        <v>2.9000000000000001E-2</v>
      </c>
      <c r="J184" s="3">
        <v>1.5100000000000001E-2</v>
      </c>
      <c r="K184" s="2">
        <f>VLOOKUP(A184,'roman.domination.m0v2'!$A$2:$K$256,5,FALSE)</f>
        <v>78</v>
      </c>
      <c r="L184" t="str">
        <f t="shared" si="6"/>
        <v>opt</v>
      </c>
      <c r="M184">
        <f>VLOOKUP($A184,'roman.domination.m0v2'!$A$2:$K$256,7,FALSE)</f>
        <v>79</v>
      </c>
      <c r="N184">
        <f>VLOOKUP($A184,'roman.domination.m0v2'!$A$2:$K$256,11,FALSE)</f>
        <v>30.518000000000001</v>
      </c>
      <c r="O184" s="2">
        <f>VLOOKUP($A184,'roman.domination.m1v2.md2'!$A$2:$K$256,5,FALSE)</f>
        <v>78</v>
      </c>
      <c r="P184" t="str">
        <f t="shared" si="7"/>
        <v>opt</v>
      </c>
      <c r="Q184">
        <f>VLOOKUP($A184,'roman.domination.m1v2.md2'!$A$2:$K$256,7,FALSE)</f>
        <v>78.650000000000006</v>
      </c>
      <c r="R184" s="3">
        <f>VLOOKUP($A184,'roman.domination.m1v2.md2'!$A$2:$K$256,11,FALSE)</f>
        <v>57.49</v>
      </c>
      <c r="Y184" t="str">
        <f t="shared" si="8"/>
        <v>Random-150-2&amp;150&amp;243&amp;78&amp;opt&amp;234.872&amp;opt&amp;30.518&amp;opt&amp;57.49\\</v>
      </c>
    </row>
    <row r="185" spans="1:25" x14ac:dyDescent="0.25">
      <c r="A185" t="s">
        <v>175</v>
      </c>
      <c r="B185">
        <v>150</v>
      </c>
      <c r="C185">
        <v>322</v>
      </c>
      <c r="D185" s="2">
        <v>65</v>
      </c>
      <c r="E185" s="3">
        <v>0.83399999999999996</v>
      </c>
      <c r="F185">
        <v>65</v>
      </c>
      <c r="G185" t="s">
        <v>10</v>
      </c>
      <c r="H185">
        <v>67.784000000000006</v>
      </c>
      <c r="I185">
        <v>1.7100000000000001E-2</v>
      </c>
      <c r="J185" s="3">
        <v>1.6199999999999999E-2</v>
      </c>
      <c r="K185" s="2">
        <f>VLOOKUP(A185,'roman.domination.m0v2'!$A$2:$K$256,5,FALSE)</f>
        <v>65</v>
      </c>
      <c r="L185" t="str">
        <f t="shared" si="6"/>
        <v>opt</v>
      </c>
      <c r="M185">
        <f>VLOOKUP($A185,'roman.domination.m0v2'!$A$2:$K$256,7,FALSE)</f>
        <v>65.599999999999994</v>
      </c>
      <c r="N185">
        <f>VLOOKUP($A185,'roman.domination.m0v2'!$A$2:$K$256,11,FALSE)</f>
        <v>32.697000000000003</v>
      </c>
      <c r="O185" s="2">
        <f>VLOOKUP($A185,'roman.domination.m1v2.md2'!$A$2:$K$256,5,FALSE)</f>
        <v>65</v>
      </c>
      <c r="P185" t="str">
        <f t="shared" si="7"/>
        <v>opt</v>
      </c>
      <c r="Q185">
        <f>VLOOKUP($A185,'roman.domination.m1v2.md2'!$A$2:$K$256,7,FALSE)</f>
        <v>65.5</v>
      </c>
      <c r="R185" s="3">
        <f>VLOOKUP($A185,'roman.domination.m1v2.md2'!$A$2:$K$256,11,FALSE)</f>
        <v>59.268000000000001</v>
      </c>
      <c r="Y185" t="str">
        <f t="shared" si="8"/>
        <v>Random-150-3&amp;150&amp;322&amp;65&amp;opt&amp;67.784&amp;opt&amp;32.697&amp;opt&amp;59.268\\</v>
      </c>
    </row>
    <row r="186" spans="1:25" x14ac:dyDescent="0.25">
      <c r="A186" t="s">
        <v>177</v>
      </c>
      <c r="B186">
        <v>150</v>
      </c>
      <c r="C186">
        <v>437</v>
      </c>
      <c r="D186" s="2">
        <v>53</v>
      </c>
      <c r="E186" s="3">
        <v>1.046</v>
      </c>
      <c r="F186">
        <v>53</v>
      </c>
      <c r="G186" t="s">
        <v>10</v>
      </c>
      <c r="H186">
        <v>30.303999999999998</v>
      </c>
      <c r="I186">
        <v>2.64E-2</v>
      </c>
      <c r="J186" s="3">
        <v>1.55E-2</v>
      </c>
      <c r="K186" s="2">
        <f>VLOOKUP(A186,'roman.domination.m0v2'!$A$2:$K$256,5,FALSE)</f>
        <v>53</v>
      </c>
      <c r="L186" t="str">
        <f t="shared" si="6"/>
        <v>opt</v>
      </c>
      <c r="M186">
        <f>VLOOKUP($A186,'roman.domination.m0v2'!$A$2:$K$256,7,FALSE)</f>
        <v>54.35</v>
      </c>
      <c r="N186">
        <f>VLOOKUP($A186,'roman.domination.m0v2'!$A$2:$K$256,11,FALSE)</f>
        <v>36.787999999999997</v>
      </c>
      <c r="O186" s="2">
        <f>VLOOKUP($A186,'roman.domination.m1v2.md2'!$A$2:$K$256,5,FALSE)</f>
        <v>53</v>
      </c>
      <c r="P186" t="str">
        <f t="shared" si="7"/>
        <v>opt</v>
      </c>
      <c r="Q186">
        <f>VLOOKUP($A186,'roman.domination.m1v2.md2'!$A$2:$K$256,7,FALSE)</f>
        <v>54.35</v>
      </c>
      <c r="R186" s="3">
        <f>VLOOKUP($A186,'roman.domination.m1v2.md2'!$A$2:$K$256,11,FALSE)</f>
        <v>63.667999999999999</v>
      </c>
      <c r="Y186" t="str">
        <f t="shared" si="8"/>
        <v>Random-150-4&amp;150&amp;437&amp;53&amp;opt&amp;30.304&amp;opt&amp;36.788&amp;opt&amp;63.668\\</v>
      </c>
    </row>
    <row r="187" spans="1:25" x14ac:dyDescent="0.25">
      <c r="A187" t="s">
        <v>179</v>
      </c>
      <c r="B187">
        <v>150</v>
      </c>
      <c r="C187">
        <v>557</v>
      </c>
      <c r="D187" s="2">
        <v>46</v>
      </c>
      <c r="E187" s="3">
        <v>3.1150000000000002</v>
      </c>
      <c r="F187">
        <v>46</v>
      </c>
      <c r="G187" t="s">
        <v>10</v>
      </c>
      <c r="H187">
        <v>2.2930000000000001</v>
      </c>
      <c r="I187">
        <v>1.6899999999999998E-2</v>
      </c>
      <c r="J187" s="3">
        <v>1.4200000000000001E-2</v>
      </c>
      <c r="K187" s="2">
        <f>VLOOKUP(A187,'roman.domination.m0v2'!$A$2:$K$256,5,FALSE)</f>
        <v>46</v>
      </c>
      <c r="L187" t="str">
        <f t="shared" si="6"/>
        <v>opt</v>
      </c>
      <c r="M187">
        <f>VLOOKUP($A187,'roman.domination.m0v2'!$A$2:$K$256,7,FALSE)</f>
        <v>47.05</v>
      </c>
      <c r="N187">
        <f>VLOOKUP($A187,'roman.domination.m0v2'!$A$2:$K$256,11,FALSE)</f>
        <v>39.168999999999997</v>
      </c>
      <c r="O187" s="2">
        <f>VLOOKUP($A187,'roman.domination.m1v2.md2'!$A$2:$K$256,5,FALSE)</f>
        <v>46</v>
      </c>
      <c r="P187" t="str">
        <f t="shared" si="7"/>
        <v>opt</v>
      </c>
      <c r="Q187">
        <f>VLOOKUP($A187,'roman.domination.m1v2.md2'!$A$2:$K$256,7,FALSE)</f>
        <v>46.85</v>
      </c>
      <c r="R187" s="3">
        <f>VLOOKUP($A187,'roman.domination.m1v2.md2'!$A$2:$K$256,11,FALSE)</f>
        <v>64.212000000000003</v>
      </c>
      <c r="Y187" t="str">
        <f t="shared" si="8"/>
        <v>Random-150-5&amp;150&amp;557&amp;46&amp;opt&amp;2.293&amp;opt&amp;39.169&amp;opt&amp;64.212\\</v>
      </c>
    </row>
    <row r="188" spans="1:25" x14ac:dyDescent="0.25">
      <c r="A188" t="s">
        <v>181</v>
      </c>
      <c r="B188">
        <v>150</v>
      </c>
      <c r="C188">
        <v>705</v>
      </c>
      <c r="D188" s="2">
        <v>38</v>
      </c>
      <c r="E188" s="3">
        <v>10.362</v>
      </c>
      <c r="F188">
        <v>38</v>
      </c>
      <c r="G188" t="s">
        <v>10</v>
      </c>
      <c r="H188">
        <v>19.279</v>
      </c>
      <c r="I188">
        <v>1.6500000000000001E-2</v>
      </c>
      <c r="J188" s="3">
        <v>1.6500000000000001E-2</v>
      </c>
      <c r="K188" s="2">
        <f>VLOOKUP(A188,'roman.domination.m0v2'!$A$2:$K$256,5,FALSE)</f>
        <v>39</v>
      </c>
      <c r="L188">
        <f t="shared" si="6"/>
        <v>39</v>
      </c>
      <c r="M188">
        <f>VLOOKUP($A188,'roman.domination.m0v2'!$A$2:$K$256,7,FALSE)</f>
        <v>40.15</v>
      </c>
      <c r="N188">
        <f>VLOOKUP($A188,'roman.domination.m0v2'!$A$2:$K$256,11,FALSE)</f>
        <v>39.106999999999999</v>
      </c>
      <c r="O188" s="2">
        <f>VLOOKUP($A188,'roman.domination.m1v2.md2'!$A$2:$K$256,5,FALSE)</f>
        <v>38</v>
      </c>
      <c r="P188" t="str">
        <f t="shared" si="7"/>
        <v>opt</v>
      </c>
      <c r="Q188">
        <f>VLOOKUP($A188,'roman.domination.m1v2.md2'!$A$2:$K$256,7,FALSE)</f>
        <v>39.4</v>
      </c>
      <c r="R188" s="3">
        <f>VLOOKUP($A188,'roman.domination.m1v2.md2'!$A$2:$K$256,11,FALSE)</f>
        <v>61.811</v>
      </c>
      <c r="Y188" t="str">
        <f t="shared" si="8"/>
        <v>Random-150-6&amp;150&amp;705&amp;38&amp;opt&amp;19.279&amp;39&amp;39.107&amp;opt&amp;61.811\\</v>
      </c>
    </row>
    <row r="189" spans="1:25" x14ac:dyDescent="0.25">
      <c r="A189" t="s">
        <v>183</v>
      </c>
      <c r="B189">
        <v>150</v>
      </c>
      <c r="C189">
        <v>778</v>
      </c>
      <c r="D189" s="2">
        <v>34</v>
      </c>
      <c r="E189" s="3">
        <v>5.6219999999999999</v>
      </c>
      <c r="F189">
        <v>34</v>
      </c>
      <c r="G189" t="s">
        <v>10</v>
      </c>
      <c r="H189">
        <v>0.46200000000000002</v>
      </c>
      <c r="I189">
        <v>5.7000000000000002E-3</v>
      </c>
      <c r="J189" s="3">
        <v>1.14E-2</v>
      </c>
      <c r="K189" s="2">
        <f>VLOOKUP(A189,'roman.domination.m0v2'!$A$2:$K$256,5,FALSE)</f>
        <v>34</v>
      </c>
      <c r="L189" t="str">
        <f t="shared" si="6"/>
        <v>opt</v>
      </c>
      <c r="M189">
        <f>VLOOKUP($A189,'roman.domination.m0v2'!$A$2:$K$256,7,FALSE)</f>
        <v>35.75</v>
      </c>
      <c r="N189">
        <f>VLOOKUP($A189,'roman.domination.m0v2'!$A$2:$K$256,11,FALSE)</f>
        <v>40.825000000000003</v>
      </c>
      <c r="O189" s="2">
        <f>VLOOKUP($A189,'roman.domination.m1v2.md2'!$A$2:$K$256,5,FALSE)</f>
        <v>34</v>
      </c>
      <c r="P189" t="str">
        <f t="shared" si="7"/>
        <v>opt</v>
      </c>
      <c r="Q189">
        <f>VLOOKUP($A189,'roman.domination.m1v2.md2'!$A$2:$K$256,7,FALSE)</f>
        <v>35.75</v>
      </c>
      <c r="R189" s="3">
        <f>VLOOKUP($A189,'roman.domination.m1v2.md2'!$A$2:$K$256,11,FALSE)</f>
        <v>61.11</v>
      </c>
      <c r="Y189" t="str">
        <f t="shared" si="8"/>
        <v>Random-150-7&amp;150&amp;778&amp;34&amp;opt&amp;0.462&amp;opt&amp;40.825&amp;opt&amp;61.11\\</v>
      </c>
    </row>
    <row r="190" spans="1:25" x14ac:dyDescent="0.25">
      <c r="A190" t="s">
        <v>185</v>
      </c>
      <c r="B190">
        <v>150</v>
      </c>
      <c r="C190">
        <v>906</v>
      </c>
      <c r="D190" s="2">
        <v>31</v>
      </c>
      <c r="E190" s="3">
        <v>18.690999999999999</v>
      </c>
      <c r="F190">
        <v>31</v>
      </c>
      <c r="G190" t="s">
        <v>10</v>
      </c>
      <c r="H190">
        <v>0.86499999999999999</v>
      </c>
      <c r="I190">
        <v>0</v>
      </c>
      <c r="J190" s="3">
        <v>0</v>
      </c>
      <c r="K190" s="2">
        <f>VLOOKUP(A190,'roman.domination.m0v2'!$A$2:$K$256,5,FALSE)</f>
        <v>31</v>
      </c>
      <c r="L190" t="str">
        <f t="shared" si="6"/>
        <v>opt</v>
      </c>
      <c r="M190">
        <f>VLOOKUP($A190,'roman.domination.m0v2'!$A$2:$K$256,7,FALSE)</f>
        <v>31.65</v>
      </c>
      <c r="N190">
        <f>VLOOKUP($A190,'roman.domination.m0v2'!$A$2:$K$256,11,FALSE)</f>
        <v>40.210999999999999</v>
      </c>
      <c r="O190" s="2">
        <f>VLOOKUP($A190,'roman.domination.m1v2.md2'!$A$2:$K$256,5,FALSE)</f>
        <v>31</v>
      </c>
      <c r="P190" t="str">
        <f t="shared" si="7"/>
        <v>opt</v>
      </c>
      <c r="Q190">
        <f>VLOOKUP($A190,'roman.domination.m1v2.md2'!$A$2:$K$256,7,FALSE)</f>
        <v>31.65</v>
      </c>
      <c r="R190" s="3">
        <f>VLOOKUP($A190,'roman.domination.m1v2.md2'!$A$2:$K$256,11,FALSE)</f>
        <v>59.731999999999999</v>
      </c>
      <c r="Y190" t="str">
        <f t="shared" si="8"/>
        <v>Random-150-8&amp;150&amp;906&amp;31&amp;opt&amp;0.865&amp;opt&amp;40.211&amp;opt&amp;59.732\\</v>
      </c>
    </row>
    <row r="191" spans="1:25" x14ac:dyDescent="0.25">
      <c r="A191" t="s">
        <v>187</v>
      </c>
      <c r="B191">
        <v>150</v>
      </c>
      <c r="C191">
        <v>965</v>
      </c>
      <c r="D191" s="2">
        <v>30</v>
      </c>
      <c r="E191" s="3">
        <v>10.489000000000001</v>
      </c>
      <c r="F191">
        <v>30</v>
      </c>
      <c r="G191" t="s">
        <v>10</v>
      </c>
      <c r="H191">
        <v>3.7269999999999999</v>
      </c>
      <c r="I191">
        <v>6.4000000000000003E-3</v>
      </c>
      <c r="J191" s="3">
        <v>1.61E-2</v>
      </c>
      <c r="K191" s="2">
        <f>VLOOKUP(A191,'roman.domination.m0v2'!$A$2:$K$256,5,FALSE)</f>
        <v>30</v>
      </c>
      <c r="L191" t="str">
        <f t="shared" si="6"/>
        <v>opt</v>
      </c>
      <c r="M191">
        <f>VLOOKUP($A191,'roman.domination.m0v2'!$A$2:$K$256,7,FALSE)</f>
        <v>32.35</v>
      </c>
      <c r="N191">
        <f>VLOOKUP($A191,'roman.domination.m0v2'!$A$2:$K$256,11,FALSE)</f>
        <v>41.406999999999996</v>
      </c>
      <c r="O191" s="2">
        <f>VLOOKUP($A191,'roman.domination.m1v2.md2'!$A$2:$K$256,5,FALSE)</f>
        <v>30</v>
      </c>
      <c r="P191" t="str">
        <f t="shared" si="7"/>
        <v>opt</v>
      </c>
      <c r="Q191">
        <f>VLOOKUP($A191,'roman.domination.m1v2.md2'!$A$2:$K$256,7,FALSE)</f>
        <v>32.450000000000003</v>
      </c>
      <c r="R191" s="3">
        <f>VLOOKUP($A191,'roman.domination.m1v2.md2'!$A$2:$K$256,11,FALSE)</f>
        <v>61.274000000000001</v>
      </c>
      <c r="Y191" t="str">
        <f t="shared" si="8"/>
        <v>Random-150-9&amp;150&amp;965&amp;30&amp;opt&amp;3.727&amp;opt&amp;41.407&amp;opt&amp;61.274\\</v>
      </c>
    </row>
    <row r="192" spans="1:25" x14ac:dyDescent="0.25">
      <c r="A192" t="s">
        <v>172</v>
      </c>
      <c r="B192">
        <v>150</v>
      </c>
      <c r="C192">
        <v>1152</v>
      </c>
      <c r="D192" s="2">
        <v>27</v>
      </c>
      <c r="E192" s="3">
        <v>45.44</v>
      </c>
      <c r="F192">
        <v>27</v>
      </c>
      <c r="G192" t="s">
        <v>10</v>
      </c>
      <c r="H192">
        <v>3.1280000000000001</v>
      </c>
      <c r="I192">
        <v>5.4000000000000003E-3</v>
      </c>
      <c r="J192" s="3">
        <v>1.2800000000000001E-2</v>
      </c>
      <c r="K192" s="2">
        <f>VLOOKUP(A192,'roman.domination.m0v2'!$A$2:$K$256,5,FALSE)</f>
        <v>27</v>
      </c>
      <c r="L192" t="str">
        <f t="shared" si="6"/>
        <v>opt</v>
      </c>
      <c r="M192">
        <f>VLOOKUP($A192,'roman.domination.m0v2'!$A$2:$K$256,7,FALSE)</f>
        <v>28.2</v>
      </c>
      <c r="N192">
        <f>VLOOKUP($A192,'roman.domination.m0v2'!$A$2:$K$256,11,FALSE)</f>
        <v>40.759</v>
      </c>
      <c r="O192" s="2">
        <f>VLOOKUP($A192,'roman.domination.m1v2.md2'!$A$2:$K$256,5,FALSE)</f>
        <v>27</v>
      </c>
      <c r="P192" t="str">
        <f t="shared" si="7"/>
        <v>opt</v>
      </c>
      <c r="Q192">
        <f>VLOOKUP($A192,'roman.domination.m1v2.md2'!$A$2:$K$256,7,FALSE)</f>
        <v>28.25</v>
      </c>
      <c r="R192" s="3">
        <f>VLOOKUP($A192,'roman.domination.m1v2.md2'!$A$2:$K$256,11,FALSE)</f>
        <v>59.274000000000001</v>
      </c>
      <c r="Y192" t="str">
        <f t="shared" si="8"/>
        <v>Random-150-10&amp;150&amp;1152&amp;27&amp;opt&amp;3.128&amp;opt&amp;40.759&amp;opt&amp;59.274\\</v>
      </c>
    </row>
    <row r="193" spans="1:25" x14ac:dyDescent="0.25">
      <c r="A193" t="s">
        <v>174</v>
      </c>
      <c r="B193">
        <v>150</v>
      </c>
      <c r="C193">
        <v>2228</v>
      </c>
      <c r="D193" s="2">
        <v>16</v>
      </c>
      <c r="E193" s="3">
        <v>31.856999999999999</v>
      </c>
      <c r="F193">
        <v>16</v>
      </c>
      <c r="G193" t="s">
        <v>10</v>
      </c>
      <c r="H193">
        <v>1.5609999999999999</v>
      </c>
      <c r="I193">
        <v>0</v>
      </c>
      <c r="J193" s="3">
        <v>0</v>
      </c>
      <c r="K193" s="2">
        <f>VLOOKUP(A193,'roman.domination.m0v2'!$A$2:$K$256,5,FALSE)</f>
        <v>16</v>
      </c>
      <c r="L193" t="str">
        <f t="shared" si="6"/>
        <v>opt</v>
      </c>
      <c r="M193">
        <f>VLOOKUP($A193,'roman.domination.m0v2'!$A$2:$K$256,7,FALSE)</f>
        <v>16.95</v>
      </c>
      <c r="N193">
        <f>VLOOKUP($A193,'roman.domination.m0v2'!$A$2:$K$256,11,FALSE)</f>
        <v>38.963000000000001</v>
      </c>
      <c r="O193" s="2">
        <f>VLOOKUP($A193,'roman.domination.m1v2.md2'!$A$2:$K$256,5,FALSE)</f>
        <v>16</v>
      </c>
      <c r="P193" t="str">
        <f t="shared" si="7"/>
        <v>opt</v>
      </c>
      <c r="Q193">
        <f>VLOOKUP($A193,'roman.domination.m1v2.md2'!$A$2:$K$256,7,FALSE)</f>
        <v>16.8</v>
      </c>
      <c r="R193" s="3">
        <f>VLOOKUP($A193,'roman.domination.m1v2.md2'!$A$2:$K$256,11,FALSE)</f>
        <v>53.091999999999999</v>
      </c>
      <c r="Y193" t="str">
        <f t="shared" si="8"/>
        <v>Random-150-20&amp;150&amp;2228&amp;16&amp;opt&amp;1.561&amp;opt&amp;38.963&amp;opt&amp;53.092\\</v>
      </c>
    </row>
    <row r="194" spans="1:25" x14ac:dyDescent="0.25">
      <c r="A194" t="s">
        <v>176</v>
      </c>
      <c r="B194">
        <v>150</v>
      </c>
      <c r="C194">
        <v>3318</v>
      </c>
      <c r="D194" s="2">
        <v>12</v>
      </c>
      <c r="E194" s="3">
        <v>21.507000000000001</v>
      </c>
      <c r="F194">
        <v>12</v>
      </c>
      <c r="G194" t="s">
        <v>10</v>
      </c>
      <c r="H194">
        <v>0.38300000000000001</v>
      </c>
      <c r="I194">
        <v>0</v>
      </c>
      <c r="J194" s="3">
        <v>0</v>
      </c>
      <c r="K194" s="2">
        <f>VLOOKUP(A194,'roman.domination.m0v2'!$A$2:$K$256,5,FALSE)</f>
        <v>12</v>
      </c>
      <c r="L194" t="str">
        <f t="shared" si="6"/>
        <v>opt</v>
      </c>
      <c r="M194">
        <f>VLOOKUP($A194,'roman.domination.m0v2'!$A$2:$K$256,7,FALSE)</f>
        <v>12.6</v>
      </c>
      <c r="N194">
        <f>VLOOKUP($A194,'roman.domination.m0v2'!$A$2:$K$256,11,FALSE)</f>
        <v>35.997</v>
      </c>
      <c r="O194" s="2">
        <f>VLOOKUP($A194,'roman.domination.m1v2.md2'!$A$2:$K$256,5,FALSE)</f>
        <v>12</v>
      </c>
      <c r="P194" t="str">
        <f t="shared" si="7"/>
        <v>opt</v>
      </c>
      <c r="Q194">
        <f>VLOOKUP($A194,'roman.domination.m1v2.md2'!$A$2:$K$256,7,FALSE)</f>
        <v>12.35</v>
      </c>
      <c r="R194" s="3">
        <f>VLOOKUP($A194,'roman.domination.m1v2.md2'!$A$2:$K$256,11,FALSE)</f>
        <v>51.537999999999997</v>
      </c>
      <c r="Y194" t="str">
        <f t="shared" si="8"/>
        <v>Random-150-30&amp;150&amp;3318&amp;12&amp;opt&amp;0.383&amp;opt&amp;35.997&amp;opt&amp;51.538\\</v>
      </c>
    </row>
    <row r="195" spans="1:25" x14ac:dyDescent="0.25">
      <c r="A195" t="s">
        <v>178</v>
      </c>
      <c r="B195">
        <v>150</v>
      </c>
      <c r="C195">
        <v>4476</v>
      </c>
      <c r="D195" s="2">
        <v>9</v>
      </c>
      <c r="E195" s="3">
        <v>13.628</v>
      </c>
      <c r="F195">
        <v>9</v>
      </c>
      <c r="G195" t="s">
        <v>10</v>
      </c>
      <c r="H195">
        <v>0.40899999999999997</v>
      </c>
      <c r="I195">
        <v>7.0000000000000007E-2</v>
      </c>
      <c r="J195" s="3">
        <v>4.58E-2</v>
      </c>
      <c r="K195" s="2">
        <f>VLOOKUP(A195,'roman.domination.m0v2'!$A$2:$K$256,5,FALSE)</f>
        <v>9</v>
      </c>
      <c r="L195" t="str">
        <f t="shared" si="6"/>
        <v>opt</v>
      </c>
      <c r="M195">
        <f>VLOOKUP($A195,'roman.domination.m0v2'!$A$2:$K$256,7,FALSE)</f>
        <v>9.3000000000000007</v>
      </c>
      <c r="N195">
        <f>VLOOKUP($A195,'roman.domination.m0v2'!$A$2:$K$256,11,FALSE)</f>
        <v>32.520000000000003</v>
      </c>
      <c r="O195" s="2">
        <f>VLOOKUP($A195,'roman.domination.m1v2.md2'!$A$2:$K$256,5,FALSE)</f>
        <v>9</v>
      </c>
      <c r="P195" t="str">
        <f t="shared" si="7"/>
        <v>opt</v>
      </c>
      <c r="Q195">
        <f>VLOOKUP($A195,'roman.domination.m1v2.md2'!$A$2:$K$256,7,FALSE)</f>
        <v>9.4499999999999993</v>
      </c>
      <c r="R195" s="3">
        <f>VLOOKUP($A195,'roman.domination.m1v2.md2'!$A$2:$K$256,11,FALSE)</f>
        <v>51.668999999999997</v>
      </c>
      <c r="Y195" t="str">
        <f t="shared" si="8"/>
        <v>Random-150-40&amp;150&amp;4476&amp;9&amp;opt&amp;0.409&amp;opt&amp;32.52&amp;opt&amp;51.669\\</v>
      </c>
    </row>
    <row r="196" spans="1:25" x14ac:dyDescent="0.25">
      <c r="A196" t="s">
        <v>180</v>
      </c>
      <c r="B196">
        <v>150</v>
      </c>
      <c r="C196">
        <v>5550</v>
      </c>
      <c r="D196" s="2">
        <v>8</v>
      </c>
      <c r="E196" s="3">
        <v>17.670999999999999</v>
      </c>
      <c r="F196">
        <v>8</v>
      </c>
      <c r="G196" t="s">
        <v>10</v>
      </c>
      <c r="H196">
        <v>1.4E-2</v>
      </c>
      <c r="I196">
        <v>0</v>
      </c>
      <c r="J196" s="3">
        <v>0</v>
      </c>
      <c r="K196" s="2">
        <f>VLOOKUP(A196,'roman.domination.m0v2'!$A$2:$K$256,5,FALSE)</f>
        <v>8</v>
      </c>
      <c r="L196" t="str">
        <f t="shared" si="6"/>
        <v>opt</v>
      </c>
      <c r="M196">
        <f>VLOOKUP($A196,'roman.domination.m0v2'!$A$2:$K$256,7,FALSE)</f>
        <v>8</v>
      </c>
      <c r="N196">
        <f>VLOOKUP($A196,'roman.domination.m0v2'!$A$2:$K$256,11,FALSE)</f>
        <v>35.816000000000003</v>
      </c>
      <c r="O196" s="2">
        <f>VLOOKUP($A196,'roman.domination.m1v2.md2'!$A$2:$K$256,5,FALSE)</f>
        <v>8</v>
      </c>
      <c r="P196" t="str">
        <f t="shared" si="7"/>
        <v>opt</v>
      </c>
      <c r="Q196">
        <f>VLOOKUP($A196,'roman.domination.m1v2.md2'!$A$2:$K$256,7,FALSE)</f>
        <v>8</v>
      </c>
      <c r="R196" s="3">
        <f>VLOOKUP($A196,'roman.domination.m1v2.md2'!$A$2:$K$256,11,FALSE)</f>
        <v>52.823999999999998</v>
      </c>
      <c r="Y196" t="str">
        <f t="shared" si="8"/>
        <v>Random-150-50&amp;150&amp;5550&amp;8&amp;opt&amp;0.014&amp;opt&amp;35.816&amp;opt&amp;52.824\\</v>
      </c>
    </row>
    <row r="197" spans="1:25" x14ac:dyDescent="0.25">
      <c r="A197" t="s">
        <v>182</v>
      </c>
      <c r="B197">
        <v>150</v>
      </c>
      <c r="C197">
        <v>6734</v>
      </c>
      <c r="D197" s="2">
        <v>6</v>
      </c>
      <c r="E197" s="3">
        <v>1.742</v>
      </c>
      <c r="F197">
        <v>6</v>
      </c>
      <c r="G197" t="s">
        <v>10</v>
      </c>
      <c r="H197">
        <v>1.2E-2</v>
      </c>
      <c r="I197">
        <v>0</v>
      </c>
      <c r="J197" s="3">
        <v>0</v>
      </c>
      <c r="K197" s="2">
        <f>VLOOKUP(A197,'roman.domination.m0v2'!$A$2:$K$256,5,FALSE)</f>
        <v>6</v>
      </c>
      <c r="L197" t="str">
        <f t="shared" ref="L197:L233" si="9">IF(K197=$D197,"opt",K197)</f>
        <v>opt</v>
      </c>
      <c r="M197">
        <f>VLOOKUP($A197,'roman.domination.m0v2'!$A$2:$K$256,7,FALSE)</f>
        <v>6</v>
      </c>
      <c r="N197">
        <f>VLOOKUP($A197,'roman.domination.m0v2'!$A$2:$K$256,11,FALSE)</f>
        <v>32.866999999999997</v>
      </c>
      <c r="O197" s="2">
        <f>VLOOKUP($A197,'roman.domination.m1v2.md2'!$A$2:$K$256,5,FALSE)</f>
        <v>6</v>
      </c>
      <c r="P197" t="str">
        <f t="shared" ref="P197:P233" si="10">IF(O197=$D197,"opt",O197)</f>
        <v>opt</v>
      </c>
      <c r="Q197">
        <f>VLOOKUP($A197,'roman.domination.m1v2.md2'!$A$2:$K$256,7,FALSE)</f>
        <v>6</v>
      </c>
      <c r="R197" s="3">
        <f>VLOOKUP($A197,'roman.domination.m1v2.md2'!$A$2:$K$256,11,FALSE)</f>
        <v>55.064999999999998</v>
      </c>
      <c r="Y197" t="str">
        <f t="shared" ref="Y197:Y233" si="11">A197&amp;"&amp;"&amp;B197&amp;"&amp;"&amp;C197&amp;"&amp;"&amp;D197&amp;"&amp;"&amp;G197&amp;"&amp;"&amp;H197&amp;"&amp;"&amp;L197&amp;"&amp;"&amp;N197&amp;"&amp;"&amp;P197&amp;"&amp;"&amp;R197&amp;"\\"</f>
        <v>Random-150-60&amp;150&amp;6734&amp;6&amp;opt&amp;0.012&amp;opt&amp;32.867&amp;opt&amp;55.065\\</v>
      </c>
    </row>
    <row r="198" spans="1:25" x14ac:dyDescent="0.25">
      <c r="A198" t="s">
        <v>184</v>
      </c>
      <c r="B198">
        <v>150</v>
      </c>
      <c r="C198">
        <v>7807</v>
      </c>
      <c r="D198" s="2">
        <v>6</v>
      </c>
      <c r="E198" s="3">
        <v>8.6669999999999998</v>
      </c>
      <c r="F198">
        <v>6</v>
      </c>
      <c r="G198" t="s">
        <v>10</v>
      </c>
      <c r="H198">
        <v>1.4999999999999999E-2</v>
      </c>
      <c r="I198">
        <v>0</v>
      </c>
      <c r="J198" s="3">
        <v>0</v>
      </c>
      <c r="K198" s="2">
        <f>VLOOKUP(A198,'roman.domination.m0v2'!$A$2:$K$256,5,FALSE)</f>
        <v>6</v>
      </c>
      <c r="L198" t="str">
        <f t="shared" si="9"/>
        <v>opt</v>
      </c>
      <c r="M198">
        <f>VLOOKUP($A198,'roman.domination.m0v2'!$A$2:$K$256,7,FALSE)</f>
        <v>6</v>
      </c>
      <c r="N198">
        <f>VLOOKUP($A198,'roman.domination.m0v2'!$A$2:$K$256,11,FALSE)</f>
        <v>37.164000000000001</v>
      </c>
      <c r="O198" s="2">
        <f>VLOOKUP($A198,'roman.domination.m1v2.md2'!$A$2:$K$256,5,FALSE)</f>
        <v>6</v>
      </c>
      <c r="P198" t="str">
        <f t="shared" si="10"/>
        <v>opt</v>
      </c>
      <c r="Q198">
        <f>VLOOKUP($A198,'roman.domination.m1v2.md2'!$A$2:$K$256,7,FALSE)</f>
        <v>6</v>
      </c>
      <c r="R198" s="3">
        <f>VLOOKUP($A198,'roman.domination.m1v2.md2'!$A$2:$K$256,11,FALSE)</f>
        <v>54.908999999999999</v>
      </c>
      <c r="Y198" t="str">
        <f t="shared" si="11"/>
        <v>Random-150-70&amp;150&amp;7807&amp;6&amp;opt&amp;0.015&amp;opt&amp;37.164&amp;opt&amp;54.909\\</v>
      </c>
    </row>
    <row r="199" spans="1:25" x14ac:dyDescent="0.25">
      <c r="A199" t="s">
        <v>186</v>
      </c>
      <c r="B199">
        <v>150</v>
      </c>
      <c r="C199">
        <v>8924</v>
      </c>
      <c r="D199" s="2">
        <v>4</v>
      </c>
      <c r="E199" s="3">
        <v>0.36599999999999999</v>
      </c>
      <c r="F199">
        <v>4</v>
      </c>
      <c r="G199" t="s">
        <v>10</v>
      </c>
      <c r="H199">
        <v>1.9E-2</v>
      </c>
      <c r="I199">
        <v>0</v>
      </c>
      <c r="J199" s="3">
        <v>0</v>
      </c>
      <c r="K199" s="2">
        <f>VLOOKUP(A199,'roman.domination.m0v2'!$A$2:$K$256,5,FALSE)</f>
        <v>4</v>
      </c>
      <c r="L199" t="str">
        <f t="shared" si="9"/>
        <v>opt</v>
      </c>
      <c r="M199">
        <f>VLOOKUP($A199,'roman.domination.m0v2'!$A$2:$K$256,7,FALSE)</f>
        <v>4</v>
      </c>
      <c r="N199">
        <f>VLOOKUP($A199,'roman.domination.m0v2'!$A$2:$K$256,11,FALSE)</f>
        <v>34.728999999999999</v>
      </c>
      <c r="O199" s="2">
        <f>VLOOKUP($A199,'roman.domination.m1v2.md2'!$A$2:$K$256,5,FALSE)</f>
        <v>4</v>
      </c>
      <c r="P199" t="str">
        <f t="shared" si="10"/>
        <v>opt</v>
      </c>
      <c r="Q199">
        <f>VLOOKUP($A199,'roman.domination.m1v2.md2'!$A$2:$K$256,7,FALSE)</f>
        <v>4</v>
      </c>
      <c r="R199" s="3">
        <f>VLOOKUP($A199,'roman.domination.m1v2.md2'!$A$2:$K$256,11,FALSE)</f>
        <v>66.114999999999995</v>
      </c>
      <c r="Y199" t="str">
        <f t="shared" si="11"/>
        <v>Random-150-80&amp;150&amp;8924&amp;4&amp;opt&amp;0.019&amp;opt&amp;34.729&amp;opt&amp;66.115\\</v>
      </c>
    </row>
    <row r="200" spans="1:25" x14ac:dyDescent="0.25">
      <c r="A200" t="s">
        <v>188</v>
      </c>
      <c r="B200">
        <v>150</v>
      </c>
      <c r="C200">
        <v>1042</v>
      </c>
      <c r="D200" s="2">
        <v>4</v>
      </c>
      <c r="E200" s="3">
        <v>0.83899999999999997</v>
      </c>
      <c r="F200">
        <v>4</v>
      </c>
      <c r="G200" t="s">
        <v>10</v>
      </c>
      <c r="H200">
        <v>1.7000000000000001E-2</v>
      </c>
      <c r="I200">
        <v>0</v>
      </c>
      <c r="J200" s="3">
        <v>0</v>
      </c>
      <c r="K200" s="2">
        <f>VLOOKUP(A200,'roman.domination.m0v2'!$A$2:$K$256,5,FALSE)</f>
        <v>4</v>
      </c>
      <c r="L200" t="str">
        <f t="shared" si="9"/>
        <v>opt</v>
      </c>
      <c r="M200">
        <f>VLOOKUP($A200,'roman.domination.m0v2'!$A$2:$K$256,7,FALSE)</f>
        <v>4.3</v>
      </c>
      <c r="N200">
        <f>VLOOKUP($A200,'roman.domination.m0v2'!$A$2:$K$256,11,FALSE)</f>
        <v>40.365000000000002</v>
      </c>
      <c r="O200" s="2">
        <f>VLOOKUP($A200,'roman.domination.m1v2.md2'!$A$2:$K$256,5,FALSE)</f>
        <v>4</v>
      </c>
      <c r="P200" t="str">
        <f t="shared" si="10"/>
        <v>opt</v>
      </c>
      <c r="Q200">
        <f>VLOOKUP($A200,'roman.domination.m1v2.md2'!$A$2:$K$256,7,FALSE)</f>
        <v>4.3</v>
      </c>
      <c r="R200" s="3">
        <f>VLOOKUP($A200,'roman.domination.m1v2.md2'!$A$2:$K$256,11,FALSE)</f>
        <v>58.62</v>
      </c>
      <c r="Y200" t="str">
        <f t="shared" si="11"/>
        <v>Random-150-90&amp;150&amp;1042&amp;4&amp;opt&amp;0.017&amp;opt&amp;40.365&amp;opt&amp;58.62\\</v>
      </c>
    </row>
    <row r="201" spans="1:25" x14ac:dyDescent="0.25">
      <c r="A201" t="s">
        <v>189</v>
      </c>
      <c r="B201">
        <v>200</v>
      </c>
      <c r="C201">
        <v>229</v>
      </c>
      <c r="D201" s="2">
        <v>116</v>
      </c>
      <c r="E201" s="3">
        <v>0.13200000000000001</v>
      </c>
      <c r="F201">
        <v>117</v>
      </c>
      <c r="G201">
        <v>117</v>
      </c>
      <c r="H201">
        <v>173.55199999999999</v>
      </c>
      <c r="I201">
        <v>1.67E-2</v>
      </c>
      <c r="J201" s="3">
        <v>1.1900000000000001E-2</v>
      </c>
      <c r="K201" s="2">
        <f>VLOOKUP(A201,'roman.domination.m0v2'!$A$2:$K$256,5,FALSE)</f>
        <v>116</v>
      </c>
      <c r="L201" t="str">
        <f t="shared" si="9"/>
        <v>opt</v>
      </c>
      <c r="M201">
        <f>VLOOKUP($A201,'roman.domination.m0v2'!$A$2:$K$256,7,FALSE)</f>
        <v>116.4</v>
      </c>
      <c r="N201">
        <f>VLOOKUP($A201,'roman.domination.m0v2'!$A$2:$K$256,11,FALSE)</f>
        <v>45.691000000000003</v>
      </c>
      <c r="O201" s="2">
        <f>VLOOKUP($A201,'roman.domination.m1v2.md2'!$A$2:$K$256,5,FALSE)</f>
        <v>116</v>
      </c>
      <c r="P201" t="str">
        <f t="shared" si="10"/>
        <v>opt</v>
      </c>
      <c r="Q201">
        <f>VLOOKUP($A201,'roman.domination.m1v2.md2'!$A$2:$K$256,7,FALSE)</f>
        <v>116</v>
      </c>
      <c r="R201" s="3">
        <f>VLOOKUP($A201,'roman.domination.m1v2.md2'!$A$2:$K$256,11,FALSE)</f>
        <v>78.171000000000006</v>
      </c>
      <c r="Y201" t="str">
        <f t="shared" si="11"/>
        <v>Random-200-1&amp;200&amp;229&amp;116&amp;117&amp;173.552&amp;opt&amp;45.691&amp;opt&amp;78.171\\</v>
      </c>
    </row>
    <row r="202" spans="1:25" x14ac:dyDescent="0.25">
      <c r="A202" t="s">
        <v>190</v>
      </c>
      <c r="B202">
        <v>200</v>
      </c>
      <c r="C202">
        <v>390</v>
      </c>
      <c r="D202" s="2">
        <v>92</v>
      </c>
      <c r="E202" s="3">
        <v>0.93300000000000005</v>
      </c>
      <c r="F202">
        <v>93</v>
      </c>
      <c r="G202">
        <v>93</v>
      </c>
      <c r="H202">
        <v>647.24699999999996</v>
      </c>
      <c r="I202">
        <v>2.9399999999999999E-2</v>
      </c>
      <c r="J202" s="3">
        <v>1.84E-2</v>
      </c>
      <c r="K202" s="2">
        <f>VLOOKUP(A202,'roman.domination.m0v2'!$A$2:$K$256,5,FALSE)</f>
        <v>92</v>
      </c>
      <c r="L202" t="str">
        <f t="shared" si="9"/>
        <v>opt</v>
      </c>
      <c r="M202">
        <f>VLOOKUP($A202,'roman.domination.m0v2'!$A$2:$K$256,7,FALSE)</f>
        <v>93.5</v>
      </c>
      <c r="N202">
        <f>VLOOKUP($A202,'roman.domination.m0v2'!$A$2:$K$256,11,FALSE)</f>
        <v>44.073</v>
      </c>
      <c r="O202" s="2">
        <f>VLOOKUP($A202,'roman.domination.m1v2.md2'!$A$2:$K$256,5,FALSE)</f>
        <v>92</v>
      </c>
      <c r="P202" t="str">
        <f t="shared" si="10"/>
        <v>opt</v>
      </c>
      <c r="Q202">
        <f>VLOOKUP($A202,'roman.domination.m1v2.md2'!$A$2:$K$256,7,FALSE)</f>
        <v>92.7</v>
      </c>
      <c r="R202" s="3">
        <f>VLOOKUP($A202,'roman.domination.m1v2.md2'!$A$2:$K$256,11,FALSE)</f>
        <v>81.843999999999994</v>
      </c>
      <c r="Y202" t="str">
        <f t="shared" si="11"/>
        <v>Random-200-2&amp;200&amp;390&amp;92&amp;93&amp;647.247&amp;opt&amp;44.073&amp;opt&amp;81.844\\</v>
      </c>
    </row>
    <row r="203" spans="1:25" x14ac:dyDescent="0.25">
      <c r="A203" t="s">
        <v>191</v>
      </c>
      <c r="B203">
        <v>200</v>
      </c>
      <c r="C203">
        <v>581</v>
      </c>
      <c r="D203" s="2">
        <v>69</v>
      </c>
      <c r="E203" s="3">
        <v>2.69</v>
      </c>
      <c r="F203">
        <v>69</v>
      </c>
      <c r="G203" t="s">
        <v>10</v>
      </c>
      <c r="H203">
        <v>507.39299999999997</v>
      </c>
      <c r="I203">
        <v>4.0300000000000002E-2</v>
      </c>
      <c r="J203" s="3">
        <v>2.5600000000000001E-2</v>
      </c>
      <c r="K203" s="2">
        <f>VLOOKUP(A203,'roman.domination.m0v2'!$A$2:$K$256,5,FALSE)</f>
        <v>70</v>
      </c>
      <c r="L203">
        <f t="shared" si="9"/>
        <v>70</v>
      </c>
      <c r="M203">
        <f>VLOOKUP($A203,'roman.domination.m0v2'!$A$2:$K$256,7,FALSE)</f>
        <v>71.349999999999994</v>
      </c>
      <c r="N203">
        <f>VLOOKUP($A203,'roman.domination.m0v2'!$A$2:$K$256,11,FALSE)</f>
        <v>48.579000000000001</v>
      </c>
      <c r="O203" s="2">
        <f>VLOOKUP($A203,'roman.domination.m1v2.md2'!$A$2:$K$256,5,FALSE)</f>
        <v>69</v>
      </c>
      <c r="P203" t="str">
        <f t="shared" si="10"/>
        <v>opt</v>
      </c>
      <c r="Q203">
        <f>VLOOKUP($A203,'roman.domination.m1v2.md2'!$A$2:$K$256,7,FALSE)</f>
        <v>70.7</v>
      </c>
      <c r="R203" s="3">
        <f>VLOOKUP($A203,'roman.domination.m1v2.md2'!$A$2:$K$256,11,FALSE)</f>
        <v>92.007999999999996</v>
      </c>
      <c r="Y203" t="str">
        <f t="shared" si="11"/>
        <v>Random-200-3&amp;200&amp;581&amp;69&amp;opt&amp;507.393&amp;70&amp;48.579&amp;opt&amp;92.008\\</v>
      </c>
    </row>
    <row r="204" spans="1:25" x14ac:dyDescent="0.25">
      <c r="A204" t="s">
        <v>193</v>
      </c>
      <c r="B204">
        <v>200</v>
      </c>
      <c r="C204">
        <v>737</v>
      </c>
      <c r="D204" s="2">
        <v>60</v>
      </c>
      <c r="E204" s="3">
        <v>13.301</v>
      </c>
      <c r="F204">
        <v>60</v>
      </c>
      <c r="G204" t="s">
        <v>10</v>
      </c>
      <c r="H204">
        <v>568.08000000000004</v>
      </c>
      <c r="I204">
        <v>4.3299999999999998E-2</v>
      </c>
      <c r="J204" s="3">
        <v>2.1399999999999999E-2</v>
      </c>
      <c r="K204" s="2">
        <f>VLOOKUP(A204,'roman.domination.m0v2'!$A$2:$K$256,5,FALSE)</f>
        <v>60</v>
      </c>
      <c r="L204" t="str">
        <f t="shared" si="9"/>
        <v>opt</v>
      </c>
      <c r="M204">
        <f>VLOOKUP($A204,'roman.domination.m0v2'!$A$2:$K$256,7,FALSE)</f>
        <v>62.8</v>
      </c>
      <c r="N204">
        <f>VLOOKUP($A204,'roman.domination.m0v2'!$A$2:$K$256,11,FALSE)</f>
        <v>51.664000000000001</v>
      </c>
      <c r="O204" s="2">
        <f>VLOOKUP($A204,'roman.domination.m1v2.md2'!$A$2:$K$256,5,FALSE)</f>
        <v>60</v>
      </c>
      <c r="P204" t="str">
        <f t="shared" si="10"/>
        <v>opt</v>
      </c>
      <c r="Q204">
        <f>VLOOKUP($A204,'roman.domination.m1v2.md2'!$A$2:$K$256,7,FALSE)</f>
        <v>62.05</v>
      </c>
      <c r="R204" s="3">
        <f>VLOOKUP($A204,'roman.domination.m1v2.md2'!$A$2:$K$256,11,FALSE)</f>
        <v>93.22</v>
      </c>
      <c r="Y204" t="str">
        <f t="shared" si="11"/>
        <v>Random-200-4&amp;200&amp;737&amp;60&amp;opt&amp;568.08&amp;opt&amp;51.664&amp;opt&amp;93.22\\</v>
      </c>
    </row>
    <row r="205" spans="1:25" x14ac:dyDescent="0.25">
      <c r="A205" t="s">
        <v>195</v>
      </c>
      <c r="B205">
        <v>200</v>
      </c>
      <c r="C205">
        <v>110</v>
      </c>
      <c r="D205" s="2">
        <v>47</v>
      </c>
      <c r="E205" s="3">
        <v>60.588999999999999</v>
      </c>
      <c r="F205">
        <v>47</v>
      </c>
      <c r="G205" t="s">
        <v>10</v>
      </c>
      <c r="H205">
        <v>41.338999999999999</v>
      </c>
      <c r="I205">
        <v>3.5400000000000001E-2</v>
      </c>
      <c r="J205" s="3">
        <v>2.1700000000000001E-2</v>
      </c>
      <c r="K205" s="2">
        <f>VLOOKUP(A205,'roman.domination.m0v2'!$A$2:$K$256,5,FALSE)</f>
        <v>47</v>
      </c>
      <c r="L205" t="str">
        <f t="shared" si="9"/>
        <v>opt</v>
      </c>
      <c r="M205">
        <f>VLOOKUP($A205,'roman.domination.m0v2'!$A$2:$K$256,7,FALSE)</f>
        <v>50.5</v>
      </c>
      <c r="N205">
        <f>VLOOKUP($A205,'roman.domination.m0v2'!$A$2:$K$256,11,FALSE)</f>
        <v>60.8</v>
      </c>
      <c r="O205" s="2">
        <f>VLOOKUP($A205,'roman.domination.m1v2.md2'!$A$2:$K$256,5,FALSE)</f>
        <v>47</v>
      </c>
      <c r="P205" t="str">
        <f t="shared" si="10"/>
        <v>opt</v>
      </c>
      <c r="Q205">
        <f>VLOOKUP($A205,'roman.domination.m1v2.md2'!$A$2:$K$256,7,FALSE)</f>
        <v>50.6</v>
      </c>
      <c r="R205" s="3">
        <f>VLOOKUP($A205,'roman.domination.m1v2.md2'!$A$2:$K$256,11,FALSE)</f>
        <v>94.7</v>
      </c>
      <c r="Y205" t="str">
        <f t="shared" si="11"/>
        <v>Random-200-5&amp;200&amp;110&amp;47&amp;opt&amp;41.339&amp;opt&amp;60.8&amp;opt&amp;94.7\\</v>
      </c>
    </row>
    <row r="206" spans="1:25" x14ac:dyDescent="0.25">
      <c r="A206" t="s">
        <v>197</v>
      </c>
      <c r="B206">
        <v>200</v>
      </c>
      <c r="C206">
        <v>1180</v>
      </c>
      <c r="D206" s="2">
        <v>42</v>
      </c>
      <c r="E206" s="3">
        <v>245.77799999999999</v>
      </c>
      <c r="F206">
        <v>42</v>
      </c>
      <c r="G206" t="s">
        <v>10</v>
      </c>
      <c r="H206">
        <v>84.363</v>
      </c>
      <c r="I206">
        <v>5.1799999999999999E-2</v>
      </c>
      <c r="J206" s="3">
        <v>3.32E-2</v>
      </c>
      <c r="K206" s="2">
        <f>VLOOKUP(A206,'roman.domination.m0v2'!$A$2:$K$256,5,FALSE)</f>
        <v>45</v>
      </c>
      <c r="L206">
        <f t="shared" si="9"/>
        <v>45</v>
      </c>
      <c r="M206">
        <f>VLOOKUP($A206,'roman.domination.m0v2'!$A$2:$K$256,7,FALSE)</f>
        <v>47.15</v>
      </c>
      <c r="N206">
        <f>VLOOKUP($A206,'roman.domination.m0v2'!$A$2:$K$256,11,FALSE)</f>
        <v>64.234999999999999</v>
      </c>
      <c r="O206" s="2">
        <f>VLOOKUP($A206,'roman.domination.m1v2.md2'!$A$2:$K$256,5,FALSE)</f>
        <v>44</v>
      </c>
      <c r="P206">
        <f t="shared" si="10"/>
        <v>44</v>
      </c>
      <c r="Q206">
        <f>VLOOKUP($A206,'roman.domination.m1v2.md2'!$A$2:$K$256,7,FALSE)</f>
        <v>46.6</v>
      </c>
      <c r="R206" s="3">
        <f>VLOOKUP($A206,'roman.domination.m1v2.md2'!$A$2:$K$256,11,FALSE)</f>
        <v>95.718999999999994</v>
      </c>
      <c r="Y206" t="str">
        <f t="shared" si="11"/>
        <v>Random-200-6&amp;200&amp;1180&amp;42&amp;opt&amp;84.363&amp;45&amp;64.235&amp;44&amp;95.719\\</v>
      </c>
    </row>
    <row r="207" spans="1:25" x14ac:dyDescent="0.25">
      <c r="A207" t="s">
        <v>199</v>
      </c>
      <c r="B207">
        <v>200</v>
      </c>
      <c r="C207">
        <v>1453</v>
      </c>
      <c r="D207" s="2">
        <v>36</v>
      </c>
      <c r="E207" s="3">
        <v>130.93</v>
      </c>
      <c r="F207">
        <v>36</v>
      </c>
      <c r="G207" t="s">
        <v>10</v>
      </c>
      <c r="H207">
        <v>11.272</v>
      </c>
      <c r="I207">
        <v>9.2999999999999992E-3</v>
      </c>
      <c r="J207" s="3">
        <v>1.7299999999999999E-2</v>
      </c>
      <c r="K207" s="2">
        <f>VLOOKUP(A207,'roman.domination.m0v2'!$A$2:$K$256,5,FALSE)</f>
        <v>36</v>
      </c>
      <c r="L207" t="str">
        <f t="shared" si="9"/>
        <v>opt</v>
      </c>
      <c r="M207">
        <f>VLOOKUP($A207,'roman.domination.m0v2'!$A$2:$K$256,7,FALSE)</f>
        <v>39.799999999999997</v>
      </c>
      <c r="N207">
        <f>VLOOKUP($A207,'roman.domination.m0v2'!$A$2:$K$256,11,FALSE)</f>
        <v>61.628999999999998</v>
      </c>
      <c r="O207" s="2">
        <f>VLOOKUP($A207,'roman.domination.m1v2.md2'!$A$2:$K$256,5,FALSE)</f>
        <v>36</v>
      </c>
      <c r="P207" t="str">
        <f t="shared" si="10"/>
        <v>opt</v>
      </c>
      <c r="Q207">
        <f>VLOOKUP($A207,'roman.domination.m1v2.md2'!$A$2:$K$256,7,FALSE)</f>
        <v>39.200000000000003</v>
      </c>
      <c r="R207" s="3">
        <f>VLOOKUP($A207,'roman.domination.m1v2.md2'!$A$2:$K$256,11,FALSE)</f>
        <v>96.480999999999995</v>
      </c>
      <c r="Y207" t="str">
        <f t="shared" si="11"/>
        <v>Random-200-7&amp;200&amp;1453&amp;36&amp;opt&amp;11.272&amp;opt&amp;61.629&amp;opt&amp;96.481\\</v>
      </c>
    </row>
    <row r="208" spans="1:25" x14ac:dyDescent="0.25">
      <c r="A208" t="s">
        <v>192</v>
      </c>
      <c r="B208">
        <v>200</v>
      </c>
      <c r="C208">
        <v>5876</v>
      </c>
      <c r="D208" s="2">
        <v>12</v>
      </c>
      <c r="E208" s="3">
        <v>153.58600000000001</v>
      </c>
      <c r="F208">
        <v>12</v>
      </c>
      <c r="G208" t="s">
        <v>10</v>
      </c>
      <c r="H208">
        <v>9.4779999999999998</v>
      </c>
      <c r="I208">
        <v>1.0999999999999999E-2</v>
      </c>
      <c r="J208" s="3">
        <v>3.4599999999999999E-2</v>
      </c>
      <c r="K208" s="2">
        <f>VLOOKUP(A208,'roman.domination.m0v2'!$A$2:$K$256,5,FALSE)</f>
        <v>12</v>
      </c>
      <c r="L208" t="str">
        <f t="shared" si="9"/>
        <v>opt</v>
      </c>
      <c r="M208">
        <f>VLOOKUP($A208,'roman.domination.m0v2'!$A$2:$K$256,7,FALSE)</f>
        <v>13.7</v>
      </c>
      <c r="N208">
        <f>VLOOKUP($A208,'roman.domination.m0v2'!$A$2:$K$256,11,FALSE)</f>
        <v>60.996000000000002</v>
      </c>
      <c r="O208" s="2">
        <f>VLOOKUP($A208,'roman.domination.m1v2.md2'!$A$2:$K$256,5,FALSE)</f>
        <v>12</v>
      </c>
      <c r="P208" t="str">
        <f t="shared" si="10"/>
        <v>opt</v>
      </c>
      <c r="Q208">
        <f>VLOOKUP($A208,'roman.domination.m1v2.md2'!$A$2:$K$256,7,FALSE)</f>
        <v>13.9</v>
      </c>
      <c r="R208" s="3">
        <f>VLOOKUP($A208,'roman.domination.m1v2.md2'!$A$2:$K$256,11,FALSE)</f>
        <v>82.899000000000001</v>
      </c>
      <c r="Y208" t="str">
        <f t="shared" si="11"/>
        <v>Random-200-30&amp;200&amp;5876&amp;12&amp;opt&amp;9.478&amp;opt&amp;60.996&amp;opt&amp;82.899\\</v>
      </c>
    </row>
    <row r="209" spans="1:25" x14ac:dyDescent="0.25">
      <c r="A209" t="s">
        <v>194</v>
      </c>
      <c r="B209">
        <v>200</v>
      </c>
      <c r="C209">
        <v>7907</v>
      </c>
      <c r="D209" s="2">
        <v>10</v>
      </c>
      <c r="E209" s="3">
        <v>89.662999999999997</v>
      </c>
      <c r="F209">
        <v>10</v>
      </c>
      <c r="G209" t="s">
        <v>10</v>
      </c>
      <c r="H209">
        <v>0.30199999999999999</v>
      </c>
      <c r="I209">
        <v>0</v>
      </c>
      <c r="J209" s="3">
        <v>0</v>
      </c>
      <c r="K209" s="2">
        <f>VLOOKUP(A209,'roman.domination.m0v2'!$A$2:$K$256,5,FALSE)</f>
        <v>10</v>
      </c>
      <c r="L209" t="str">
        <f t="shared" si="9"/>
        <v>opt</v>
      </c>
      <c r="M209">
        <f>VLOOKUP($A209,'roman.domination.m0v2'!$A$2:$K$256,7,FALSE)</f>
        <v>10.35</v>
      </c>
      <c r="N209">
        <f>VLOOKUP($A209,'roman.domination.m0v2'!$A$2:$K$256,11,FALSE)</f>
        <v>47.220999999999997</v>
      </c>
      <c r="O209" s="2">
        <f>VLOOKUP($A209,'roman.domination.m1v2.md2'!$A$2:$K$256,5,FALSE)</f>
        <v>10</v>
      </c>
      <c r="P209" t="str">
        <f t="shared" si="10"/>
        <v>opt</v>
      </c>
      <c r="Q209">
        <f>VLOOKUP($A209,'roman.domination.m1v2.md2'!$A$2:$K$256,7,FALSE)</f>
        <v>10.199999999999999</v>
      </c>
      <c r="R209" s="3">
        <f>VLOOKUP($A209,'roman.domination.m1v2.md2'!$A$2:$K$256,11,FALSE)</f>
        <v>79.17</v>
      </c>
      <c r="Y209" t="str">
        <f t="shared" si="11"/>
        <v>Random-200-40&amp;200&amp;7907&amp;10&amp;opt&amp;0.302&amp;opt&amp;47.221&amp;opt&amp;79.17\\</v>
      </c>
    </row>
    <row r="210" spans="1:25" x14ac:dyDescent="0.25">
      <c r="A210" t="s">
        <v>196</v>
      </c>
      <c r="B210">
        <v>200</v>
      </c>
      <c r="C210">
        <v>9895</v>
      </c>
      <c r="D210" s="2">
        <v>8</v>
      </c>
      <c r="E210" s="3">
        <v>30.844000000000001</v>
      </c>
      <c r="F210">
        <v>8</v>
      </c>
      <c r="G210" t="s">
        <v>10</v>
      </c>
      <c r="H210">
        <v>0.248</v>
      </c>
      <c r="I210">
        <v>0</v>
      </c>
      <c r="J210" s="3">
        <v>0</v>
      </c>
      <c r="K210" s="2">
        <f>VLOOKUP(A210,'roman.domination.m0v2'!$A$2:$K$256,5,FALSE)</f>
        <v>8</v>
      </c>
      <c r="L210" t="str">
        <f t="shared" si="9"/>
        <v>opt</v>
      </c>
      <c r="M210">
        <f>VLOOKUP($A210,'roman.domination.m0v2'!$A$2:$K$256,7,FALSE)</f>
        <v>8.1</v>
      </c>
      <c r="N210">
        <f>VLOOKUP($A210,'roman.domination.m0v2'!$A$2:$K$256,11,FALSE)</f>
        <v>49.075000000000003</v>
      </c>
      <c r="O210" s="2">
        <f>VLOOKUP($A210,'roman.domination.m1v2.md2'!$A$2:$K$256,5,FALSE)</f>
        <v>8</v>
      </c>
      <c r="P210" t="str">
        <f t="shared" si="10"/>
        <v>opt</v>
      </c>
      <c r="Q210">
        <f>VLOOKUP($A210,'roman.domination.m1v2.md2'!$A$2:$K$256,7,FALSE)</f>
        <v>8.3000000000000007</v>
      </c>
      <c r="R210" s="3">
        <f>VLOOKUP($A210,'roman.domination.m1v2.md2'!$A$2:$K$256,11,FALSE)</f>
        <v>84.084000000000003</v>
      </c>
      <c r="Y210" t="str">
        <f t="shared" si="11"/>
        <v>Random-200-50&amp;200&amp;9895&amp;8&amp;opt&amp;0.248&amp;opt&amp;49.075&amp;opt&amp;84.084\\</v>
      </c>
    </row>
    <row r="211" spans="1:25" x14ac:dyDescent="0.25">
      <c r="A211" t="s">
        <v>198</v>
      </c>
      <c r="B211">
        <v>200</v>
      </c>
      <c r="C211">
        <v>11971</v>
      </c>
      <c r="D211" s="2">
        <v>6</v>
      </c>
      <c r="E211" s="3">
        <v>7.7069999999999999</v>
      </c>
      <c r="F211">
        <v>6</v>
      </c>
      <c r="G211" t="s">
        <v>10</v>
      </c>
      <c r="H211">
        <v>0.496</v>
      </c>
      <c r="I211">
        <v>0</v>
      </c>
      <c r="J211" s="3">
        <v>0</v>
      </c>
      <c r="K211" s="2">
        <f>VLOOKUP(A211,'roman.domination.m0v2'!$A$2:$K$256,5,FALSE)</f>
        <v>6</v>
      </c>
      <c r="L211" t="str">
        <f t="shared" si="9"/>
        <v>opt</v>
      </c>
      <c r="M211">
        <f>VLOOKUP($A211,'roman.domination.m0v2'!$A$2:$K$256,7,FALSE)</f>
        <v>6.8</v>
      </c>
      <c r="N211">
        <f>VLOOKUP($A211,'roman.domination.m0v2'!$A$2:$K$256,11,FALSE)</f>
        <v>51.134999999999998</v>
      </c>
      <c r="O211" s="2">
        <f>VLOOKUP($A211,'roman.domination.m1v2.md2'!$A$2:$K$256,5,FALSE)</f>
        <v>6</v>
      </c>
      <c r="P211" t="str">
        <f t="shared" si="10"/>
        <v>opt</v>
      </c>
      <c r="Q211">
        <f>VLOOKUP($A211,'roman.domination.m1v2.md2'!$A$2:$K$256,7,FALSE)</f>
        <v>6.8</v>
      </c>
      <c r="R211" s="3">
        <f>VLOOKUP($A211,'roman.domination.m1v2.md2'!$A$2:$K$256,11,FALSE)</f>
        <v>89.837000000000003</v>
      </c>
      <c r="Y211" t="str">
        <f t="shared" si="11"/>
        <v>Random-200-60&amp;200&amp;11971&amp;6&amp;opt&amp;0.496&amp;opt&amp;51.135&amp;opt&amp;89.837\\</v>
      </c>
    </row>
    <row r="212" spans="1:25" x14ac:dyDescent="0.25">
      <c r="A212" t="s">
        <v>200</v>
      </c>
      <c r="B212">
        <v>200</v>
      </c>
      <c r="C212">
        <v>1459</v>
      </c>
      <c r="D212" s="2">
        <v>6</v>
      </c>
      <c r="E212" s="3">
        <v>19.27</v>
      </c>
      <c r="F212">
        <v>6</v>
      </c>
      <c r="G212" t="s">
        <v>10</v>
      </c>
      <c r="H212">
        <v>2.5000000000000001E-2</v>
      </c>
      <c r="I212">
        <v>0</v>
      </c>
      <c r="J212" s="3">
        <v>0</v>
      </c>
      <c r="K212" s="2">
        <f>VLOOKUP(A212,'roman.domination.m0v2'!$A$2:$K$256,5,FALSE)</f>
        <v>6</v>
      </c>
      <c r="L212" t="str">
        <f t="shared" si="9"/>
        <v>opt</v>
      </c>
      <c r="M212">
        <f>VLOOKUP($A212,'roman.domination.m0v2'!$A$2:$K$256,7,FALSE)</f>
        <v>6</v>
      </c>
      <c r="N212">
        <f>VLOOKUP($A212,'roman.domination.m0v2'!$A$2:$K$256,11,FALSE)</f>
        <v>52.536000000000001</v>
      </c>
      <c r="O212" s="2">
        <f>VLOOKUP($A212,'roman.domination.m1v2.md2'!$A$2:$K$256,5,FALSE)</f>
        <v>6</v>
      </c>
      <c r="P212" t="str">
        <f t="shared" si="10"/>
        <v>opt</v>
      </c>
      <c r="Q212">
        <f>VLOOKUP($A212,'roman.domination.m1v2.md2'!$A$2:$K$256,7,FALSE)</f>
        <v>6</v>
      </c>
      <c r="R212" s="3">
        <f>VLOOKUP($A212,'roman.domination.m1v2.md2'!$A$2:$K$256,11,FALSE)</f>
        <v>86.644999999999996</v>
      </c>
      <c r="Y212" t="str">
        <f t="shared" si="11"/>
        <v>Random-200-70&amp;200&amp;1459&amp;6&amp;opt&amp;0.025&amp;opt&amp;52.536&amp;opt&amp;86.645\\</v>
      </c>
    </row>
    <row r="213" spans="1:25" x14ac:dyDescent="0.25">
      <c r="A213" t="s">
        <v>201</v>
      </c>
      <c r="B213">
        <v>200</v>
      </c>
      <c r="C213">
        <v>15918</v>
      </c>
      <c r="D213" s="2">
        <v>4</v>
      </c>
      <c r="E213" s="3">
        <v>0.83099999999999996</v>
      </c>
      <c r="F213">
        <v>4</v>
      </c>
      <c r="G213" t="s">
        <v>10</v>
      </c>
      <c r="H213">
        <v>3.7999999999999999E-2</v>
      </c>
      <c r="I213">
        <v>0</v>
      </c>
      <c r="J213" s="3">
        <v>0</v>
      </c>
      <c r="K213" s="2">
        <f>VLOOKUP(A213,'roman.domination.m0v2'!$A$2:$K$256,5,FALSE)</f>
        <v>4</v>
      </c>
      <c r="L213" t="str">
        <f t="shared" si="9"/>
        <v>opt</v>
      </c>
      <c r="M213">
        <f>VLOOKUP($A213,'roman.domination.m0v2'!$A$2:$K$256,7,FALSE)</f>
        <v>4</v>
      </c>
      <c r="N213">
        <f>VLOOKUP($A213,'roman.domination.m0v2'!$A$2:$K$256,11,FALSE)</f>
        <v>52.514000000000003</v>
      </c>
      <c r="O213" s="2">
        <f>VLOOKUP($A213,'roman.domination.m1v2.md2'!$A$2:$K$256,5,FALSE)</f>
        <v>4</v>
      </c>
      <c r="P213" t="str">
        <f t="shared" si="10"/>
        <v>opt</v>
      </c>
      <c r="Q213">
        <f>VLOOKUP($A213,'roman.domination.m1v2.md2'!$A$2:$K$256,7,FALSE)</f>
        <v>4</v>
      </c>
      <c r="R213" s="3">
        <f>VLOOKUP($A213,'roman.domination.m1v2.md2'!$A$2:$K$256,11,FALSE)</f>
        <v>110.33</v>
      </c>
      <c r="Y213" t="str">
        <f t="shared" si="11"/>
        <v>Random-200-80&amp;200&amp;15918&amp;4&amp;opt&amp;0.038&amp;opt&amp;52.514&amp;opt&amp;110.33\\</v>
      </c>
    </row>
    <row r="214" spans="1:25" x14ac:dyDescent="0.25">
      <c r="A214" t="s">
        <v>202</v>
      </c>
      <c r="B214">
        <v>200</v>
      </c>
      <c r="C214">
        <v>17821</v>
      </c>
      <c r="D214" s="2">
        <v>4</v>
      </c>
      <c r="E214" s="3">
        <v>0.80100000000000005</v>
      </c>
      <c r="F214">
        <v>4</v>
      </c>
      <c r="G214" t="s">
        <v>10</v>
      </c>
      <c r="H214">
        <v>0.03</v>
      </c>
      <c r="I214">
        <v>0</v>
      </c>
      <c r="J214" s="3">
        <v>0</v>
      </c>
      <c r="K214" s="2">
        <f>VLOOKUP(A214,'roman.domination.m0v2'!$A$2:$K$256,5,FALSE)</f>
        <v>4</v>
      </c>
      <c r="L214" t="str">
        <f t="shared" si="9"/>
        <v>opt</v>
      </c>
      <c r="M214">
        <f>VLOOKUP($A214,'roman.domination.m0v2'!$A$2:$K$256,7,FALSE)</f>
        <v>4</v>
      </c>
      <c r="N214">
        <f>VLOOKUP($A214,'roman.domination.m0v2'!$A$2:$K$256,11,FALSE)</f>
        <v>57.706000000000003</v>
      </c>
      <c r="O214" s="2">
        <f>VLOOKUP($A214,'roman.domination.m1v2.md2'!$A$2:$K$256,5,FALSE)</f>
        <v>4</v>
      </c>
      <c r="P214" t="str">
        <f t="shared" si="10"/>
        <v>opt</v>
      </c>
      <c r="Q214">
        <f>VLOOKUP($A214,'roman.domination.m1v2.md2'!$A$2:$K$256,7,FALSE)</f>
        <v>4</v>
      </c>
      <c r="R214" s="3">
        <f>VLOOKUP($A214,'roman.domination.m1v2.md2'!$A$2:$K$256,11,FALSE)</f>
        <v>101.673</v>
      </c>
      <c r="Y214" t="str">
        <f t="shared" si="11"/>
        <v>Random-200-90&amp;200&amp;17821&amp;4&amp;opt&amp;0.03&amp;opt&amp;57.706&amp;opt&amp;101.673\\</v>
      </c>
    </row>
    <row r="215" spans="1:25" x14ac:dyDescent="0.25">
      <c r="A215" t="s">
        <v>203</v>
      </c>
      <c r="B215">
        <v>250</v>
      </c>
      <c r="C215">
        <v>345136</v>
      </c>
      <c r="D215" s="2">
        <v>136</v>
      </c>
      <c r="E215" s="3">
        <v>0.21</v>
      </c>
      <c r="F215">
        <v>137</v>
      </c>
      <c r="G215">
        <v>137</v>
      </c>
      <c r="H215">
        <v>1111.5940000000001</v>
      </c>
      <c r="I215">
        <v>2.1999999999999999E-2</v>
      </c>
      <c r="J215" s="3">
        <v>1.2999999999999999E-2</v>
      </c>
      <c r="K215" s="2">
        <f>VLOOKUP(A215,'roman.domination.m0v2'!$A$2:$K$256,5,FALSE)</f>
        <v>136</v>
      </c>
      <c r="L215" t="str">
        <f t="shared" si="9"/>
        <v>opt</v>
      </c>
      <c r="M215">
        <f>VLOOKUP($A215,'roman.domination.m0v2'!$A$2:$K$256,7,FALSE)</f>
        <v>136.69999999999999</v>
      </c>
      <c r="N215">
        <f>VLOOKUP($A215,'roman.domination.m0v2'!$A$2:$K$256,11,FALSE)</f>
        <v>61.078000000000003</v>
      </c>
      <c r="O215" s="2">
        <f>VLOOKUP($A215,'roman.domination.m1v2.md2'!$A$2:$K$256,5,FALSE)</f>
        <v>136</v>
      </c>
      <c r="P215" t="str">
        <f t="shared" si="10"/>
        <v>opt</v>
      </c>
      <c r="Q215">
        <f>VLOOKUP($A215,'roman.domination.m1v2.md2'!$A$2:$K$256,7,FALSE)</f>
        <v>136.30000000000001</v>
      </c>
      <c r="R215" s="3">
        <f>VLOOKUP($A215,'roman.domination.m1v2.md2'!$A$2:$K$256,11,FALSE)</f>
        <v>116.57899999999999</v>
      </c>
      <c r="Y215" t="str">
        <f t="shared" si="11"/>
        <v>Random-250-1&amp;250&amp;345136&amp;136&amp;137&amp;1111.594&amp;opt&amp;61.078&amp;opt&amp;116.579\\</v>
      </c>
    </row>
    <row r="216" spans="1:25" x14ac:dyDescent="0.25">
      <c r="A216" t="s">
        <v>204</v>
      </c>
      <c r="B216">
        <v>250</v>
      </c>
      <c r="C216">
        <v>633</v>
      </c>
      <c r="D216" s="2">
        <v>97</v>
      </c>
      <c r="E216" s="3">
        <v>7.95</v>
      </c>
      <c r="F216">
        <v>99</v>
      </c>
      <c r="G216">
        <v>99</v>
      </c>
      <c r="H216">
        <v>380.00599999999997</v>
      </c>
      <c r="I216">
        <v>3.04E-2</v>
      </c>
      <c r="J216" s="3">
        <v>2.1100000000000001E-2</v>
      </c>
      <c r="K216" s="2">
        <f>VLOOKUP(A216,'roman.domination.m0v2'!$A$2:$K$256,5,FALSE)</f>
        <v>97</v>
      </c>
      <c r="L216" t="str">
        <f t="shared" si="9"/>
        <v>opt</v>
      </c>
      <c r="M216">
        <f>VLOOKUP($A216,'roman.domination.m0v2'!$A$2:$K$256,7,FALSE)</f>
        <v>99.25</v>
      </c>
      <c r="N216">
        <f>VLOOKUP($A216,'roman.domination.m0v2'!$A$2:$K$256,11,FALSE)</f>
        <v>60.606000000000002</v>
      </c>
      <c r="O216" s="2">
        <f>VLOOKUP($A216,'roman.domination.m1v2.md2'!$A$2:$K$256,5,FALSE)</f>
        <v>97</v>
      </c>
      <c r="P216" t="str">
        <f t="shared" si="10"/>
        <v>opt</v>
      </c>
      <c r="Q216">
        <f>VLOOKUP($A216,'roman.domination.m1v2.md2'!$A$2:$K$256,7,FALSE)</f>
        <v>99.05</v>
      </c>
      <c r="R216" s="3">
        <f>VLOOKUP($A216,'roman.domination.m1v2.md2'!$A$2:$K$256,11,FALSE)</f>
        <v>123.657</v>
      </c>
      <c r="Y216" t="str">
        <f t="shared" si="11"/>
        <v>Random-250-2&amp;250&amp;633&amp;97&amp;99&amp;380.006&amp;opt&amp;60.606&amp;opt&amp;123.657\\</v>
      </c>
    </row>
    <row r="217" spans="1:25" x14ac:dyDescent="0.25">
      <c r="A217" t="s">
        <v>205</v>
      </c>
      <c r="B217">
        <v>250</v>
      </c>
      <c r="C217">
        <v>956</v>
      </c>
      <c r="D217" s="2">
        <v>73</v>
      </c>
      <c r="E217" s="3">
        <v>257.89100000000002</v>
      </c>
      <c r="F217">
        <v>73</v>
      </c>
      <c r="G217" t="s">
        <v>10</v>
      </c>
      <c r="H217">
        <v>132.791</v>
      </c>
      <c r="I217">
        <v>3.0499999999999999E-2</v>
      </c>
      <c r="J217" s="3">
        <v>2.52E-2</v>
      </c>
      <c r="K217" s="2">
        <f>VLOOKUP(A217,'roman.domination.m0v2'!$A$2:$K$256,5,FALSE)</f>
        <v>73</v>
      </c>
      <c r="L217" t="str">
        <f t="shared" si="9"/>
        <v>opt</v>
      </c>
      <c r="M217">
        <f>VLOOKUP($A217,'roman.domination.m0v2'!$A$2:$K$256,7,FALSE)</f>
        <v>75.55</v>
      </c>
      <c r="N217">
        <f>VLOOKUP($A217,'roman.domination.m0v2'!$A$2:$K$256,11,FALSE)</f>
        <v>73.197000000000003</v>
      </c>
      <c r="O217" s="2">
        <f>VLOOKUP($A217,'roman.domination.m1v2.md2'!$A$2:$K$256,5,FALSE)</f>
        <v>73</v>
      </c>
      <c r="P217" t="str">
        <f t="shared" si="10"/>
        <v>opt</v>
      </c>
      <c r="Q217">
        <f>VLOOKUP($A217,'roman.domination.m1v2.md2'!$A$2:$K$256,7,FALSE)</f>
        <v>74.8</v>
      </c>
      <c r="R217" s="3">
        <f>VLOOKUP($A217,'roman.domination.m1v2.md2'!$A$2:$K$256,11,FALSE)</f>
        <v>137.29900000000001</v>
      </c>
      <c r="Y217" t="str">
        <f t="shared" si="11"/>
        <v>Random-250-3&amp;250&amp;956&amp;73&amp;opt&amp;132.791&amp;opt&amp;73.197&amp;opt&amp;137.299\\</v>
      </c>
    </row>
    <row r="218" spans="1:25" x14ac:dyDescent="0.25">
      <c r="A218" t="s">
        <v>207</v>
      </c>
      <c r="B218">
        <v>250</v>
      </c>
      <c r="C218">
        <v>1194</v>
      </c>
      <c r="D218" s="2">
        <v>62</v>
      </c>
      <c r="E218" s="3">
        <v>1406.04</v>
      </c>
      <c r="F218">
        <v>62</v>
      </c>
      <c r="G218" t="s">
        <v>10</v>
      </c>
      <c r="H218">
        <v>148.167</v>
      </c>
      <c r="I218">
        <v>2.24E-2</v>
      </c>
      <c r="J218" s="3">
        <v>2.18E-2</v>
      </c>
      <c r="K218" s="2">
        <f>VLOOKUP(A218,'roman.domination.m0v2'!$A$2:$K$256,5,FALSE)</f>
        <v>62</v>
      </c>
      <c r="L218" t="str">
        <f t="shared" si="9"/>
        <v>opt</v>
      </c>
      <c r="M218">
        <f>VLOOKUP($A218,'roman.domination.m0v2'!$A$2:$K$256,7,FALSE)</f>
        <v>65.400000000000006</v>
      </c>
      <c r="N218">
        <f>VLOOKUP($A218,'roman.domination.m0v2'!$A$2:$K$256,11,FALSE)</f>
        <v>73.748999999999995</v>
      </c>
      <c r="O218" s="2">
        <f>VLOOKUP($A218,'roman.domination.m1v2.md2'!$A$2:$K$256,5,FALSE)</f>
        <v>62</v>
      </c>
      <c r="P218" t="str">
        <f t="shared" si="10"/>
        <v>opt</v>
      </c>
      <c r="Q218">
        <f>VLOOKUP($A218,'roman.domination.m1v2.md2'!$A$2:$K$256,7,FALSE)</f>
        <v>64.849999999999994</v>
      </c>
      <c r="R218" s="3">
        <f>VLOOKUP($A218,'roman.domination.m1v2.md2'!$A$2:$K$256,11,FALSE)</f>
        <v>138.006</v>
      </c>
      <c r="Y218" t="str">
        <f t="shared" si="11"/>
        <v>Random-250-4&amp;250&amp;1194&amp;62&amp;opt&amp;148.167&amp;opt&amp;73.749&amp;opt&amp;138.006\\</v>
      </c>
    </row>
    <row r="219" spans="1:25" x14ac:dyDescent="0.25">
      <c r="A219" t="s">
        <v>206</v>
      </c>
      <c r="B219">
        <v>250</v>
      </c>
      <c r="C219">
        <v>9347</v>
      </c>
      <c r="D219" s="2">
        <v>13</v>
      </c>
      <c r="E219" s="3">
        <v>1408.412</v>
      </c>
      <c r="F219">
        <v>14</v>
      </c>
      <c r="G219">
        <v>14</v>
      </c>
      <c r="H219">
        <v>1.0049999999999999</v>
      </c>
      <c r="I219">
        <v>0</v>
      </c>
      <c r="J219" s="3">
        <v>0</v>
      </c>
      <c r="K219" s="2">
        <f>VLOOKUP(A219,'roman.domination.m0v2'!$A$2:$K$256,5,FALSE)</f>
        <v>14</v>
      </c>
      <c r="L219">
        <f t="shared" si="9"/>
        <v>14</v>
      </c>
      <c r="M219">
        <f>VLOOKUP($A219,'roman.domination.m0v2'!$A$2:$K$256,7,FALSE)</f>
        <v>14.7</v>
      </c>
      <c r="N219">
        <f>VLOOKUP($A219,'roman.domination.m0v2'!$A$2:$K$256,11,FALSE)</f>
        <v>93.477999999999994</v>
      </c>
      <c r="O219" s="2">
        <f>VLOOKUP($A219,'roman.domination.m1v2.md2'!$A$2:$K$256,5,FALSE)</f>
        <v>14</v>
      </c>
      <c r="P219">
        <f t="shared" si="10"/>
        <v>14</v>
      </c>
      <c r="Q219">
        <f>VLOOKUP($A219,'roman.domination.m1v2.md2'!$A$2:$K$256,7,FALSE)</f>
        <v>14.7</v>
      </c>
      <c r="R219" s="3">
        <f>VLOOKUP($A219,'roman.domination.m1v2.md2'!$A$2:$K$256,11,FALSE)</f>
        <v>119.962</v>
      </c>
      <c r="Y219" t="str">
        <f t="shared" si="11"/>
        <v>Random-250-30&amp;250&amp;9347&amp;13&amp;14&amp;1.005&amp;14&amp;93.478&amp;14&amp;119.962\\</v>
      </c>
    </row>
    <row r="220" spans="1:25" x14ac:dyDescent="0.25">
      <c r="A220" t="s">
        <v>208</v>
      </c>
      <c r="B220">
        <v>250</v>
      </c>
      <c r="C220">
        <v>12500</v>
      </c>
      <c r="D220" s="2">
        <v>10</v>
      </c>
      <c r="E220" s="3">
        <v>359.601</v>
      </c>
      <c r="F220">
        <v>10</v>
      </c>
      <c r="G220" t="s">
        <v>10</v>
      </c>
      <c r="H220">
        <v>0.74299999999999999</v>
      </c>
      <c r="I220">
        <v>0</v>
      </c>
      <c r="J220" s="3">
        <v>0</v>
      </c>
      <c r="K220" s="2">
        <f>VLOOKUP(A220,'roman.domination.m0v2'!$A$2:$K$256,5,FALSE)</f>
        <v>10</v>
      </c>
      <c r="L220" t="str">
        <f t="shared" si="9"/>
        <v>opt</v>
      </c>
      <c r="M220">
        <f>VLOOKUP($A220,'roman.domination.m0v2'!$A$2:$K$256,7,FALSE)</f>
        <v>10.85</v>
      </c>
      <c r="N220">
        <f>VLOOKUP($A220,'roman.domination.m0v2'!$A$2:$K$256,11,FALSE)</f>
        <v>69.784000000000006</v>
      </c>
      <c r="O220" s="2">
        <f>VLOOKUP($A220,'roman.domination.m1v2.md2'!$A$2:$K$256,5,FALSE)</f>
        <v>10</v>
      </c>
      <c r="P220" t="str">
        <f t="shared" si="10"/>
        <v>opt</v>
      </c>
      <c r="Q220">
        <f>VLOOKUP($A220,'roman.domination.m1v2.md2'!$A$2:$K$256,7,FALSE)</f>
        <v>10.8</v>
      </c>
      <c r="R220" s="3">
        <f>VLOOKUP($A220,'roman.domination.m1v2.md2'!$A$2:$K$256,11,FALSE)</f>
        <v>113.72199999999999</v>
      </c>
      <c r="Y220" t="str">
        <f t="shared" si="11"/>
        <v>Random-250-40&amp;250&amp;12500&amp;10&amp;opt&amp;0.743&amp;opt&amp;69.784&amp;opt&amp;113.722\\</v>
      </c>
    </row>
    <row r="221" spans="1:25" x14ac:dyDescent="0.25">
      <c r="A221" t="s">
        <v>209</v>
      </c>
      <c r="B221">
        <v>250</v>
      </c>
      <c r="C221">
        <v>15605</v>
      </c>
      <c r="D221" s="2">
        <v>8</v>
      </c>
      <c r="E221" s="3">
        <v>61.927</v>
      </c>
      <c r="F221">
        <v>8</v>
      </c>
      <c r="G221" t="s">
        <v>10</v>
      </c>
      <c r="H221">
        <v>0.621</v>
      </c>
      <c r="I221">
        <v>0</v>
      </c>
      <c r="J221" s="3">
        <v>0</v>
      </c>
      <c r="K221" s="2">
        <f>VLOOKUP(A221,'roman.domination.m0v2'!$A$2:$K$256,5,FALSE)</f>
        <v>8</v>
      </c>
      <c r="L221" t="str">
        <f t="shared" si="9"/>
        <v>opt</v>
      </c>
      <c r="M221">
        <f>VLOOKUP($A221,'roman.domination.m0v2'!$A$2:$K$256,7,FALSE)</f>
        <v>8.75</v>
      </c>
      <c r="N221">
        <f>VLOOKUP($A221,'roman.domination.m0v2'!$A$2:$K$256,11,FALSE)</f>
        <v>78.775999999999996</v>
      </c>
      <c r="O221" s="2">
        <f>VLOOKUP($A221,'roman.domination.m1v2.md2'!$A$2:$K$256,5,FALSE)</f>
        <v>8</v>
      </c>
      <c r="P221" t="str">
        <f t="shared" si="10"/>
        <v>opt</v>
      </c>
      <c r="Q221">
        <f>VLOOKUP($A221,'roman.domination.m1v2.md2'!$A$2:$K$256,7,FALSE)</f>
        <v>8.6999999999999993</v>
      </c>
      <c r="R221" s="3">
        <f>VLOOKUP($A221,'roman.domination.m1v2.md2'!$A$2:$K$256,11,FALSE)</f>
        <v>116.69499999999999</v>
      </c>
      <c r="Y221" t="str">
        <f t="shared" si="11"/>
        <v>Random-250-50&amp;250&amp;15605&amp;8&amp;opt&amp;0.621&amp;opt&amp;78.776&amp;opt&amp;116.695\\</v>
      </c>
    </row>
    <row r="222" spans="1:25" x14ac:dyDescent="0.25">
      <c r="A222" t="s">
        <v>210</v>
      </c>
      <c r="B222">
        <v>250</v>
      </c>
      <c r="C222">
        <v>18660</v>
      </c>
      <c r="D222" s="2">
        <v>8</v>
      </c>
      <c r="E222" s="3">
        <v>206.548</v>
      </c>
      <c r="F222">
        <v>8</v>
      </c>
      <c r="G222" t="s">
        <v>10</v>
      </c>
      <c r="H222">
        <v>3.6999999999999998E-2</v>
      </c>
      <c r="I222">
        <v>0</v>
      </c>
      <c r="J222" s="3">
        <v>0</v>
      </c>
      <c r="K222" s="2">
        <f>VLOOKUP(A222,'roman.domination.m0v2'!$A$2:$K$256,5,FALSE)</f>
        <v>8</v>
      </c>
      <c r="L222" t="str">
        <f t="shared" si="9"/>
        <v>opt</v>
      </c>
      <c r="M222">
        <f>VLOOKUP($A222,'roman.domination.m0v2'!$A$2:$K$256,7,FALSE)</f>
        <v>8</v>
      </c>
      <c r="N222">
        <f>VLOOKUP($A222,'roman.domination.m0v2'!$A$2:$K$256,11,FALSE)</f>
        <v>96.009</v>
      </c>
      <c r="O222" s="2">
        <f>VLOOKUP($A222,'roman.domination.m1v2.md2'!$A$2:$K$256,5,FALSE)</f>
        <v>8</v>
      </c>
      <c r="P222" t="str">
        <f t="shared" si="10"/>
        <v>opt</v>
      </c>
      <c r="Q222">
        <f>VLOOKUP($A222,'roman.domination.m1v2.md2'!$A$2:$K$256,7,FALSE)</f>
        <v>8</v>
      </c>
      <c r="R222" s="3">
        <f>VLOOKUP($A222,'roman.domination.m1v2.md2'!$A$2:$K$256,11,FALSE)</f>
        <v>123.64400000000001</v>
      </c>
      <c r="Y222" t="str">
        <f t="shared" si="11"/>
        <v>Random-250-60&amp;250&amp;18660&amp;8&amp;opt&amp;0.037&amp;opt&amp;96.009&amp;opt&amp;123.644\\</v>
      </c>
    </row>
    <row r="223" spans="1:25" x14ac:dyDescent="0.25">
      <c r="A223" t="s">
        <v>211</v>
      </c>
      <c r="B223">
        <v>250</v>
      </c>
      <c r="C223">
        <v>21741</v>
      </c>
      <c r="D223" s="2">
        <v>6</v>
      </c>
      <c r="E223" s="3">
        <v>40.378999999999998</v>
      </c>
      <c r="F223">
        <v>6</v>
      </c>
      <c r="G223" t="s">
        <v>10</v>
      </c>
      <c r="H223">
        <v>3.6999999999999998E-2</v>
      </c>
      <c r="I223">
        <v>0</v>
      </c>
      <c r="J223" s="3">
        <v>0</v>
      </c>
      <c r="K223" s="2">
        <f>VLOOKUP(A223,'roman.domination.m0v2'!$A$2:$K$256,5,FALSE)</f>
        <v>6</v>
      </c>
      <c r="L223" t="str">
        <f t="shared" si="9"/>
        <v>opt</v>
      </c>
      <c r="M223">
        <f>VLOOKUP($A223,'roman.domination.m0v2'!$A$2:$K$256,7,FALSE)</f>
        <v>6</v>
      </c>
      <c r="N223">
        <f>VLOOKUP($A223,'roman.domination.m0v2'!$A$2:$K$256,11,FALSE)</f>
        <v>90.179000000000002</v>
      </c>
      <c r="O223" s="2">
        <f>VLOOKUP($A223,'roman.domination.m1v2.md2'!$A$2:$K$256,5,FALSE)</f>
        <v>6</v>
      </c>
      <c r="P223" t="str">
        <f t="shared" si="10"/>
        <v>opt</v>
      </c>
      <c r="Q223">
        <f>VLOOKUP($A223,'roman.domination.m1v2.md2'!$A$2:$K$256,7,FALSE)</f>
        <v>6</v>
      </c>
      <c r="R223" s="3">
        <f>VLOOKUP($A223,'roman.domination.m1v2.md2'!$A$2:$K$256,11,FALSE)</f>
        <v>119.093</v>
      </c>
      <c r="Y223" t="str">
        <f t="shared" si="11"/>
        <v>Random-250-70&amp;250&amp;21741&amp;6&amp;opt&amp;0.037&amp;opt&amp;90.179&amp;opt&amp;119.093\\</v>
      </c>
    </row>
    <row r="224" spans="1:25" x14ac:dyDescent="0.25">
      <c r="A224" t="s">
        <v>212</v>
      </c>
      <c r="B224">
        <v>250</v>
      </c>
      <c r="C224">
        <v>24836</v>
      </c>
      <c r="D224" s="2">
        <v>4</v>
      </c>
      <c r="E224" s="3">
        <v>3.0710000000000002</v>
      </c>
      <c r="F224">
        <v>4</v>
      </c>
      <c r="G224" t="s">
        <v>10</v>
      </c>
      <c r="H224">
        <v>0.46500000000000002</v>
      </c>
      <c r="I224">
        <v>0</v>
      </c>
      <c r="J224" s="3">
        <v>0</v>
      </c>
      <c r="K224" s="2">
        <f>VLOOKUP(A224,'roman.domination.m0v2'!$A$2:$K$256,5,FALSE)</f>
        <v>4</v>
      </c>
      <c r="L224" t="str">
        <f t="shared" si="9"/>
        <v>opt</v>
      </c>
      <c r="M224">
        <f>VLOOKUP($A224,'roman.domination.m0v2'!$A$2:$K$256,7,FALSE)</f>
        <v>4.1500000000000004</v>
      </c>
      <c r="N224">
        <f>VLOOKUP($A224,'roman.domination.m0v2'!$A$2:$K$256,11,FALSE)</f>
        <v>83.938999999999993</v>
      </c>
      <c r="O224" s="2">
        <f>VLOOKUP($A224,'roman.domination.m1v2.md2'!$A$2:$K$256,5,FALSE)</f>
        <v>4</v>
      </c>
      <c r="P224" t="str">
        <f t="shared" si="10"/>
        <v>opt</v>
      </c>
      <c r="Q224">
        <f>VLOOKUP($A224,'roman.domination.m1v2.md2'!$A$2:$K$256,7,FALSE)</f>
        <v>4.2</v>
      </c>
      <c r="R224" s="3">
        <f>VLOOKUP($A224,'roman.domination.m1v2.md2'!$A$2:$K$256,11,FALSE)</f>
        <v>149.23500000000001</v>
      </c>
      <c r="Y224" t="str">
        <f t="shared" si="11"/>
        <v>Random-250-80&amp;250&amp;24836&amp;4&amp;opt&amp;0.465&amp;opt&amp;83.939&amp;opt&amp;149.235\\</v>
      </c>
    </row>
    <row r="225" spans="1:25" x14ac:dyDescent="0.25">
      <c r="A225" t="s">
        <v>213</v>
      </c>
      <c r="B225">
        <v>250</v>
      </c>
      <c r="C225">
        <v>27974</v>
      </c>
      <c r="D225" s="2">
        <v>4</v>
      </c>
      <c r="E225" s="3">
        <v>1.4039999999999999</v>
      </c>
      <c r="F225">
        <v>4</v>
      </c>
      <c r="G225" t="s">
        <v>10</v>
      </c>
      <c r="H225">
        <v>5.1999999999999998E-2</v>
      </c>
      <c r="I225">
        <v>0</v>
      </c>
      <c r="J225" s="3">
        <v>0</v>
      </c>
      <c r="K225" s="2">
        <f>VLOOKUP(A225,'roman.domination.m0v2'!$A$2:$K$256,5,FALSE)</f>
        <v>4</v>
      </c>
      <c r="L225" t="str">
        <f t="shared" si="9"/>
        <v>opt</v>
      </c>
      <c r="M225">
        <f>VLOOKUP($A225,'roman.domination.m0v2'!$A$2:$K$256,7,FALSE)</f>
        <v>4.2</v>
      </c>
      <c r="N225">
        <f>VLOOKUP($A225,'roman.domination.m0v2'!$A$2:$K$256,11,FALSE)</f>
        <v>97.438000000000002</v>
      </c>
      <c r="O225" s="2">
        <f>VLOOKUP($A225,'roman.domination.m1v2.md2'!$A$2:$K$256,5,FALSE)</f>
        <v>4</v>
      </c>
      <c r="P225" t="str">
        <f t="shared" si="10"/>
        <v>opt</v>
      </c>
      <c r="Q225">
        <f>VLOOKUP($A225,'roman.domination.m1v2.md2'!$A$2:$K$256,7,FALSE)</f>
        <v>4.2</v>
      </c>
      <c r="R225" s="3">
        <f>VLOOKUP($A225,'roman.domination.m1v2.md2'!$A$2:$K$256,11,FALSE)</f>
        <v>134.90600000000001</v>
      </c>
      <c r="Y225" t="str">
        <f t="shared" si="11"/>
        <v>Random-250-90&amp;250&amp;27974&amp;4&amp;opt&amp;0.052&amp;opt&amp;97.438&amp;opt&amp;134.906\\</v>
      </c>
    </row>
    <row r="226" spans="1:25" x14ac:dyDescent="0.25">
      <c r="A226" t="s">
        <v>214</v>
      </c>
      <c r="B226">
        <v>300</v>
      </c>
      <c r="C226">
        <v>481</v>
      </c>
      <c r="D226" s="2">
        <v>145</v>
      </c>
      <c r="E226" s="3">
        <v>0.29899999999999999</v>
      </c>
      <c r="F226">
        <v>149</v>
      </c>
      <c r="G226">
        <v>149</v>
      </c>
      <c r="H226">
        <v>2797.1579999999999</v>
      </c>
      <c r="I226">
        <v>2.2100000000000002E-2</v>
      </c>
      <c r="J226" s="3">
        <v>1.35E-2</v>
      </c>
      <c r="K226" s="2">
        <f>VLOOKUP(A226,'roman.domination.m0v2'!$A$2:$K$256,5,FALSE)</f>
        <v>145</v>
      </c>
      <c r="L226" t="str">
        <f t="shared" si="9"/>
        <v>opt</v>
      </c>
      <c r="M226">
        <f>VLOOKUP($A226,'roman.domination.m0v2'!$A$2:$K$256,7,FALSE)</f>
        <v>146.44999999999999</v>
      </c>
      <c r="N226">
        <f>VLOOKUP($A226,'roman.domination.m0v2'!$A$2:$K$256,11,FALSE)</f>
        <v>78.706000000000003</v>
      </c>
      <c r="O226" s="2">
        <f>VLOOKUP($A226,'roman.domination.m1v2.md2'!$A$2:$K$256,5,FALSE)</f>
        <v>145</v>
      </c>
      <c r="P226" t="str">
        <f t="shared" si="10"/>
        <v>opt</v>
      </c>
      <c r="Q226">
        <f>VLOOKUP($A226,'roman.domination.m1v2.md2'!$A$2:$K$256,7,FALSE)</f>
        <v>145.69999999999999</v>
      </c>
      <c r="R226" s="3">
        <f>VLOOKUP($A226,'roman.domination.m1v2.md2'!$A$2:$K$256,11,FALSE)</f>
        <v>134.756</v>
      </c>
      <c r="Y226" t="str">
        <f t="shared" si="11"/>
        <v>Random-300-1&amp;300&amp;481&amp;145&amp;149&amp;2797.158&amp;opt&amp;78.706&amp;opt&amp;134.756\\</v>
      </c>
    </row>
    <row r="227" spans="1:25" x14ac:dyDescent="0.25">
      <c r="A227" t="s">
        <v>215</v>
      </c>
      <c r="B227">
        <v>300</v>
      </c>
      <c r="C227">
        <v>876</v>
      </c>
      <c r="D227" s="2">
        <v>103</v>
      </c>
      <c r="E227" s="3">
        <v>116.818</v>
      </c>
      <c r="F227">
        <v>105</v>
      </c>
      <c r="G227">
        <v>105</v>
      </c>
      <c r="H227">
        <v>1057.2380000000001</v>
      </c>
      <c r="I227">
        <v>3.9399999999999998E-2</v>
      </c>
      <c r="J227" s="3">
        <v>1.9199999999999998E-2</v>
      </c>
      <c r="K227" s="2">
        <f>VLOOKUP(A227,'roman.domination.m0v2'!$A$2:$K$256,5,FALSE)</f>
        <v>105</v>
      </c>
      <c r="L227">
        <f t="shared" si="9"/>
        <v>105</v>
      </c>
      <c r="M227">
        <f>VLOOKUP($A227,'roman.domination.m0v2'!$A$2:$K$256,7,FALSE)</f>
        <v>106.45</v>
      </c>
      <c r="N227">
        <f>VLOOKUP($A227,'roman.domination.m0v2'!$A$2:$K$256,11,FALSE)</f>
        <v>90.125</v>
      </c>
      <c r="O227" s="2">
        <f>VLOOKUP($A227,'roman.domination.m1v2.md2'!$A$2:$K$256,5,FALSE)</f>
        <v>103</v>
      </c>
      <c r="P227" t="str">
        <f t="shared" si="10"/>
        <v>opt</v>
      </c>
      <c r="Q227">
        <f>VLOOKUP($A227,'roman.domination.m1v2.md2'!$A$2:$K$256,7,FALSE)</f>
        <v>105.6</v>
      </c>
      <c r="R227" s="3">
        <f>VLOOKUP($A227,'roman.domination.m1v2.md2'!$A$2:$K$256,11,FALSE)</f>
        <v>166.10599999999999</v>
      </c>
      <c r="Y227" t="str">
        <f t="shared" si="11"/>
        <v>Random-300-2&amp;300&amp;876&amp;103&amp;105&amp;1057.238&amp;105&amp;90.125&amp;opt&amp;166.106\\</v>
      </c>
    </row>
    <row r="228" spans="1:25" x14ac:dyDescent="0.25">
      <c r="A228" t="s">
        <v>216</v>
      </c>
      <c r="B228">
        <v>300</v>
      </c>
      <c r="C228">
        <v>17934</v>
      </c>
      <c r="D228" s="2">
        <v>10</v>
      </c>
      <c r="E228" s="3">
        <v>483.37799999999999</v>
      </c>
      <c r="F228">
        <v>10</v>
      </c>
      <c r="G228" t="s">
        <v>10</v>
      </c>
      <c r="H228">
        <v>3.2320000000000002</v>
      </c>
      <c r="I228">
        <v>1.7399999999999999E-2</v>
      </c>
      <c r="J228" s="3">
        <v>4.3700000000000003E-2</v>
      </c>
      <c r="K228" s="2">
        <f>VLOOKUP(A228,'roman.domination.m0v2'!$A$2:$K$256,5,FALSE)</f>
        <v>11</v>
      </c>
      <c r="L228">
        <f t="shared" si="9"/>
        <v>11</v>
      </c>
      <c r="M228">
        <f>VLOOKUP($A228,'roman.domination.m0v2'!$A$2:$K$256,7,FALSE)</f>
        <v>11.7</v>
      </c>
      <c r="N228">
        <f>VLOOKUP($A228,'roman.domination.m0v2'!$A$2:$K$256,11,FALSE)</f>
        <v>124.777</v>
      </c>
      <c r="O228" s="2">
        <f>VLOOKUP($A228,'roman.domination.m1v2.md2'!$A$2:$K$256,5,FALSE)</f>
        <v>10</v>
      </c>
      <c r="P228" t="str">
        <f t="shared" si="10"/>
        <v>opt</v>
      </c>
      <c r="Q228">
        <f>VLOOKUP($A228,'roman.domination.m1v2.md2'!$A$2:$K$256,7,FALSE)</f>
        <v>11.6</v>
      </c>
      <c r="R228" s="3">
        <f>VLOOKUP($A228,'roman.domination.m1v2.md2'!$A$2:$K$256,11,FALSE)</f>
        <v>163.119</v>
      </c>
      <c r="Y228" t="str">
        <f t="shared" si="11"/>
        <v>Random-300-40&amp;300&amp;17934&amp;10&amp;opt&amp;3.232&amp;11&amp;124.777&amp;opt&amp;163.119\\</v>
      </c>
    </row>
    <row r="229" spans="1:25" x14ac:dyDescent="0.25">
      <c r="A229" t="s">
        <v>217</v>
      </c>
      <c r="B229">
        <v>300</v>
      </c>
      <c r="C229">
        <v>22520</v>
      </c>
      <c r="D229" s="2">
        <v>8</v>
      </c>
      <c r="E229" s="3">
        <v>334.32900000000001</v>
      </c>
      <c r="F229">
        <v>8</v>
      </c>
      <c r="G229" t="s">
        <v>10</v>
      </c>
      <c r="H229">
        <v>31.908999999999999</v>
      </c>
      <c r="I229">
        <v>0</v>
      </c>
      <c r="J229" s="3">
        <v>0</v>
      </c>
      <c r="K229" s="2">
        <f>VLOOKUP(A229,'roman.domination.m0v2'!$A$2:$K$256,5,FALSE)</f>
        <v>8</v>
      </c>
      <c r="L229" t="str">
        <f t="shared" si="9"/>
        <v>opt</v>
      </c>
      <c r="M229">
        <f>VLOOKUP($A229,'roman.domination.m0v2'!$A$2:$K$256,7,FALSE)</f>
        <v>9.6</v>
      </c>
      <c r="N229">
        <f>VLOOKUP($A229,'roman.domination.m0v2'!$A$2:$K$256,11,FALSE)</f>
        <v>117.821</v>
      </c>
      <c r="O229" s="2">
        <f>VLOOKUP($A229,'roman.domination.m1v2.md2'!$A$2:$K$256,5,FALSE)</f>
        <v>8</v>
      </c>
      <c r="P229" t="str">
        <f t="shared" si="10"/>
        <v>opt</v>
      </c>
      <c r="Q229">
        <f>VLOOKUP($A229,'roman.domination.m1v2.md2'!$A$2:$K$256,7,FALSE)</f>
        <v>9.6</v>
      </c>
      <c r="R229" s="3">
        <f>VLOOKUP($A229,'roman.domination.m1v2.md2'!$A$2:$K$256,11,FALSE)</f>
        <v>157.947</v>
      </c>
      <c r="Y229" t="str">
        <f t="shared" si="11"/>
        <v>Random-300-50&amp;300&amp;22520&amp;8&amp;opt&amp;31.909&amp;opt&amp;117.821&amp;opt&amp;157.947\\</v>
      </c>
    </row>
    <row r="230" spans="1:25" x14ac:dyDescent="0.25">
      <c r="A230" t="s">
        <v>218</v>
      </c>
      <c r="B230">
        <v>300</v>
      </c>
      <c r="C230">
        <v>26952</v>
      </c>
      <c r="D230" s="2">
        <v>8</v>
      </c>
      <c r="E230" s="3">
        <v>622.75099999999998</v>
      </c>
      <c r="F230">
        <v>8</v>
      </c>
      <c r="G230" t="s">
        <v>10</v>
      </c>
      <c r="H230">
        <v>6.9000000000000006E-2</v>
      </c>
      <c r="I230">
        <v>0</v>
      </c>
      <c r="J230" s="3">
        <v>0</v>
      </c>
      <c r="K230" s="2">
        <f>VLOOKUP(A230,'roman.domination.m0v2'!$A$2:$K$256,5,FALSE)</f>
        <v>8</v>
      </c>
      <c r="L230" t="str">
        <f t="shared" si="9"/>
        <v>opt</v>
      </c>
      <c r="M230">
        <f>VLOOKUP($A230,'roman.domination.m0v2'!$A$2:$K$256,7,FALSE)</f>
        <v>8</v>
      </c>
      <c r="N230">
        <f>VLOOKUP($A230,'roman.domination.m0v2'!$A$2:$K$256,11,FALSE)</f>
        <v>105.858</v>
      </c>
      <c r="O230" s="2">
        <f>VLOOKUP($A230,'roman.domination.m1v2.md2'!$A$2:$K$256,5,FALSE)</f>
        <v>8</v>
      </c>
      <c r="P230" t="str">
        <f t="shared" si="10"/>
        <v>opt</v>
      </c>
      <c r="Q230">
        <f>VLOOKUP($A230,'roman.domination.m1v2.md2'!$A$2:$K$256,7,FALSE)</f>
        <v>8</v>
      </c>
      <c r="R230" s="3">
        <f>VLOOKUP($A230,'roman.domination.m1v2.md2'!$A$2:$K$256,11,FALSE)</f>
        <v>141.97499999999999</v>
      </c>
      <c r="Y230" t="str">
        <f t="shared" si="11"/>
        <v>Random-300-60&amp;300&amp;26952&amp;8&amp;opt&amp;0.069&amp;opt&amp;105.858&amp;opt&amp;141.975\\</v>
      </c>
    </row>
    <row r="231" spans="1:25" x14ac:dyDescent="0.25">
      <c r="A231" t="s">
        <v>219</v>
      </c>
      <c r="B231">
        <v>300</v>
      </c>
      <c r="C231">
        <v>31390</v>
      </c>
      <c r="D231" s="2">
        <v>6</v>
      </c>
      <c r="E231" s="3">
        <v>66.546000000000006</v>
      </c>
      <c r="F231">
        <v>6</v>
      </c>
      <c r="G231" t="s">
        <v>10</v>
      </c>
      <c r="H231">
        <v>0.28599999999999998</v>
      </c>
      <c r="I231">
        <v>0</v>
      </c>
      <c r="J231" s="3">
        <v>0</v>
      </c>
      <c r="K231" s="2">
        <f>VLOOKUP(A231,'roman.domination.m0v2'!$A$2:$K$256,5,FALSE)</f>
        <v>6</v>
      </c>
      <c r="L231" t="str">
        <f t="shared" si="9"/>
        <v>opt</v>
      </c>
      <c r="M231">
        <f>VLOOKUP($A231,'roman.domination.m0v2'!$A$2:$K$256,7,FALSE)</f>
        <v>6</v>
      </c>
      <c r="N231">
        <f>VLOOKUP($A231,'roman.domination.m0v2'!$A$2:$K$256,11,FALSE)</f>
        <v>112.233</v>
      </c>
      <c r="O231" s="2">
        <f>VLOOKUP($A231,'roman.domination.m1v2.md2'!$A$2:$K$256,5,FALSE)</f>
        <v>6</v>
      </c>
      <c r="P231" t="str">
        <f t="shared" si="10"/>
        <v>opt</v>
      </c>
      <c r="Q231">
        <f>VLOOKUP($A231,'roman.domination.m1v2.md2'!$A$2:$K$256,7,FALSE)</f>
        <v>6</v>
      </c>
      <c r="R231" s="3">
        <f>VLOOKUP($A231,'roman.domination.m1v2.md2'!$A$2:$K$256,11,FALSE)</f>
        <v>241.74299999999999</v>
      </c>
      <c r="Y231" t="str">
        <f t="shared" si="11"/>
        <v>Random-300-70&amp;300&amp;31390&amp;6&amp;opt&amp;0.286&amp;opt&amp;112.233&amp;opt&amp;241.743\\</v>
      </c>
    </row>
    <row r="232" spans="1:25" x14ac:dyDescent="0.25">
      <c r="A232" t="s">
        <v>220</v>
      </c>
      <c r="B232">
        <v>300</v>
      </c>
      <c r="C232">
        <v>35871</v>
      </c>
      <c r="D232" s="2">
        <v>5</v>
      </c>
      <c r="E232" s="3">
        <v>34.579000000000001</v>
      </c>
      <c r="F232">
        <v>5</v>
      </c>
      <c r="G232" t="s">
        <v>10</v>
      </c>
      <c r="H232">
        <v>1.7250000000000001</v>
      </c>
      <c r="I232">
        <v>6.6699999999999995E-2</v>
      </c>
      <c r="J232" s="3">
        <v>8.1600000000000006E-2</v>
      </c>
      <c r="K232" s="2">
        <f>VLOOKUP(A232,'roman.domination.m0v2'!$A$2:$K$256,5,FALSE)</f>
        <v>5</v>
      </c>
      <c r="L232" t="str">
        <f t="shared" si="9"/>
        <v>opt</v>
      </c>
      <c r="M232">
        <f>VLOOKUP($A232,'roman.domination.m0v2'!$A$2:$K$256,7,FALSE)</f>
        <v>5.15</v>
      </c>
      <c r="N232">
        <f>VLOOKUP($A232,'roman.domination.m0v2'!$A$2:$K$256,11,FALSE)</f>
        <v>110.07</v>
      </c>
      <c r="O232" s="2">
        <f>VLOOKUP($A232,'roman.domination.m1v2.md2'!$A$2:$K$256,5,FALSE)</f>
        <v>5</v>
      </c>
      <c r="P232" t="str">
        <f t="shared" si="10"/>
        <v>opt</v>
      </c>
      <c r="Q232">
        <f>VLOOKUP($A232,'roman.domination.m1v2.md2'!$A$2:$K$256,7,FALSE)</f>
        <v>5</v>
      </c>
      <c r="R232" s="3">
        <f>VLOOKUP($A232,'roman.domination.m1v2.md2'!$A$2:$K$256,11,FALSE)</f>
        <v>274.61799999999999</v>
      </c>
      <c r="Y232" t="str">
        <f t="shared" si="11"/>
        <v>Random-300-80&amp;300&amp;35871&amp;5&amp;opt&amp;1.725&amp;opt&amp;110.07&amp;opt&amp;274.618\\</v>
      </c>
    </row>
    <row r="233" spans="1:25" x14ac:dyDescent="0.25">
      <c r="A233" t="s">
        <v>221</v>
      </c>
      <c r="B233">
        <v>300</v>
      </c>
      <c r="C233">
        <v>40412</v>
      </c>
      <c r="D233" s="2">
        <v>4</v>
      </c>
      <c r="E233" s="3">
        <v>2.1909999999999998</v>
      </c>
      <c r="F233">
        <v>4</v>
      </c>
      <c r="G233" t="s">
        <v>10</v>
      </c>
      <c r="H233">
        <v>9.1999999999999998E-2</v>
      </c>
      <c r="I233">
        <v>0</v>
      </c>
      <c r="J233" s="3">
        <v>0</v>
      </c>
      <c r="K233" s="2">
        <f>VLOOKUP(A233,'roman.domination.m0v2'!$A$2:$K$256,5,FALSE)</f>
        <v>4</v>
      </c>
      <c r="L233" t="str">
        <f t="shared" si="9"/>
        <v>opt</v>
      </c>
      <c r="M233">
        <f>VLOOKUP($A233,'roman.domination.m0v2'!$A$2:$K$256,7,FALSE)</f>
        <v>4</v>
      </c>
      <c r="N233">
        <f>VLOOKUP($A233,'roman.domination.m0v2'!$A$2:$K$256,11,FALSE)</f>
        <v>115.675</v>
      </c>
      <c r="O233" s="2">
        <f>VLOOKUP($A233,'roman.domination.m1v2.md2'!$A$2:$K$256,5,FALSE)</f>
        <v>4</v>
      </c>
      <c r="P233" t="str">
        <f t="shared" si="10"/>
        <v>opt</v>
      </c>
      <c r="Q233">
        <f>VLOOKUP($A233,'roman.domination.m1v2.md2'!$A$2:$K$256,7,FALSE)</f>
        <v>4</v>
      </c>
      <c r="R233" s="3">
        <f>VLOOKUP($A233,'roman.domination.m1v2.md2'!$A$2:$K$256,11,FALSE)</f>
        <v>201.09800000000001</v>
      </c>
      <c r="Y233" t="str">
        <f t="shared" si="11"/>
        <v>Random-300-90&amp;300&amp;40412&amp;4&amp;opt&amp;0.092&amp;opt&amp;115.675&amp;opt&amp;201.098\\</v>
      </c>
    </row>
  </sheetData>
  <mergeCells count="4">
    <mergeCell ref="D1:J1"/>
    <mergeCell ref="K1:N1"/>
    <mergeCell ref="O1:R1"/>
    <mergeCell ref="T2:U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5FFAD-9E16-4559-977A-B9FEAD83DD1C}">
  <dimension ref="A1:AC150"/>
  <sheetViews>
    <sheetView workbookViewId="0">
      <selection activeCell="Y84" sqref="Y84:Y95"/>
    </sheetView>
  </sheetViews>
  <sheetFormatPr defaultRowHeight="15" x14ac:dyDescent="0.25"/>
  <cols>
    <col min="1" max="1" width="14.5703125" style="2" bestFit="1" customWidth="1"/>
    <col min="3" max="3" width="9.140625" style="3"/>
    <col min="4" max="4" width="9.140625" style="12"/>
    <col min="7" max="7" width="9.140625" style="3"/>
    <col min="8" max="8" width="9.140625" style="2"/>
    <col min="10" max="10" width="9.140625" style="3"/>
    <col min="11" max="11" width="9.140625" style="2"/>
    <col min="14" max="14" width="9.140625" style="3"/>
    <col min="15" max="15" width="9.140625" style="2"/>
    <col min="18" max="18" width="9.140625" style="3"/>
    <col min="20" max="20" width="23.85546875" bestFit="1" customWidth="1"/>
  </cols>
  <sheetData>
    <row r="1" spans="1:29" s="5" customFormat="1" ht="15.75" thickBot="1" x14ac:dyDescent="0.3">
      <c r="A1" s="4"/>
      <c r="C1" s="6"/>
      <c r="D1" s="10" t="s">
        <v>788</v>
      </c>
      <c r="E1" s="15" t="s">
        <v>1018</v>
      </c>
      <c r="F1" s="15"/>
      <c r="G1" s="16"/>
      <c r="H1" s="14" t="s">
        <v>1019</v>
      </c>
      <c r="I1" s="15"/>
      <c r="J1" s="16"/>
      <c r="K1" s="14" t="s">
        <v>1235</v>
      </c>
      <c r="L1" s="15"/>
      <c r="M1" s="15"/>
      <c r="N1" s="16"/>
      <c r="O1" s="14" t="s">
        <v>1234</v>
      </c>
      <c r="P1" s="15"/>
      <c r="Q1" s="15"/>
      <c r="R1" s="16"/>
      <c r="S1"/>
      <c r="V1"/>
      <c r="W1"/>
      <c r="X1"/>
      <c r="Y1"/>
      <c r="Z1"/>
      <c r="AA1"/>
      <c r="AB1"/>
      <c r="AC1"/>
    </row>
    <row r="2" spans="1:29" x14ac:dyDescent="0.25">
      <c r="D2" s="10">
        <f>AVERAGE(D4:D150)</f>
        <v>17.755102040816325</v>
      </c>
      <c r="E2" s="5">
        <f t="shared" ref="E2:I2" si="0">AVERAGE(E4:E150)</f>
        <v>20.19047619047619</v>
      </c>
      <c r="F2" s="5">
        <f t="shared" si="0"/>
        <v>292.26104109589033</v>
      </c>
      <c r="G2" s="6">
        <f>COUNTIF(G4:G150,"=best")</f>
        <v>54</v>
      </c>
      <c r="H2" s="4">
        <f t="shared" si="0"/>
        <v>18.117241379310343</v>
      </c>
      <c r="I2" s="5">
        <f t="shared" si="0"/>
        <v>42.835627586206904</v>
      </c>
      <c r="J2" s="6">
        <f>COUNTIF(J4:J150,"=best")</f>
        <v>125</v>
      </c>
      <c r="K2" s="4">
        <f>AVERAGE(K4:K150)</f>
        <v>17.938356164383563</v>
      </c>
      <c r="L2" s="5">
        <f>COUNTIF(L4:L150,"=best")</f>
        <v>136</v>
      </c>
      <c r="M2" s="5">
        <f t="shared" ref="M2:N2" si="1">AVERAGE(M4:M150)</f>
        <v>18.30924657534247</v>
      </c>
      <c r="N2" s="6">
        <f t="shared" si="1"/>
        <v>26.744575342465755</v>
      </c>
      <c r="O2" s="4">
        <f>AVERAGE(O4:O150)</f>
        <v>17.897260273972602</v>
      </c>
      <c r="P2" s="5">
        <f>COUNTIF(P4:P150,"=best")</f>
        <v>142</v>
      </c>
      <c r="Q2" s="5">
        <f t="shared" ref="Q2:R2" si="2">AVERAGE(Q4:Q150)</f>
        <v>18.274657534246579</v>
      </c>
      <c r="R2" s="6">
        <f t="shared" si="2"/>
        <v>26.738794520547941</v>
      </c>
      <c r="T2" s="17" t="s">
        <v>787</v>
      </c>
      <c r="U2" s="17"/>
    </row>
    <row r="3" spans="1:29" s="8" customFormat="1" ht="15.75" thickBot="1" x14ac:dyDescent="0.3">
      <c r="A3" s="7" t="s">
        <v>0</v>
      </c>
      <c r="B3" s="8" t="s">
        <v>1</v>
      </c>
      <c r="C3" s="9" t="s">
        <v>2</v>
      </c>
      <c r="D3" s="11" t="s">
        <v>526</v>
      </c>
      <c r="E3" s="8" t="s">
        <v>526</v>
      </c>
      <c r="F3" s="8" t="s">
        <v>528</v>
      </c>
      <c r="G3" s="9" t="s">
        <v>530</v>
      </c>
      <c r="H3" s="7" t="s">
        <v>526</v>
      </c>
      <c r="I3" s="8" t="s">
        <v>528</v>
      </c>
      <c r="J3" s="9" t="s">
        <v>530</v>
      </c>
      <c r="K3" s="7" t="s">
        <v>526</v>
      </c>
      <c r="L3" s="8" t="s">
        <v>530</v>
      </c>
      <c r="M3" s="8" t="s">
        <v>527</v>
      </c>
      <c r="N3" s="9" t="s">
        <v>529</v>
      </c>
      <c r="O3" s="7" t="s">
        <v>526</v>
      </c>
      <c r="P3" s="8" t="s">
        <v>530</v>
      </c>
      <c r="Q3" s="8" t="s">
        <v>527</v>
      </c>
      <c r="R3" s="9" t="s">
        <v>529</v>
      </c>
      <c r="S3"/>
      <c r="T3" t="s">
        <v>1263</v>
      </c>
      <c r="U3">
        <f>_xlfn.T.TEST(K4:K233,O4:O233,2,1)</f>
        <v>5.7511758501099609E-2</v>
      </c>
      <c r="V3" s="13" t="s">
        <v>1266</v>
      </c>
      <c r="W3"/>
      <c r="X3"/>
      <c r="Y3"/>
      <c r="Z3"/>
      <c r="AA3"/>
      <c r="AB3"/>
      <c r="AC3"/>
    </row>
    <row r="4" spans="1:29" x14ac:dyDescent="0.25">
      <c r="A4" s="2" t="s">
        <v>789</v>
      </c>
      <c r="B4">
        <v>50</v>
      </c>
      <c r="C4" s="3">
        <v>173</v>
      </c>
      <c r="D4" s="12">
        <f>MIN(E4,H4,K4,O4)</f>
        <v>8</v>
      </c>
      <c r="E4">
        <v>8</v>
      </c>
      <c r="F4">
        <v>2.7639999999999998</v>
      </c>
      <c r="G4" s="3" t="str">
        <f>IF(E4=$D4,"best",E4)</f>
        <v>best</v>
      </c>
      <c r="H4" s="2">
        <v>8</v>
      </c>
      <c r="I4">
        <v>3.5000000000000003E-2</v>
      </c>
      <c r="J4" s="3" t="str">
        <f>IF(H4=$D4,"best",H4)</f>
        <v>best</v>
      </c>
      <c r="K4" s="2">
        <f>VLOOKUP($A4,'metric.dimension.m0.t'!$A$1:$K$170,5,FALSE)</f>
        <v>8</v>
      </c>
      <c r="L4" t="str">
        <f>IF(K4=$D4,"best",K4)</f>
        <v>best</v>
      </c>
      <c r="M4">
        <f>VLOOKUP($A4,'metric.dimension.m0.t'!$A$1:$K$170,7,FALSE)</f>
        <v>8</v>
      </c>
      <c r="N4" s="3">
        <f>VLOOKUP($A4,'metric.dimension.m0.t'!$A$1:$K$170,11,FALSE)</f>
        <v>5.3999999999999999E-2</v>
      </c>
      <c r="O4" s="2">
        <f>VLOOKUP($A4,'metric.dimension.m1.md5'!$A$1:$K$170,5,FALSE)</f>
        <v>8</v>
      </c>
      <c r="P4" t="str">
        <f>IF(O4=$D4,"best",O4)</f>
        <v>best</v>
      </c>
      <c r="Q4">
        <f>VLOOKUP($A4,'metric.dimension.m1.md5'!$A$1:$K$170,7,FALSE)</f>
        <v>8</v>
      </c>
      <c r="R4" s="3">
        <f>VLOOKUP($A4,'metric.dimension.m1.md5'!$A$1:$K$170,11,FALSE)</f>
        <v>0.10299999999999999</v>
      </c>
      <c r="T4" t="s">
        <v>1264</v>
      </c>
      <c r="U4">
        <f>_xlfn.T.TEST(M4:M233,Q4:Q233,2,1)</f>
        <v>4.5600439013143896E-5</v>
      </c>
      <c r="Y4" t="str">
        <f>A4&amp;"&amp;"&amp;B4&amp;"&amp;"&amp;C4&amp;"&amp;"&amp;D4&amp;"&amp;"&amp;J4&amp;"&amp;"&amp;I4&amp;"&amp;"&amp;L4&amp;"&amp;"&amp;N4&amp;"&amp;"&amp;P4&amp;"&amp;"&amp;R4&amp;"\\"</f>
        <v>csp50&amp;50&amp;173&amp;8&amp;best&amp;0.035&amp;best&amp;0.054&amp;best&amp;0.103\\</v>
      </c>
    </row>
    <row r="5" spans="1:29" x14ac:dyDescent="0.25">
      <c r="A5" s="2" t="s">
        <v>790</v>
      </c>
      <c r="B5">
        <v>100</v>
      </c>
      <c r="C5" s="3">
        <v>715</v>
      </c>
      <c r="D5" s="12">
        <f t="shared" ref="D5:D68" si="3">MIN(E5,H5,K5,O5)</f>
        <v>11</v>
      </c>
      <c r="E5">
        <v>11</v>
      </c>
      <c r="F5">
        <v>6.2969999999999997</v>
      </c>
      <c r="G5" s="3" t="str">
        <f t="shared" ref="G5:G68" si="4">IF(E5=$D5,"best",E5)</f>
        <v>best</v>
      </c>
      <c r="H5" s="2">
        <v>11</v>
      </c>
      <c r="I5">
        <v>0.17199999999999999</v>
      </c>
      <c r="J5" s="3" t="str">
        <f t="shared" ref="J5:J68" si="5">IF(H5=$D5,"best",H5)</f>
        <v>best</v>
      </c>
      <c r="K5" s="2">
        <f>VLOOKUP($A5,'metric.dimension.m0.t'!$A$1:$K$170,5,FALSE)</f>
        <v>11</v>
      </c>
      <c r="L5" t="str">
        <f t="shared" ref="L5:L68" si="6">IF(K5=$D5,"best",K5)</f>
        <v>best</v>
      </c>
      <c r="M5">
        <f>VLOOKUP($A5,'metric.dimension.m0.t'!$A$1:$K$170,7,FALSE)</f>
        <v>11</v>
      </c>
      <c r="N5" s="3">
        <f>VLOOKUP($A5,'metric.dimension.m0.t'!$A$1:$K$170,11,FALSE)</f>
        <v>0.18</v>
      </c>
      <c r="O5" s="2">
        <f>VLOOKUP($A5,'metric.dimension.m1.md5'!$A$1:$K$170,5,FALSE)</f>
        <v>11</v>
      </c>
      <c r="P5" t="str">
        <f t="shared" ref="P5:P68" si="7">IF(O5=$D5,"best",O5)</f>
        <v>best</v>
      </c>
      <c r="Q5">
        <f>VLOOKUP($A5,'metric.dimension.m1.md5'!$A$1:$K$170,7,FALSE)</f>
        <v>11</v>
      </c>
      <c r="R5" s="3">
        <f>VLOOKUP($A5,'metric.dimension.m1.md5'!$A$1:$K$170,11,FALSE)</f>
        <v>0.24299999999999999</v>
      </c>
      <c r="T5" t="s">
        <v>1265</v>
      </c>
      <c r="U5">
        <f>_xlfn.T.TEST(H4:H150,O4:O150,2,1)</f>
        <v>5.3065201930900053E-4</v>
      </c>
      <c r="Y5" t="str">
        <f t="shared" ref="Y5:Y68" si="8">A5&amp;"&amp;"&amp;B5&amp;"&amp;"&amp;C5&amp;"&amp;"&amp;D5&amp;"&amp;"&amp;J5&amp;"&amp;"&amp;I5&amp;"&amp;"&amp;L5&amp;"&amp;"&amp;N5&amp;"&amp;"&amp;P5&amp;"&amp;"&amp;R5&amp;"\\"</f>
        <v>csp100&amp;100&amp;715&amp;11&amp;best&amp;0.172&amp;best&amp;0.18&amp;best&amp;0.243\\</v>
      </c>
    </row>
    <row r="6" spans="1:29" x14ac:dyDescent="0.25">
      <c r="A6" s="2" t="s">
        <v>791</v>
      </c>
      <c r="B6">
        <v>150</v>
      </c>
      <c r="C6" s="3">
        <v>1355</v>
      </c>
      <c r="D6" s="12">
        <f t="shared" si="3"/>
        <v>13</v>
      </c>
      <c r="E6">
        <v>15</v>
      </c>
      <c r="F6">
        <v>14.016</v>
      </c>
      <c r="G6" s="3">
        <f t="shared" si="4"/>
        <v>15</v>
      </c>
      <c r="H6" s="2">
        <v>13</v>
      </c>
      <c r="I6">
        <v>0.40400000000000003</v>
      </c>
      <c r="J6" s="3" t="str">
        <f t="shared" si="5"/>
        <v>best</v>
      </c>
      <c r="K6" s="2">
        <f>VLOOKUP($A6,'metric.dimension.m0.t'!$A$1:$K$170,5,FALSE)</f>
        <v>13</v>
      </c>
      <c r="L6" t="str">
        <f t="shared" si="6"/>
        <v>best</v>
      </c>
      <c r="M6">
        <f>VLOOKUP($A6,'metric.dimension.m0.t'!$A$1:$K$170,7,FALSE)</f>
        <v>13.35</v>
      </c>
      <c r="N6" s="3">
        <f>VLOOKUP($A6,'metric.dimension.m0.t'!$A$1:$K$170,11,FALSE)</f>
        <v>0.38300000000000001</v>
      </c>
      <c r="O6" s="2">
        <f>VLOOKUP($A6,'metric.dimension.m1.md5'!$A$1:$K$170,5,FALSE)</f>
        <v>13</v>
      </c>
      <c r="P6" t="str">
        <f t="shared" si="7"/>
        <v>best</v>
      </c>
      <c r="Q6">
        <f>VLOOKUP($A6,'metric.dimension.m1.md5'!$A$1:$K$170,7,FALSE)</f>
        <v>13.15</v>
      </c>
      <c r="R6" s="3">
        <f>VLOOKUP($A6,'metric.dimension.m1.md5'!$A$1:$K$170,11,FALSE)</f>
        <v>0.45700000000000002</v>
      </c>
      <c r="Y6" t="str">
        <f t="shared" si="8"/>
        <v>csp150&amp;150&amp;1355&amp;13&amp;best&amp;0.404&amp;best&amp;0.383&amp;best&amp;0.457\\</v>
      </c>
    </row>
    <row r="7" spans="1:29" x14ac:dyDescent="0.25">
      <c r="A7" s="2" t="s">
        <v>792</v>
      </c>
      <c r="B7">
        <v>200</v>
      </c>
      <c r="C7" s="3">
        <v>2543</v>
      </c>
      <c r="D7" s="12">
        <f t="shared" si="3"/>
        <v>14</v>
      </c>
      <c r="E7">
        <v>16</v>
      </c>
      <c r="F7">
        <v>19.974</v>
      </c>
      <c r="G7" s="3">
        <f t="shared" si="4"/>
        <v>16</v>
      </c>
      <c r="H7" s="2">
        <v>14</v>
      </c>
      <c r="I7">
        <v>0.76100000000000001</v>
      </c>
      <c r="J7" s="3" t="str">
        <f t="shared" si="5"/>
        <v>best</v>
      </c>
      <c r="K7" s="2">
        <f>VLOOKUP($A7,'metric.dimension.m0.t'!$A$1:$K$170,5,FALSE)</f>
        <v>15</v>
      </c>
      <c r="L7">
        <f t="shared" si="6"/>
        <v>15</v>
      </c>
      <c r="M7">
        <f>VLOOKUP($A7,'metric.dimension.m0.t'!$A$1:$K$170,7,FALSE)</f>
        <v>15.4</v>
      </c>
      <c r="N7" s="3">
        <f>VLOOKUP($A7,'metric.dimension.m0.t'!$A$1:$K$170,11,FALSE)</f>
        <v>0.70299999999999996</v>
      </c>
      <c r="O7" s="2">
        <f>VLOOKUP($A7,'metric.dimension.m1.md5'!$A$1:$K$170,5,FALSE)</f>
        <v>14</v>
      </c>
      <c r="P7" t="str">
        <f t="shared" si="7"/>
        <v>best</v>
      </c>
      <c r="Q7">
        <f>VLOOKUP($A7,'metric.dimension.m1.md5'!$A$1:$K$170,7,FALSE)</f>
        <v>14.95</v>
      </c>
      <c r="R7" s="3">
        <f>VLOOKUP($A7,'metric.dimension.m1.md5'!$A$1:$K$170,11,FALSE)</f>
        <v>0.79900000000000004</v>
      </c>
      <c r="Y7" t="str">
        <f t="shared" si="8"/>
        <v>csp200&amp;200&amp;2543&amp;14&amp;best&amp;0.761&amp;15&amp;0.703&amp;best&amp;0.799\\</v>
      </c>
    </row>
    <row r="8" spans="1:29" x14ac:dyDescent="0.25">
      <c r="A8" s="2" t="s">
        <v>793</v>
      </c>
      <c r="B8">
        <v>250</v>
      </c>
      <c r="C8" s="3">
        <v>4152</v>
      </c>
      <c r="D8" s="12">
        <f t="shared" si="3"/>
        <v>15</v>
      </c>
      <c r="E8">
        <v>18</v>
      </c>
      <c r="F8">
        <v>25.420999999999999</v>
      </c>
      <c r="G8" s="3">
        <f t="shared" si="4"/>
        <v>18</v>
      </c>
      <c r="H8" s="2">
        <v>15</v>
      </c>
      <c r="I8">
        <v>1.24</v>
      </c>
      <c r="J8" s="3" t="str">
        <f t="shared" si="5"/>
        <v>best</v>
      </c>
      <c r="K8" s="2">
        <f>VLOOKUP($A8,'metric.dimension.m0.t'!$A$1:$K$170,5,FALSE)</f>
        <v>16</v>
      </c>
      <c r="L8">
        <f t="shared" si="6"/>
        <v>16</v>
      </c>
      <c r="M8">
        <f>VLOOKUP($A8,'metric.dimension.m0.t'!$A$1:$K$170,7,FALSE)</f>
        <v>16.100000000000001</v>
      </c>
      <c r="N8" s="3">
        <f>VLOOKUP($A8,'metric.dimension.m0.t'!$A$1:$K$170,11,FALSE)</f>
        <v>1.179</v>
      </c>
      <c r="O8" s="2">
        <f>VLOOKUP($A8,'metric.dimension.m1.md5'!$A$1:$K$170,5,FALSE)</f>
        <v>15</v>
      </c>
      <c r="P8" t="str">
        <f t="shared" si="7"/>
        <v>best</v>
      </c>
      <c r="Q8">
        <f>VLOOKUP($A8,'metric.dimension.m1.md5'!$A$1:$K$170,7,FALSE)</f>
        <v>16</v>
      </c>
      <c r="R8" s="3">
        <f>VLOOKUP($A8,'metric.dimension.m1.md5'!$A$1:$K$170,11,FALSE)</f>
        <v>1.2090000000000001</v>
      </c>
      <c r="Y8" t="str">
        <f t="shared" si="8"/>
        <v>csp250&amp;250&amp;4152&amp;15&amp;best&amp;1.24&amp;16&amp;1.179&amp;best&amp;1.209\\</v>
      </c>
    </row>
    <row r="9" spans="1:29" x14ac:dyDescent="0.25">
      <c r="A9" s="2" t="s">
        <v>794</v>
      </c>
      <c r="B9">
        <v>300</v>
      </c>
      <c r="C9" s="3">
        <v>6108</v>
      </c>
      <c r="D9" s="12">
        <f t="shared" si="3"/>
        <v>19</v>
      </c>
      <c r="E9">
        <v>23</v>
      </c>
      <c r="F9">
        <v>41.578000000000003</v>
      </c>
      <c r="G9" s="3">
        <f t="shared" si="4"/>
        <v>23</v>
      </c>
      <c r="H9" s="2">
        <v>19</v>
      </c>
      <c r="I9">
        <v>2.0510000000000002</v>
      </c>
      <c r="J9" s="3" t="str">
        <f t="shared" si="5"/>
        <v>best</v>
      </c>
      <c r="K9" s="2">
        <f>VLOOKUP($A9,'metric.dimension.m0.t'!$A$1:$K$170,5,FALSE)</f>
        <v>19</v>
      </c>
      <c r="L9" t="str">
        <f t="shared" si="6"/>
        <v>best</v>
      </c>
      <c r="M9">
        <f>VLOOKUP($A9,'metric.dimension.m0.t'!$A$1:$K$170,7,FALSE)</f>
        <v>19.75</v>
      </c>
      <c r="N9" s="3">
        <f>VLOOKUP($A9,'metric.dimension.m0.t'!$A$1:$K$170,11,FALSE)</f>
        <v>1.827</v>
      </c>
      <c r="O9" s="2">
        <f>VLOOKUP($A9,'metric.dimension.m1.md5'!$A$1:$K$170,5,FALSE)</f>
        <v>19</v>
      </c>
      <c r="P9" t="str">
        <f t="shared" si="7"/>
        <v>best</v>
      </c>
      <c r="Q9">
        <f>VLOOKUP($A9,'metric.dimension.m1.md5'!$A$1:$K$170,7,FALSE)</f>
        <v>19.899999999999999</v>
      </c>
      <c r="R9" s="3">
        <f>VLOOKUP($A9,'metric.dimension.m1.md5'!$A$1:$K$170,11,FALSE)</f>
        <v>1.976</v>
      </c>
      <c r="Y9" t="str">
        <f t="shared" si="8"/>
        <v>csp300&amp;300&amp;6108&amp;19&amp;best&amp;2.051&amp;best&amp;1.827&amp;best&amp;1.976\\</v>
      </c>
    </row>
    <row r="10" spans="1:29" x14ac:dyDescent="0.25">
      <c r="A10" s="2" t="s">
        <v>795</v>
      </c>
      <c r="B10">
        <v>350</v>
      </c>
      <c r="C10" s="3">
        <v>7882</v>
      </c>
      <c r="D10" s="12">
        <f t="shared" si="3"/>
        <v>20</v>
      </c>
      <c r="E10">
        <v>23</v>
      </c>
      <c r="F10">
        <v>47.615000000000002</v>
      </c>
      <c r="G10" s="3">
        <f t="shared" si="4"/>
        <v>23</v>
      </c>
      <c r="H10" s="2">
        <v>20</v>
      </c>
      <c r="I10">
        <v>2.8140000000000001</v>
      </c>
      <c r="J10" s="3" t="str">
        <f t="shared" si="5"/>
        <v>best</v>
      </c>
      <c r="K10" s="2">
        <f>VLOOKUP($A10,'metric.dimension.m0.t'!$A$1:$K$170,5,FALSE)</f>
        <v>20</v>
      </c>
      <c r="L10" t="str">
        <f t="shared" si="6"/>
        <v>best</v>
      </c>
      <c r="M10">
        <f>VLOOKUP($A10,'metric.dimension.m0.t'!$A$1:$K$170,7,FALSE)</f>
        <v>20.2</v>
      </c>
      <c r="N10" s="3">
        <f>VLOOKUP($A10,'metric.dimension.m0.t'!$A$1:$K$170,11,FALSE)</f>
        <v>2.4390000000000001</v>
      </c>
      <c r="O10" s="2">
        <f>VLOOKUP($A10,'metric.dimension.m1.md5'!$A$1:$K$170,5,FALSE)</f>
        <v>20</v>
      </c>
      <c r="P10" t="str">
        <f t="shared" si="7"/>
        <v>best</v>
      </c>
      <c r="Q10">
        <f>VLOOKUP($A10,'metric.dimension.m1.md5'!$A$1:$K$170,7,FALSE)</f>
        <v>20.100000000000001</v>
      </c>
      <c r="R10" s="3">
        <f>VLOOKUP($A10,'metric.dimension.m1.md5'!$A$1:$K$170,11,FALSE)</f>
        <v>2.7290000000000001</v>
      </c>
      <c r="Y10" t="str">
        <f t="shared" si="8"/>
        <v>csp350&amp;350&amp;7882&amp;20&amp;best&amp;2.814&amp;best&amp;2.439&amp;best&amp;2.729\\</v>
      </c>
    </row>
    <row r="11" spans="1:29" x14ac:dyDescent="0.25">
      <c r="A11" s="2" t="s">
        <v>796</v>
      </c>
      <c r="B11">
        <v>400</v>
      </c>
      <c r="C11" s="3">
        <v>10760</v>
      </c>
      <c r="D11" s="12">
        <f t="shared" si="3"/>
        <v>21</v>
      </c>
      <c r="E11">
        <v>26</v>
      </c>
      <c r="F11">
        <v>79.81</v>
      </c>
      <c r="G11" s="3">
        <f t="shared" si="4"/>
        <v>26</v>
      </c>
      <c r="H11" s="2">
        <v>21</v>
      </c>
      <c r="I11">
        <v>3.9140000000000001</v>
      </c>
      <c r="J11" s="3" t="str">
        <f t="shared" si="5"/>
        <v>best</v>
      </c>
      <c r="K11" s="2">
        <f>VLOOKUP($A11,'metric.dimension.m0.t'!$A$1:$K$170,5,FALSE)</f>
        <v>22</v>
      </c>
      <c r="L11">
        <f t="shared" si="6"/>
        <v>22</v>
      </c>
      <c r="M11">
        <f>VLOOKUP($A11,'metric.dimension.m0.t'!$A$1:$K$170,7,FALSE)</f>
        <v>22.7</v>
      </c>
      <c r="N11" s="3">
        <f>VLOOKUP($A11,'metric.dimension.m0.t'!$A$1:$K$170,11,FALSE)</f>
        <v>3.4660000000000002</v>
      </c>
      <c r="O11" s="2">
        <f>VLOOKUP($A11,'metric.dimension.m1.md5'!$A$1:$K$170,5,FALSE)</f>
        <v>22</v>
      </c>
      <c r="P11">
        <f t="shared" si="7"/>
        <v>22</v>
      </c>
      <c r="Q11">
        <f>VLOOKUP($A11,'metric.dimension.m1.md5'!$A$1:$K$170,7,FALSE)</f>
        <v>22.65</v>
      </c>
      <c r="R11" s="3">
        <f>VLOOKUP($A11,'metric.dimension.m1.md5'!$A$1:$K$170,11,FALSE)</f>
        <v>3.9380000000000002</v>
      </c>
      <c r="Y11" t="str">
        <f t="shared" si="8"/>
        <v>csp400&amp;400&amp;10760&amp;21&amp;best&amp;3.914&amp;22&amp;3.466&amp;22&amp;3.938\\</v>
      </c>
    </row>
    <row r="12" spans="1:29" x14ac:dyDescent="0.25">
      <c r="A12" s="2" t="s">
        <v>797</v>
      </c>
      <c r="B12">
        <v>450</v>
      </c>
      <c r="C12" s="3">
        <v>13510</v>
      </c>
      <c r="D12" s="12">
        <f t="shared" si="3"/>
        <v>22</v>
      </c>
      <c r="E12">
        <v>27</v>
      </c>
      <c r="F12">
        <v>112.93899999999999</v>
      </c>
      <c r="G12" s="3">
        <f t="shared" si="4"/>
        <v>27</v>
      </c>
      <c r="H12" s="2">
        <v>23</v>
      </c>
      <c r="I12">
        <v>4.9960000000000004</v>
      </c>
      <c r="J12" s="3">
        <f t="shared" si="5"/>
        <v>23</v>
      </c>
      <c r="K12" s="2">
        <f>VLOOKUP($A12,'metric.dimension.m0.t'!$A$1:$K$170,5,FALSE)</f>
        <v>22</v>
      </c>
      <c r="L12" t="str">
        <f t="shared" si="6"/>
        <v>best</v>
      </c>
      <c r="M12">
        <f>VLOOKUP($A12,'metric.dimension.m0.t'!$A$1:$K$170,7,FALSE)</f>
        <v>23.1</v>
      </c>
      <c r="N12" s="3">
        <f>VLOOKUP($A12,'metric.dimension.m0.t'!$A$1:$K$170,11,FALSE)</f>
        <v>4.3719999999999999</v>
      </c>
      <c r="O12" s="2">
        <f>VLOOKUP($A12,'metric.dimension.m1.md5'!$A$1:$K$170,5,FALSE)</f>
        <v>22</v>
      </c>
      <c r="P12" t="str">
        <f t="shared" si="7"/>
        <v>best</v>
      </c>
      <c r="Q12">
        <f>VLOOKUP($A12,'metric.dimension.m1.md5'!$A$1:$K$170,7,FALSE)</f>
        <v>23.05</v>
      </c>
      <c r="R12" s="3">
        <f>VLOOKUP($A12,'metric.dimension.m1.md5'!$A$1:$K$170,11,FALSE)</f>
        <v>5.1550000000000002</v>
      </c>
      <c r="Y12" t="str">
        <f t="shared" si="8"/>
        <v>csp450&amp;450&amp;13510&amp;22&amp;23&amp;4.996&amp;best&amp;4.372&amp;best&amp;5.155\\</v>
      </c>
    </row>
    <row r="13" spans="1:29" x14ac:dyDescent="0.25">
      <c r="A13" s="2" t="s">
        <v>798</v>
      </c>
      <c r="B13">
        <v>500</v>
      </c>
      <c r="C13" s="3">
        <v>16695</v>
      </c>
      <c r="D13" s="12">
        <f t="shared" si="3"/>
        <v>24</v>
      </c>
      <c r="E13">
        <v>29</v>
      </c>
      <c r="F13">
        <v>157.422</v>
      </c>
      <c r="G13" s="3">
        <f t="shared" si="4"/>
        <v>29</v>
      </c>
      <c r="H13" s="2">
        <v>24</v>
      </c>
      <c r="I13">
        <v>6.5019999999999998</v>
      </c>
      <c r="J13" s="3" t="str">
        <f t="shared" si="5"/>
        <v>best</v>
      </c>
      <c r="K13" s="2">
        <f>VLOOKUP($A13,'metric.dimension.m0.t'!$A$1:$K$170,5,FALSE)</f>
        <v>24</v>
      </c>
      <c r="L13" t="str">
        <f t="shared" si="6"/>
        <v>best</v>
      </c>
      <c r="M13">
        <f>VLOOKUP($A13,'metric.dimension.m0.t'!$A$1:$K$170,7,FALSE)</f>
        <v>25.05</v>
      </c>
      <c r="N13" s="3">
        <f>VLOOKUP($A13,'metric.dimension.m0.t'!$A$1:$K$170,11,FALSE)</f>
        <v>5.798</v>
      </c>
      <c r="O13" s="2">
        <f>VLOOKUP($A13,'metric.dimension.m1.md5'!$A$1:$K$170,5,FALSE)</f>
        <v>24</v>
      </c>
      <c r="P13" t="str">
        <f t="shared" si="7"/>
        <v>best</v>
      </c>
      <c r="Q13">
        <f>VLOOKUP($A13,'metric.dimension.m1.md5'!$A$1:$K$170,7,FALSE)</f>
        <v>24.7</v>
      </c>
      <c r="R13" s="3">
        <f>VLOOKUP($A13,'metric.dimension.m1.md5'!$A$1:$K$170,11,FALSE)</f>
        <v>6.7439999999999998</v>
      </c>
      <c r="Y13" t="str">
        <f t="shared" si="8"/>
        <v>csp500&amp;500&amp;16695&amp;24&amp;best&amp;6.502&amp;best&amp;5.798&amp;best&amp;6.744\\</v>
      </c>
    </row>
    <row r="14" spans="1:29" x14ac:dyDescent="0.25">
      <c r="A14" s="2" t="s">
        <v>799</v>
      </c>
      <c r="B14">
        <v>100</v>
      </c>
      <c r="C14" s="3">
        <v>2487</v>
      </c>
      <c r="D14" s="12">
        <f t="shared" si="3"/>
        <v>8</v>
      </c>
      <c r="E14">
        <v>9</v>
      </c>
      <c r="F14">
        <v>4.4109999999999996</v>
      </c>
      <c r="G14" s="3">
        <f t="shared" si="4"/>
        <v>9</v>
      </c>
      <c r="H14" s="2">
        <v>8</v>
      </c>
      <c r="I14">
        <v>0.153</v>
      </c>
      <c r="J14" s="3" t="str">
        <f t="shared" si="5"/>
        <v>best</v>
      </c>
      <c r="K14" s="2">
        <f>VLOOKUP($A14,'metric.dimension.m0.t'!$A$1:$K$170,5,FALSE)</f>
        <v>8</v>
      </c>
      <c r="L14" t="str">
        <f t="shared" si="6"/>
        <v>best</v>
      </c>
      <c r="M14">
        <f>VLOOKUP($A14,'metric.dimension.m0.t'!$A$1:$K$170,7,FALSE)</f>
        <v>8.5500000000000007</v>
      </c>
      <c r="N14" s="3">
        <f>VLOOKUP($A14,'metric.dimension.m0.t'!$A$1:$K$170,11,FALSE)</f>
        <v>0.17299999999999999</v>
      </c>
      <c r="O14" s="2">
        <f>VLOOKUP($A14,'metric.dimension.m1.md5'!$A$1:$K$170,5,FALSE)</f>
        <v>8</v>
      </c>
      <c r="P14" t="str">
        <f t="shared" si="7"/>
        <v>best</v>
      </c>
      <c r="Q14">
        <f>VLOOKUP($A14,'metric.dimension.m1.md5'!$A$1:$K$170,7,FALSE)</f>
        <v>8.65</v>
      </c>
      <c r="R14" s="3">
        <f>VLOOKUP($A14,'metric.dimension.m1.md5'!$A$1:$K$170,11,FALSE)</f>
        <v>0.23499999999999999</v>
      </c>
      <c r="Y14" t="str">
        <f t="shared" si="8"/>
        <v>gcol1&amp;100&amp;2487&amp;8&amp;best&amp;0.153&amp;best&amp;0.173&amp;best&amp;0.235\\</v>
      </c>
    </row>
    <row r="15" spans="1:29" x14ac:dyDescent="0.25">
      <c r="A15" s="2" t="s">
        <v>800</v>
      </c>
      <c r="B15">
        <v>100</v>
      </c>
      <c r="C15" s="3">
        <v>2487</v>
      </c>
      <c r="D15" s="12">
        <f t="shared" si="3"/>
        <v>8</v>
      </c>
      <c r="E15">
        <v>9</v>
      </c>
      <c r="F15">
        <v>4.2050000000000001</v>
      </c>
      <c r="G15" s="3">
        <f t="shared" si="4"/>
        <v>9</v>
      </c>
      <c r="H15" s="2">
        <v>8</v>
      </c>
      <c r="I15">
        <v>0.14899999999999999</v>
      </c>
      <c r="J15" s="3" t="str">
        <f t="shared" si="5"/>
        <v>best</v>
      </c>
      <c r="K15" s="2">
        <f>VLOOKUP($A15,'metric.dimension.m0.t'!$A$1:$K$170,5,FALSE)</f>
        <v>8</v>
      </c>
      <c r="L15" t="str">
        <f t="shared" si="6"/>
        <v>best</v>
      </c>
      <c r="M15">
        <f>VLOOKUP($A15,'metric.dimension.m0.t'!$A$1:$K$170,7,FALSE)</f>
        <v>8.4499999999999993</v>
      </c>
      <c r="N15" s="3">
        <f>VLOOKUP($A15,'metric.dimension.m0.t'!$A$1:$K$170,11,FALSE)</f>
        <v>0.17799999999999999</v>
      </c>
      <c r="O15" s="2">
        <f>VLOOKUP($A15,'metric.dimension.m1.md5'!$A$1:$K$170,5,FALSE)</f>
        <v>8</v>
      </c>
      <c r="P15" t="str">
        <f t="shared" si="7"/>
        <v>best</v>
      </c>
      <c r="Q15">
        <f>VLOOKUP($A15,'metric.dimension.m1.md5'!$A$1:$K$170,7,FALSE)</f>
        <v>8.5500000000000007</v>
      </c>
      <c r="R15" s="3">
        <f>VLOOKUP($A15,'metric.dimension.m1.md5'!$A$1:$K$170,11,FALSE)</f>
        <v>0.23599999999999999</v>
      </c>
      <c r="Y15" t="str">
        <f t="shared" si="8"/>
        <v>gcol2&amp;100&amp;2487&amp;8&amp;best&amp;0.149&amp;best&amp;0.178&amp;best&amp;0.236\\</v>
      </c>
    </row>
    <row r="16" spans="1:29" x14ac:dyDescent="0.25">
      <c r="A16" s="2" t="s">
        <v>801</v>
      </c>
      <c r="B16">
        <v>100</v>
      </c>
      <c r="C16" s="3">
        <v>2482</v>
      </c>
      <c r="D16" s="12">
        <f t="shared" si="3"/>
        <v>8</v>
      </c>
      <c r="E16">
        <v>9</v>
      </c>
      <c r="F16">
        <v>4.798</v>
      </c>
      <c r="G16" s="3">
        <f t="shared" si="4"/>
        <v>9</v>
      </c>
      <c r="H16" s="2">
        <v>8</v>
      </c>
      <c r="I16">
        <v>0.14899999999999999</v>
      </c>
      <c r="J16" s="3" t="str">
        <f t="shared" si="5"/>
        <v>best</v>
      </c>
      <c r="K16" s="2">
        <f>VLOOKUP($A16,'metric.dimension.m0.t'!$A$1:$K$170,5,FALSE)</f>
        <v>8</v>
      </c>
      <c r="L16" t="str">
        <f t="shared" si="6"/>
        <v>best</v>
      </c>
      <c r="M16">
        <f>VLOOKUP($A16,'metric.dimension.m0.t'!$A$1:$K$170,7,FALSE)</f>
        <v>8.85</v>
      </c>
      <c r="N16" s="3">
        <f>VLOOKUP($A16,'metric.dimension.m0.t'!$A$1:$K$170,11,FALSE)</f>
        <v>0.16500000000000001</v>
      </c>
      <c r="O16" s="2">
        <f>VLOOKUP($A16,'metric.dimension.m1.md5'!$A$1:$K$170,5,FALSE)</f>
        <v>8</v>
      </c>
      <c r="P16" t="str">
        <f t="shared" si="7"/>
        <v>best</v>
      </c>
      <c r="Q16">
        <f>VLOOKUP($A16,'metric.dimension.m1.md5'!$A$1:$K$170,7,FALSE)</f>
        <v>8.75</v>
      </c>
      <c r="R16" s="3">
        <f>VLOOKUP($A16,'metric.dimension.m1.md5'!$A$1:$K$170,11,FALSE)</f>
        <v>0.23699999999999999</v>
      </c>
      <c r="Y16" t="str">
        <f t="shared" si="8"/>
        <v>gcol3&amp;100&amp;2482&amp;8&amp;best&amp;0.149&amp;best&amp;0.165&amp;best&amp;0.237\\</v>
      </c>
    </row>
    <row r="17" spans="1:25" x14ac:dyDescent="0.25">
      <c r="A17" s="2" t="s">
        <v>802</v>
      </c>
      <c r="B17">
        <v>100</v>
      </c>
      <c r="C17" s="3">
        <v>2503</v>
      </c>
      <c r="D17" s="12">
        <f t="shared" si="3"/>
        <v>8</v>
      </c>
      <c r="E17">
        <v>9</v>
      </c>
      <c r="F17">
        <v>5.2279999999999998</v>
      </c>
      <c r="G17" s="3">
        <f t="shared" si="4"/>
        <v>9</v>
      </c>
      <c r="H17" s="2">
        <v>8</v>
      </c>
      <c r="I17">
        <v>0.15</v>
      </c>
      <c r="J17" s="3" t="str">
        <f t="shared" si="5"/>
        <v>best</v>
      </c>
      <c r="K17" s="2">
        <f>VLOOKUP($A17,'metric.dimension.m0.t'!$A$1:$K$170,5,FALSE)</f>
        <v>8</v>
      </c>
      <c r="L17" t="str">
        <f t="shared" si="6"/>
        <v>best</v>
      </c>
      <c r="M17">
        <f>VLOOKUP($A17,'metric.dimension.m0.t'!$A$1:$K$170,7,FALSE)</f>
        <v>8.75</v>
      </c>
      <c r="N17" s="3">
        <f>VLOOKUP($A17,'metric.dimension.m0.t'!$A$1:$K$170,11,FALSE)</f>
        <v>0.16800000000000001</v>
      </c>
      <c r="O17" s="2">
        <f>VLOOKUP($A17,'metric.dimension.m1.md5'!$A$1:$K$170,5,FALSE)</f>
        <v>8</v>
      </c>
      <c r="P17" t="str">
        <f t="shared" si="7"/>
        <v>best</v>
      </c>
      <c r="Q17">
        <f>VLOOKUP($A17,'metric.dimension.m1.md5'!$A$1:$K$170,7,FALSE)</f>
        <v>8.6</v>
      </c>
      <c r="R17" s="3">
        <f>VLOOKUP($A17,'metric.dimension.m1.md5'!$A$1:$K$170,11,FALSE)</f>
        <v>0.23699999999999999</v>
      </c>
      <c r="Y17" t="str">
        <f t="shared" si="8"/>
        <v>gcol4&amp;100&amp;2503&amp;8&amp;best&amp;0.15&amp;best&amp;0.168&amp;best&amp;0.237\\</v>
      </c>
    </row>
    <row r="18" spans="1:25" x14ac:dyDescent="0.25">
      <c r="A18" s="2" t="s">
        <v>803</v>
      </c>
      <c r="B18">
        <v>100</v>
      </c>
      <c r="C18" s="3">
        <v>2450</v>
      </c>
      <c r="D18" s="12">
        <f t="shared" si="3"/>
        <v>8</v>
      </c>
      <c r="E18">
        <v>9</v>
      </c>
      <c r="F18">
        <v>4.2640000000000002</v>
      </c>
      <c r="G18" s="3">
        <f t="shared" si="4"/>
        <v>9</v>
      </c>
      <c r="H18" s="2">
        <v>8</v>
      </c>
      <c r="I18">
        <v>0.152</v>
      </c>
      <c r="J18" s="3" t="str">
        <f t="shared" si="5"/>
        <v>best</v>
      </c>
      <c r="K18" s="2">
        <f>VLOOKUP($A18,'metric.dimension.m0.t'!$A$1:$K$170,5,FALSE)</f>
        <v>8</v>
      </c>
      <c r="L18" t="str">
        <f t="shared" si="6"/>
        <v>best</v>
      </c>
      <c r="M18">
        <f>VLOOKUP($A18,'metric.dimension.m0.t'!$A$1:$K$170,7,FALSE)</f>
        <v>8.6</v>
      </c>
      <c r="N18" s="3">
        <f>VLOOKUP($A18,'metric.dimension.m0.t'!$A$1:$K$170,11,FALSE)</f>
        <v>0.17499999999999999</v>
      </c>
      <c r="O18" s="2">
        <f>VLOOKUP($A18,'metric.dimension.m1.md5'!$A$1:$K$170,5,FALSE)</f>
        <v>8</v>
      </c>
      <c r="P18" t="str">
        <f t="shared" si="7"/>
        <v>best</v>
      </c>
      <c r="Q18">
        <f>VLOOKUP($A18,'metric.dimension.m1.md5'!$A$1:$K$170,7,FALSE)</f>
        <v>8.5500000000000007</v>
      </c>
      <c r="R18" s="3">
        <f>VLOOKUP($A18,'metric.dimension.m1.md5'!$A$1:$K$170,11,FALSE)</f>
        <v>0.23300000000000001</v>
      </c>
      <c r="Y18" t="str">
        <f t="shared" si="8"/>
        <v>gcol5&amp;100&amp;2450&amp;8&amp;best&amp;0.152&amp;best&amp;0.175&amp;best&amp;0.233\\</v>
      </c>
    </row>
    <row r="19" spans="1:25" x14ac:dyDescent="0.25">
      <c r="A19" s="2" t="s">
        <v>804</v>
      </c>
      <c r="B19">
        <v>100</v>
      </c>
      <c r="C19" s="3">
        <v>2537</v>
      </c>
      <c r="D19" s="12">
        <f t="shared" si="3"/>
        <v>8</v>
      </c>
      <c r="E19">
        <v>9</v>
      </c>
      <c r="F19">
        <v>4.3090000000000002</v>
      </c>
      <c r="G19" s="3">
        <f t="shared" si="4"/>
        <v>9</v>
      </c>
      <c r="H19" s="2">
        <v>8</v>
      </c>
      <c r="I19">
        <v>0.153</v>
      </c>
      <c r="J19" s="3" t="str">
        <f t="shared" si="5"/>
        <v>best</v>
      </c>
      <c r="K19" s="2">
        <f>VLOOKUP($A19,'metric.dimension.m0.t'!$A$1:$K$170,5,FALSE)</f>
        <v>8</v>
      </c>
      <c r="L19" t="str">
        <f t="shared" si="6"/>
        <v>best</v>
      </c>
      <c r="M19">
        <f>VLOOKUP($A19,'metric.dimension.m0.t'!$A$1:$K$170,7,FALSE)</f>
        <v>8.8000000000000007</v>
      </c>
      <c r="N19" s="3">
        <f>VLOOKUP($A19,'metric.dimension.m0.t'!$A$1:$K$170,11,FALSE)</f>
        <v>0.17</v>
      </c>
      <c r="O19" s="2">
        <f>VLOOKUP($A19,'metric.dimension.m1.md5'!$A$1:$K$170,5,FALSE)</f>
        <v>8</v>
      </c>
      <c r="P19" t="str">
        <f t="shared" si="7"/>
        <v>best</v>
      </c>
      <c r="Q19">
        <f>VLOOKUP($A19,'metric.dimension.m1.md5'!$A$1:$K$170,7,FALSE)</f>
        <v>8.65</v>
      </c>
      <c r="R19" s="3">
        <f>VLOOKUP($A19,'metric.dimension.m1.md5'!$A$1:$K$170,11,FALSE)</f>
        <v>0.23499999999999999</v>
      </c>
      <c r="Y19" t="str">
        <f t="shared" si="8"/>
        <v>gcol6&amp;100&amp;2537&amp;8&amp;best&amp;0.153&amp;best&amp;0.17&amp;best&amp;0.235\\</v>
      </c>
    </row>
    <row r="20" spans="1:25" x14ac:dyDescent="0.25">
      <c r="A20" s="2" t="s">
        <v>805</v>
      </c>
      <c r="B20">
        <v>100</v>
      </c>
      <c r="C20" s="3">
        <v>2505</v>
      </c>
      <c r="D20" s="12">
        <f t="shared" si="3"/>
        <v>8</v>
      </c>
      <c r="E20">
        <v>9</v>
      </c>
      <c r="F20">
        <v>4.8040000000000003</v>
      </c>
      <c r="G20" s="3">
        <f t="shared" si="4"/>
        <v>9</v>
      </c>
      <c r="H20" s="2">
        <v>8</v>
      </c>
      <c r="I20">
        <v>0.153</v>
      </c>
      <c r="J20" s="3" t="str">
        <f t="shared" si="5"/>
        <v>best</v>
      </c>
      <c r="K20" s="2">
        <f>VLOOKUP($A20,'metric.dimension.m0.t'!$A$1:$K$170,5,FALSE)</f>
        <v>8</v>
      </c>
      <c r="L20" t="str">
        <f t="shared" si="6"/>
        <v>best</v>
      </c>
      <c r="M20">
        <f>VLOOKUP($A20,'metric.dimension.m0.t'!$A$1:$K$170,7,FALSE)</f>
        <v>8.75</v>
      </c>
      <c r="N20" s="3">
        <f>VLOOKUP($A20,'metric.dimension.m0.t'!$A$1:$K$170,11,FALSE)</f>
        <v>0.17100000000000001</v>
      </c>
      <c r="O20" s="2">
        <f>VLOOKUP($A20,'metric.dimension.m1.md5'!$A$1:$K$170,5,FALSE)</f>
        <v>8</v>
      </c>
      <c r="P20" t="str">
        <f t="shared" si="7"/>
        <v>best</v>
      </c>
      <c r="Q20">
        <f>VLOOKUP($A20,'metric.dimension.m1.md5'!$A$1:$K$170,7,FALSE)</f>
        <v>8.8000000000000007</v>
      </c>
      <c r="R20" s="3">
        <f>VLOOKUP($A20,'metric.dimension.m1.md5'!$A$1:$K$170,11,FALSE)</f>
        <v>0.22700000000000001</v>
      </c>
      <c r="Y20" t="str">
        <f t="shared" si="8"/>
        <v>gcol7&amp;100&amp;2505&amp;8&amp;best&amp;0.153&amp;best&amp;0.171&amp;best&amp;0.227\\</v>
      </c>
    </row>
    <row r="21" spans="1:25" x14ac:dyDescent="0.25">
      <c r="A21" s="2" t="s">
        <v>806</v>
      </c>
      <c r="B21">
        <v>100</v>
      </c>
      <c r="C21" s="3">
        <v>2479</v>
      </c>
      <c r="D21" s="12">
        <f t="shared" si="3"/>
        <v>8</v>
      </c>
      <c r="E21">
        <v>9</v>
      </c>
      <c r="F21">
        <v>4.6929999999999996</v>
      </c>
      <c r="G21" s="3">
        <f t="shared" si="4"/>
        <v>9</v>
      </c>
      <c r="H21" s="2">
        <v>8</v>
      </c>
      <c r="I21">
        <v>0.153</v>
      </c>
      <c r="J21" s="3" t="str">
        <f t="shared" si="5"/>
        <v>best</v>
      </c>
      <c r="K21" s="2">
        <f>VLOOKUP($A21,'metric.dimension.m0.t'!$A$1:$K$170,5,FALSE)</f>
        <v>8</v>
      </c>
      <c r="L21" t="str">
        <f t="shared" si="6"/>
        <v>best</v>
      </c>
      <c r="M21">
        <f>VLOOKUP($A21,'metric.dimension.m0.t'!$A$1:$K$170,7,FALSE)</f>
        <v>8.6</v>
      </c>
      <c r="N21" s="3">
        <f>VLOOKUP($A21,'metric.dimension.m0.t'!$A$1:$K$170,11,FALSE)</f>
        <v>0.182</v>
      </c>
      <c r="O21" s="2">
        <f>VLOOKUP($A21,'metric.dimension.m1.md5'!$A$1:$K$170,5,FALSE)</f>
        <v>8</v>
      </c>
      <c r="P21" t="str">
        <f t="shared" si="7"/>
        <v>best</v>
      </c>
      <c r="Q21">
        <f>VLOOKUP($A21,'metric.dimension.m1.md5'!$A$1:$K$170,7,FALSE)</f>
        <v>8.6999999999999993</v>
      </c>
      <c r="R21" s="3">
        <f>VLOOKUP($A21,'metric.dimension.m1.md5'!$A$1:$K$170,11,FALSE)</f>
        <v>0.22500000000000001</v>
      </c>
      <c r="Y21" t="str">
        <f t="shared" si="8"/>
        <v>gcol8&amp;100&amp;2479&amp;8&amp;best&amp;0.153&amp;best&amp;0.182&amp;best&amp;0.225\\</v>
      </c>
    </row>
    <row r="22" spans="1:25" x14ac:dyDescent="0.25">
      <c r="A22" s="2" t="s">
        <v>807</v>
      </c>
      <c r="B22">
        <v>100</v>
      </c>
      <c r="C22" s="3">
        <v>2486</v>
      </c>
      <c r="D22" s="12">
        <f t="shared" si="3"/>
        <v>8</v>
      </c>
      <c r="E22">
        <v>9</v>
      </c>
      <c r="F22">
        <v>4.1859999999999999</v>
      </c>
      <c r="G22" s="3">
        <f t="shared" si="4"/>
        <v>9</v>
      </c>
      <c r="H22" s="2">
        <v>8</v>
      </c>
      <c r="I22">
        <v>0.154</v>
      </c>
      <c r="J22" s="3" t="str">
        <f t="shared" si="5"/>
        <v>best</v>
      </c>
      <c r="K22" s="2">
        <f>VLOOKUP($A22,'metric.dimension.m0.t'!$A$1:$K$170,5,FALSE)</f>
        <v>8</v>
      </c>
      <c r="L22" t="str">
        <f t="shared" si="6"/>
        <v>best</v>
      </c>
      <c r="M22">
        <f>VLOOKUP($A22,'metric.dimension.m0.t'!$A$1:$K$170,7,FALSE)</f>
        <v>8.6</v>
      </c>
      <c r="N22" s="3">
        <f>VLOOKUP($A22,'metric.dimension.m0.t'!$A$1:$K$170,11,FALSE)</f>
        <v>0.17199999999999999</v>
      </c>
      <c r="O22" s="2">
        <f>VLOOKUP($A22,'metric.dimension.m1.md5'!$A$1:$K$170,5,FALSE)</f>
        <v>8</v>
      </c>
      <c r="P22" t="str">
        <f t="shared" si="7"/>
        <v>best</v>
      </c>
      <c r="Q22">
        <f>VLOOKUP($A22,'metric.dimension.m1.md5'!$A$1:$K$170,7,FALSE)</f>
        <v>8.6</v>
      </c>
      <c r="R22" s="3">
        <f>VLOOKUP($A22,'metric.dimension.m1.md5'!$A$1:$K$170,11,FALSE)</f>
        <v>0.23599999999999999</v>
      </c>
      <c r="Y22" t="str">
        <f t="shared" si="8"/>
        <v>gcol9&amp;100&amp;2486&amp;8&amp;best&amp;0.154&amp;best&amp;0.172&amp;best&amp;0.236\\</v>
      </c>
    </row>
    <row r="23" spans="1:25" x14ac:dyDescent="0.25">
      <c r="A23" s="2" t="s">
        <v>808</v>
      </c>
      <c r="B23">
        <v>100</v>
      </c>
      <c r="C23" s="3">
        <v>2506</v>
      </c>
      <c r="D23" s="12">
        <f t="shared" si="3"/>
        <v>8</v>
      </c>
      <c r="E23">
        <v>9</v>
      </c>
      <c r="F23">
        <v>4.37</v>
      </c>
      <c r="G23" s="3">
        <f t="shared" si="4"/>
        <v>9</v>
      </c>
      <c r="H23" s="2">
        <v>8</v>
      </c>
      <c r="I23">
        <v>0.14899999999999999</v>
      </c>
      <c r="J23" s="3" t="str">
        <f t="shared" si="5"/>
        <v>best</v>
      </c>
      <c r="K23" s="2">
        <f>VLOOKUP($A23,'metric.dimension.m0.t'!$A$1:$K$170,5,FALSE)</f>
        <v>8</v>
      </c>
      <c r="L23" t="str">
        <f t="shared" si="6"/>
        <v>best</v>
      </c>
      <c r="M23">
        <f>VLOOKUP($A23,'metric.dimension.m0.t'!$A$1:$K$170,7,FALSE)</f>
        <v>8.6999999999999993</v>
      </c>
      <c r="N23" s="3">
        <f>VLOOKUP($A23,'metric.dimension.m0.t'!$A$1:$K$170,11,FALSE)</f>
        <v>0.17100000000000001</v>
      </c>
      <c r="O23" s="2">
        <f>VLOOKUP($A23,'metric.dimension.m1.md5'!$A$1:$K$170,5,FALSE)</f>
        <v>8</v>
      </c>
      <c r="P23" t="str">
        <f t="shared" si="7"/>
        <v>best</v>
      </c>
      <c r="Q23">
        <f>VLOOKUP($A23,'metric.dimension.m1.md5'!$A$1:$K$170,7,FALSE)</f>
        <v>8.65</v>
      </c>
      <c r="R23" s="3">
        <f>VLOOKUP($A23,'metric.dimension.m1.md5'!$A$1:$K$170,11,FALSE)</f>
        <v>0.23</v>
      </c>
      <c r="Y23" t="str">
        <f t="shared" si="8"/>
        <v>gcol10&amp;100&amp;2506&amp;8&amp;best&amp;0.149&amp;best&amp;0.171&amp;best&amp;0.23\\</v>
      </c>
    </row>
    <row r="24" spans="1:25" x14ac:dyDescent="0.25">
      <c r="A24" s="2" t="s">
        <v>809</v>
      </c>
      <c r="B24">
        <v>100</v>
      </c>
      <c r="C24" s="3">
        <v>2467</v>
      </c>
      <c r="D24" s="12">
        <f t="shared" si="3"/>
        <v>8</v>
      </c>
      <c r="E24">
        <v>9</v>
      </c>
      <c r="F24">
        <v>4.2110000000000003</v>
      </c>
      <c r="G24" s="3">
        <f t="shared" si="4"/>
        <v>9</v>
      </c>
      <c r="H24" s="2">
        <v>8</v>
      </c>
      <c r="I24">
        <v>0.151</v>
      </c>
      <c r="J24" s="3" t="str">
        <f t="shared" si="5"/>
        <v>best</v>
      </c>
      <c r="K24" s="2">
        <f>VLOOKUP($A24,'metric.dimension.m0.t'!$A$1:$K$170,5,FALSE)</f>
        <v>8</v>
      </c>
      <c r="L24" t="str">
        <f t="shared" si="6"/>
        <v>best</v>
      </c>
      <c r="M24">
        <f>VLOOKUP($A24,'metric.dimension.m0.t'!$A$1:$K$170,7,FALSE)</f>
        <v>8.6999999999999993</v>
      </c>
      <c r="N24" s="3">
        <f>VLOOKUP($A24,'metric.dimension.m0.t'!$A$1:$K$170,11,FALSE)</f>
        <v>0.16600000000000001</v>
      </c>
      <c r="O24" s="2">
        <f>VLOOKUP($A24,'metric.dimension.m1.md5'!$A$1:$K$170,5,FALSE)</f>
        <v>8</v>
      </c>
      <c r="P24" t="str">
        <f t="shared" si="7"/>
        <v>best</v>
      </c>
      <c r="Q24">
        <f>VLOOKUP($A24,'metric.dimension.m1.md5'!$A$1:$K$170,7,FALSE)</f>
        <v>8.75</v>
      </c>
      <c r="R24" s="3">
        <f>VLOOKUP($A24,'metric.dimension.m1.md5'!$A$1:$K$170,11,FALSE)</f>
        <v>0.23899999999999999</v>
      </c>
      <c r="Y24" t="str">
        <f t="shared" si="8"/>
        <v>gcol11&amp;100&amp;2467&amp;8&amp;best&amp;0.151&amp;best&amp;0.166&amp;best&amp;0.239\\</v>
      </c>
    </row>
    <row r="25" spans="1:25" x14ac:dyDescent="0.25">
      <c r="A25" s="2" t="s">
        <v>810</v>
      </c>
      <c r="B25">
        <v>100</v>
      </c>
      <c r="C25" s="3">
        <v>2531</v>
      </c>
      <c r="D25" s="12">
        <f t="shared" si="3"/>
        <v>8</v>
      </c>
      <c r="E25">
        <v>9</v>
      </c>
      <c r="F25">
        <v>3.9580000000000002</v>
      </c>
      <c r="G25" s="3">
        <f t="shared" si="4"/>
        <v>9</v>
      </c>
      <c r="H25" s="2">
        <v>8</v>
      </c>
      <c r="I25">
        <v>0.152</v>
      </c>
      <c r="J25" s="3" t="str">
        <f t="shared" si="5"/>
        <v>best</v>
      </c>
      <c r="K25" s="2">
        <f>VLOOKUP($A25,'metric.dimension.m0.t'!$A$1:$K$170,5,FALSE)</f>
        <v>8</v>
      </c>
      <c r="L25" t="str">
        <f t="shared" si="6"/>
        <v>best</v>
      </c>
      <c r="M25">
        <f>VLOOKUP($A25,'metric.dimension.m0.t'!$A$1:$K$170,7,FALSE)</f>
        <v>8.75</v>
      </c>
      <c r="N25" s="3">
        <f>VLOOKUP($A25,'metric.dimension.m0.t'!$A$1:$K$170,11,FALSE)</f>
        <v>0.17899999999999999</v>
      </c>
      <c r="O25" s="2">
        <f>VLOOKUP($A25,'metric.dimension.m1.md5'!$A$1:$K$170,5,FALSE)</f>
        <v>8</v>
      </c>
      <c r="P25" t="str">
        <f t="shared" si="7"/>
        <v>best</v>
      </c>
      <c r="Q25">
        <f>VLOOKUP($A25,'metric.dimension.m1.md5'!$A$1:$K$170,7,FALSE)</f>
        <v>8.5500000000000007</v>
      </c>
      <c r="R25" s="3">
        <f>VLOOKUP($A25,'metric.dimension.m1.md5'!$A$1:$K$170,11,FALSE)</f>
        <v>0.24099999999999999</v>
      </c>
      <c r="Y25" t="str">
        <f t="shared" si="8"/>
        <v>gcol12&amp;100&amp;2531&amp;8&amp;best&amp;0.152&amp;best&amp;0.179&amp;best&amp;0.241\\</v>
      </c>
    </row>
    <row r="26" spans="1:25" x14ac:dyDescent="0.25">
      <c r="A26" s="2" t="s">
        <v>811</v>
      </c>
      <c r="B26">
        <v>100</v>
      </c>
      <c r="C26" s="3">
        <v>2467</v>
      </c>
      <c r="D26" s="12">
        <f t="shared" si="3"/>
        <v>8</v>
      </c>
      <c r="E26">
        <v>9</v>
      </c>
      <c r="F26">
        <v>4.4790000000000001</v>
      </c>
      <c r="G26" s="3">
        <f t="shared" si="4"/>
        <v>9</v>
      </c>
      <c r="H26" s="2">
        <v>8</v>
      </c>
      <c r="I26">
        <v>0.153</v>
      </c>
      <c r="J26" s="3" t="str">
        <f t="shared" si="5"/>
        <v>best</v>
      </c>
      <c r="K26" s="2">
        <f>VLOOKUP($A26,'metric.dimension.m0.t'!$A$1:$K$170,5,FALSE)</f>
        <v>8</v>
      </c>
      <c r="L26" t="str">
        <f t="shared" si="6"/>
        <v>best</v>
      </c>
      <c r="M26">
        <f>VLOOKUP($A26,'metric.dimension.m0.t'!$A$1:$K$170,7,FALSE)</f>
        <v>8.6999999999999993</v>
      </c>
      <c r="N26" s="3">
        <f>VLOOKUP($A26,'metric.dimension.m0.t'!$A$1:$K$170,11,FALSE)</f>
        <v>0.17</v>
      </c>
      <c r="O26" s="2">
        <f>VLOOKUP($A26,'metric.dimension.m1.md5'!$A$1:$K$170,5,FALSE)</f>
        <v>8</v>
      </c>
      <c r="P26" t="str">
        <f t="shared" si="7"/>
        <v>best</v>
      </c>
      <c r="Q26">
        <f>VLOOKUP($A26,'metric.dimension.m1.md5'!$A$1:$K$170,7,FALSE)</f>
        <v>8.6</v>
      </c>
      <c r="R26" s="3">
        <f>VLOOKUP($A26,'metric.dimension.m1.md5'!$A$1:$K$170,11,FALSE)</f>
        <v>0.22900000000000001</v>
      </c>
      <c r="Y26" t="str">
        <f t="shared" si="8"/>
        <v>gcol13&amp;100&amp;2467&amp;8&amp;best&amp;0.153&amp;best&amp;0.17&amp;best&amp;0.229\\</v>
      </c>
    </row>
    <row r="27" spans="1:25" x14ac:dyDescent="0.25">
      <c r="A27" s="2" t="s">
        <v>812</v>
      </c>
      <c r="B27">
        <v>100</v>
      </c>
      <c r="C27" s="3">
        <v>2524</v>
      </c>
      <c r="D27" s="12">
        <f t="shared" si="3"/>
        <v>8</v>
      </c>
      <c r="E27">
        <v>9</v>
      </c>
      <c r="F27">
        <v>4.694</v>
      </c>
      <c r="G27" s="3">
        <f t="shared" si="4"/>
        <v>9</v>
      </c>
      <c r="H27" s="2">
        <v>8</v>
      </c>
      <c r="I27">
        <v>0.14899999999999999</v>
      </c>
      <c r="J27" s="3" t="str">
        <f t="shared" si="5"/>
        <v>best</v>
      </c>
      <c r="K27" s="2">
        <f>VLOOKUP($A27,'metric.dimension.m0.t'!$A$1:$K$170,5,FALSE)</f>
        <v>8</v>
      </c>
      <c r="L27" t="str">
        <f t="shared" si="6"/>
        <v>best</v>
      </c>
      <c r="M27">
        <f>VLOOKUP($A27,'metric.dimension.m0.t'!$A$1:$K$170,7,FALSE)</f>
        <v>8.6999999999999993</v>
      </c>
      <c r="N27" s="3">
        <f>VLOOKUP($A27,'metric.dimension.m0.t'!$A$1:$K$170,11,FALSE)</f>
        <v>0.17399999999999999</v>
      </c>
      <c r="O27" s="2">
        <f>VLOOKUP($A27,'metric.dimension.m1.md5'!$A$1:$K$170,5,FALSE)</f>
        <v>8</v>
      </c>
      <c r="P27" t="str">
        <f t="shared" si="7"/>
        <v>best</v>
      </c>
      <c r="Q27">
        <f>VLOOKUP($A27,'metric.dimension.m1.md5'!$A$1:$K$170,7,FALSE)</f>
        <v>8.75</v>
      </c>
      <c r="R27" s="3">
        <f>VLOOKUP($A27,'metric.dimension.m1.md5'!$A$1:$K$170,11,FALSE)</f>
        <v>0.22700000000000001</v>
      </c>
      <c r="Y27" t="str">
        <f t="shared" si="8"/>
        <v>gcol14&amp;100&amp;2524&amp;8&amp;best&amp;0.149&amp;best&amp;0.174&amp;best&amp;0.227\\</v>
      </c>
    </row>
    <row r="28" spans="1:25" x14ac:dyDescent="0.25">
      <c r="A28" s="2" t="s">
        <v>813</v>
      </c>
      <c r="B28">
        <v>100</v>
      </c>
      <c r="C28" s="3">
        <v>2528</v>
      </c>
      <c r="D28" s="12">
        <f t="shared" si="3"/>
        <v>8</v>
      </c>
      <c r="E28">
        <v>9</v>
      </c>
      <c r="F28">
        <v>4.2270000000000003</v>
      </c>
      <c r="G28" s="3">
        <f t="shared" si="4"/>
        <v>9</v>
      </c>
      <c r="H28" s="2">
        <v>8</v>
      </c>
      <c r="I28">
        <v>0.153</v>
      </c>
      <c r="J28" s="3" t="str">
        <f t="shared" si="5"/>
        <v>best</v>
      </c>
      <c r="K28" s="2">
        <f>VLOOKUP($A28,'metric.dimension.m0.t'!$A$1:$K$170,5,FALSE)</f>
        <v>8</v>
      </c>
      <c r="L28" t="str">
        <f t="shared" si="6"/>
        <v>best</v>
      </c>
      <c r="M28">
        <f>VLOOKUP($A28,'metric.dimension.m0.t'!$A$1:$K$170,7,FALSE)</f>
        <v>8.85</v>
      </c>
      <c r="N28" s="3">
        <f>VLOOKUP($A28,'metric.dimension.m0.t'!$A$1:$K$170,11,FALSE)</f>
        <v>0.17100000000000001</v>
      </c>
      <c r="O28" s="2">
        <f>VLOOKUP($A28,'metric.dimension.m1.md5'!$A$1:$K$170,5,FALSE)</f>
        <v>8</v>
      </c>
      <c r="P28" t="str">
        <f t="shared" si="7"/>
        <v>best</v>
      </c>
      <c r="Q28">
        <f>VLOOKUP($A28,'metric.dimension.m1.md5'!$A$1:$K$170,7,FALSE)</f>
        <v>8.5</v>
      </c>
      <c r="R28" s="3">
        <f>VLOOKUP($A28,'metric.dimension.m1.md5'!$A$1:$K$170,11,FALSE)</f>
        <v>0.23899999999999999</v>
      </c>
      <c r="Y28" t="str">
        <f t="shared" si="8"/>
        <v>gcol15&amp;100&amp;2528&amp;8&amp;best&amp;0.153&amp;best&amp;0.171&amp;best&amp;0.239\\</v>
      </c>
    </row>
    <row r="29" spans="1:25" x14ac:dyDescent="0.25">
      <c r="A29" s="2" t="s">
        <v>814</v>
      </c>
      <c r="B29">
        <v>100</v>
      </c>
      <c r="C29" s="3">
        <v>2493</v>
      </c>
      <c r="D29" s="12">
        <f t="shared" si="3"/>
        <v>8</v>
      </c>
      <c r="E29">
        <v>9</v>
      </c>
      <c r="F29">
        <v>4.2450000000000001</v>
      </c>
      <c r="G29" s="3">
        <f t="shared" si="4"/>
        <v>9</v>
      </c>
      <c r="H29" s="2">
        <v>8</v>
      </c>
      <c r="I29">
        <v>0.156</v>
      </c>
      <c r="J29" s="3" t="str">
        <f t="shared" si="5"/>
        <v>best</v>
      </c>
      <c r="K29" s="2">
        <f>VLOOKUP($A29,'metric.dimension.m0.t'!$A$1:$K$170,5,FALSE)</f>
        <v>8</v>
      </c>
      <c r="L29" t="str">
        <f t="shared" si="6"/>
        <v>best</v>
      </c>
      <c r="M29">
        <f>VLOOKUP($A29,'metric.dimension.m0.t'!$A$1:$K$170,7,FALSE)</f>
        <v>8.6</v>
      </c>
      <c r="N29" s="3">
        <f>VLOOKUP($A29,'metric.dimension.m0.t'!$A$1:$K$170,11,FALSE)</f>
        <v>0.17799999999999999</v>
      </c>
      <c r="O29" s="2">
        <f>VLOOKUP($A29,'metric.dimension.m1.md5'!$A$1:$K$170,5,FALSE)</f>
        <v>8</v>
      </c>
      <c r="P29" t="str">
        <f t="shared" si="7"/>
        <v>best</v>
      </c>
      <c r="Q29">
        <f>VLOOKUP($A29,'metric.dimension.m1.md5'!$A$1:$K$170,7,FALSE)</f>
        <v>8.6</v>
      </c>
      <c r="R29" s="3">
        <f>VLOOKUP($A29,'metric.dimension.m1.md5'!$A$1:$K$170,11,FALSE)</f>
        <v>0.23300000000000001</v>
      </c>
      <c r="Y29" t="str">
        <f t="shared" si="8"/>
        <v>gcol16&amp;100&amp;2493&amp;8&amp;best&amp;0.156&amp;best&amp;0.178&amp;best&amp;0.233\\</v>
      </c>
    </row>
    <row r="30" spans="1:25" x14ac:dyDescent="0.25">
      <c r="A30" s="2" t="s">
        <v>815</v>
      </c>
      <c r="B30">
        <v>100</v>
      </c>
      <c r="C30" s="3">
        <v>2503</v>
      </c>
      <c r="D30" s="12">
        <f t="shared" si="3"/>
        <v>8</v>
      </c>
      <c r="E30">
        <v>9</v>
      </c>
      <c r="F30">
        <v>4.9669999999999996</v>
      </c>
      <c r="G30" s="3">
        <f t="shared" si="4"/>
        <v>9</v>
      </c>
      <c r="H30" s="2">
        <v>8</v>
      </c>
      <c r="I30">
        <v>0.14599999999999999</v>
      </c>
      <c r="J30" s="3" t="str">
        <f t="shared" si="5"/>
        <v>best</v>
      </c>
      <c r="K30" s="2">
        <f>VLOOKUP($A30,'metric.dimension.m0.t'!$A$1:$K$170,5,FALSE)</f>
        <v>8</v>
      </c>
      <c r="L30" t="str">
        <f t="shared" si="6"/>
        <v>best</v>
      </c>
      <c r="M30">
        <f>VLOOKUP($A30,'metric.dimension.m0.t'!$A$1:$K$170,7,FALSE)</f>
        <v>8.65</v>
      </c>
      <c r="N30" s="3">
        <f>VLOOKUP($A30,'metric.dimension.m0.t'!$A$1:$K$170,11,FALSE)</f>
        <v>0.17199999999999999</v>
      </c>
      <c r="O30" s="2">
        <f>VLOOKUP($A30,'metric.dimension.m1.md5'!$A$1:$K$170,5,FALSE)</f>
        <v>8</v>
      </c>
      <c r="P30" t="str">
        <f t="shared" si="7"/>
        <v>best</v>
      </c>
      <c r="Q30">
        <f>VLOOKUP($A30,'metric.dimension.m1.md5'!$A$1:$K$170,7,FALSE)</f>
        <v>8.65</v>
      </c>
      <c r="R30" s="3">
        <f>VLOOKUP($A30,'metric.dimension.m1.md5'!$A$1:$K$170,11,FALSE)</f>
        <v>0.23200000000000001</v>
      </c>
      <c r="Y30" t="str">
        <f t="shared" si="8"/>
        <v>gcol17&amp;100&amp;2503&amp;8&amp;best&amp;0.146&amp;best&amp;0.172&amp;best&amp;0.232\\</v>
      </c>
    </row>
    <row r="31" spans="1:25" x14ac:dyDescent="0.25">
      <c r="A31" s="2" t="s">
        <v>816</v>
      </c>
      <c r="B31">
        <v>100</v>
      </c>
      <c r="C31" s="3">
        <v>2472</v>
      </c>
      <c r="D31" s="12">
        <f t="shared" si="3"/>
        <v>8</v>
      </c>
      <c r="E31">
        <v>9</v>
      </c>
      <c r="F31">
        <v>4.4279999999999999</v>
      </c>
      <c r="G31" s="3">
        <f t="shared" si="4"/>
        <v>9</v>
      </c>
      <c r="H31" s="2">
        <v>8</v>
      </c>
      <c r="I31">
        <v>0.14899999999999999</v>
      </c>
      <c r="J31" s="3" t="str">
        <f t="shared" si="5"/>
        <v>best</v>
      </c>
      <c r="K31" s="2">
        <f>VLOOKUP($A31,'metric.dimension.m0.t'!$A$1:$K$170,5,FALSE)</f>
        <v>8</v>
      </c>
      <c r="L31" t="str">
        <f t="shared" si="6"/>
        <v>best</v>
      </c>
      <c r="M31">
        <f>VLOOKUP($A31,'metric.dimension.m0.t'!$A$1:$K$170,7,FALSE)</f>
        <v>8.6</v>
      </c>
      <c r="N31" s="3">
        <f>VLOOKUP($A31,'metric.dimension.m0.t'!$A$1:$K$170,11,FALSE)</f>
        <v>0.17199999999999999</v>
      </c>
      <c r="O31" s="2">
        <f>VLOOKUP($A31,'metric.dimension.m1.md5'!$A$1:$K$170,5,FALSE)</f>
        <v>8</v>
      </c>
      <c r="P31" t="str">
        <f t="shared" si="7"/>
        <v>best</v>
      </c>
      <c r="Q31">
        <f>VLOOKUP($A31,'metric.dimension.m1.md5'!$A$1:$K$170,7,FALSE)</f>
        <v>8.3000000000000007</v>
      </c>
      <c r="R31" s="3">
        <f>VLOOKUP($A31,'metric.dimension.m1.md5'!$A$1:$K$170,11,FALSE)</f>
        <v>0.251</v>
      </c>
      <c r="Y31" t="str">
        <f t="shared" si="8"/>
        <v>gcol18&amp;100&amp;2472&amp;8&amp;best&amp;0.149&amp;best&amp;0.172&amp;best&amp;0.251\\</v>
      </c>
    </row>
    <row r="32" spans="1:25" x14ac:dyDescent="0.25">
      <c r="A32" s="2" t="s">
        <v>817</v>
      </c>
      <c r="B32">
        <v>100</v>
      </c>
      <c r="C32" s="3">
        <v>2527</v>
      </c>
      <c r="D32" s="12">
        <f t="shared" si="3"/>
        <v>8</v>
      </c>
      <c r="E32">
        <v>9</v>
      </c>
      <c r="F32">
        <v>4.7279999999999998</v>
      </c>
      <c r="G32" s="3">
        <f t="shared" si="4"/>
        <v>9</v>
      </c>
      <c r="H32" s="2">
        <v>8</v>
      </c>
      <c r="I32">
        <v>0.152</v>
      </c>
      <c r="J32" s="3" t="str">
        <f t="shared" si="5"/>
        <v>best</v>
      </c>
      <c r="K32" s="2">
        <f>VLOOKUP($A32,'metric.dimension.m0.t'!$A$1:$K$170,5,FALSE)</f>
        <v>8</v>
      </c>
      <c r="L32" t="str">
        <f t="shared" si="6"/>
        <v>best</v>
      </c>
      <c r="M32">
        <f>VLOOKUP($A32,'metric.dimension.m0.t'!$A$1:$K$170,7,FALSE)</f>
        <v>8.6</v>
      </c>
      <c r="N32" s="3">
        <f>VLOOKUP($A32,'metric.dimension.m0.t'!$A$1:$K$170,11,FALSE)</f>
        <v>0.17599999999999999</v>
      </c>
      <c r="O32" s="2">
        <f>VLOOKUP($A32,'metric.dimension.m1.md5'!$A$1:$K$170,5,FALSE)</f>
        <v>8</v>
      </c>
      <c r="P32" t="str">
        <f t="shared" si="7"/>
        <v>best</v>
      </c>
      <c r="Q32">
        <f>VLOOKUP($A32,'metric.dimension.m1.md5'!$A$1:$K$170,7,FALSE)</f>
        <v>8.5</v>
      </c>
      <c r="R32" s="3">
        <f>VLOOKUP($A32,'metric.dimension.m1.md5'!$A$1:$K$170,11,FALSE)</f>
        <v>0.24199999999999999</v>
      </c>
      <c r="Y32" t="str">
        <f t="shared" si="8"/>
        <v>gcol19&amp;100&amp;2527&amp;8&amp;best&amp;0.152&amp;best&amp;0.176&amp;best&amp;0.242\\</v>
      </c>
    </row>
    <row r="33" spans="1:25" x14ac:dyDescent="0.25">
      <c r="A33" s="2" t="s">
        <v>818</v>
      </c>
      <c r="B33">
        <v>100</v>
      </c>
      <c r="C33" s="3">
        <v>2420</v>
      </c>
      <c r="D33" s="12">
        <f t="shared" si="3"/>
        <v>8</v>
      </c>
      <c r="E33">
        <v>9</v>
      </c>
      <c r="F33">
        <v>4.6150000000000002</v>
      </c>
      <c r="G33" s="3">
        <f t="shared" si="4"/>
        <v>9</v>
      </c>
      <c r="H33" s="2">
        <v>8</v>
      </c>
      <c r="I33">
        <v>0.155</v>
      </c>
      <c r="J33" s="3" t="str">
        <f t="shared" si="5"/>
        <v>best</v>
      </c>
      <c r="K33" s="2">
        <f>VLOOKUP($A33,'metric.dimension.m0.t'!$A$1:$K$170,5,FALSE)</f>
        <v>8</v>
      </c>
      <c r="L33" t="str">
        <f t="shared" si="6"/>
        <v>best</v>
      </c>
      <c r="M33">
        <f>VLOOKUP($A33,'metric.dimension.m0.t'!$A$1:$K$170,7,FALSE)</f>
        <v>8.5500000000000007</v>
      </c>
      <c r="N33" s="3">
        <f>VLOOKUP($A33,'metric.dimension.m0.t'!$A$1:$K$170,11,FALSE)</f>
        <v>0.17499999999999999</v>
      </c>
      <c r="O33" s="2">
        <f>VLOOKUP($A33,'metric.dimension.m1.md5'!$A$1:$K$170,5,FALSE)</f>
        <v>8</v>
      </c>
      <c r="P33" t="str">
        <f t="shared" si="7"/>
        <v>best</v>
      </c>
      <c r="Q33">
        <f>VLOOKUP($A33,'metric.dimension.m1.md5'!$A$1:$K$170,7,FALSE)</f>
        <v>8.65</v>
      </c>
      <c r="R33" s="3">
        <f>VLOOKUP($A33,'metric.dimension.m1.md5'!$A$1:$K$170,11,FALSE)</f>
        <v>0.23899999999999999</v>
      </c>
      <c r="Y33" t="str">
        <f t="shared" si="8"/>
        <v>gcol20&amp;100&amp;2420&amp;8&amp;best&amp;0.155&amp;best&amp;0.175&amp;best&amp;0.239\\</v>
      </c>
    </row>
    <row r="34" spans="1:25" x14ac:dyDescent="0.25">
      <c r="A34" s="2" t="s">
        <v>819</v>
      </c>
      <c r="B34">
        <v>300</v>
      </c>
      <c r="C34" s="3">
        <v>22482</v>
      </c>
      <c r="D34" s="12">
        <f t="shared" si="3"/>
        <v>11</v>
      </c>
      <c r="E34">
        <v>12</v>
      </c>
      <c r="F34">
        <v>16.882999999999999</v>
      </c>
      <c r="G34" s="3">
        <f t="shared" si="4"/>
        <v>12</v>
      </c>
      <c r="H34" s="2">
        <v>11</v>
      </c>
      <c r="I34">
        <v>1.1819999999999999</v>
      </c>
      <c r="J34" s="3" t="str">
        <f t="shared" si="5"/>
        <v>best</v>
      </c>
      <c r="K34" s="2">
        <f>VLOOKUP($A34,'metric.dimension.m0.t'!$A$1:$K$170,5,FALSE)</f>
        <v>11</v>
      </c>
      <c r="L34" t="str">
        <f t="shared" si="6"/>
        <v>best</v>
      </c>
      <c r="M34">
        <f>VLOOKUP($A34,'metric.dimension.m0.t'!$A$1:$K$170,7,FALSE)</f>
        <v>11.35</v>
      </c>
      <c r="N34" s="3">
        <f>VLOOKUP($A34,'metric.dimension.m0.t'!$A$1:$K$170,11,FALSE)</f>
        <v>1.071</v>
      </c>
      <c r="O34" s="2">
        <f>VLOOKUP($A34,'metric.dimension.m1.md5'!$A$1:$K$170,5,FALSE)</f>
        <v>11</v>
      </c>
      <c r="P34" t="str">
        <f t="shared" si="7"/>
        <v>best</v>
      </c>
      <c r="Q34">
        <f>VLOOKUP($A34,'metric.dimension.m1.md5'!$A$1:$K$170,7,FALSE)</f>
        <v>11.3</v>
      </c>
      <c r="R34" s="3">
        <f>VLOOKUP($A34,'metric.dimension.m1.md5'!$A$1:$K$170,11,FALSE)</f>
        <v>1.246</v>
      </c>
      <c r="Y34" t="str">
        <f t="shared" si="8"/>
        <v>gcol21&amp;300&amp;22482&amp;11&amp;best&amp;1.182&amp;best&amp;1.071&amp;best&amp;1.246\\</v>
      </c>
    </row>
    <row r="35" spans="1:25" x14ac:dyDescent="0.25">
      <c r="A35" s="2" t="s">
        <v>820</v>
      </c>
      <c r="B35">
        <v>300</v>
      </c>
      <c r="C35" s="3">
        <v>22569</v>
      </c>
      <c r="D35" s="12">
        <f t="shared" si="3"/>
        <v>11</v>
      </c>
      <c r="E35">
        <v>12</v>
      </c>
      <c r="F35">
        <v>16.324999999999999</v>
      </c>
      <c r="G35" s="3">
        <f t="shared" si="4"/>
        <v>12</v>
      </c>
      <c r="H35" s="2">
        <v>11</v>
      </c>
      <c r="I35">
        <v>1.171</v>
      </c>
      <c r="J35" s="3" t="str">
        <f t="shared" si="5"/>
        <v>best</v>
      </c>
      <c r="K35" s="2">
        <f>VLOOKUP($A35,'metric.dimension.m0.t'!$A$1:$K$170,5,FALSE)</f>
        <v>11</v>
      </c>
      <c r="L35" t="str">
        <f t="shared" si="6"/>
        <v>best</v>
      </c>
      <c r="M35">
        <f>VLOOKUP($A35,'metric.dimension.m0.t'!$A$1:$K$170,7,FALSE)</f>
        <v>11.5</v>
      </c>
      <c r="N35" s="3">
        <f>VLOOKUP($A35,'metric.dimension.m0.t'!$A$1:$K$170,11,FALSE)</f>
        <v>1.1140000000000001</v>
      </c>
      <c r="O35" s="2">
        <f>VLOOKUP($A35,'metric.dimension.m1.md5'!$A$1:$K$170,5,FALSE)</f>
        <v>11</v>
      </c>
      <c r="P35" t="str">
        <f t="shared" si="7"/>
        <v>best</v>
      </c>
      <c r="Q35">
        <f>VLOOKUP($A35,'metric.dimension.m1.md5'!$A$1:$K$170,7,FALSE)</f>
        <v>11.45</v>
      </c>
      <c r="R35" s="3">
        <f>VLOOKUP($A35,'metric.dimension.m1.md5'!$A$1:$K$170,11,FALSE)</f>
        <v>1.2370000000000001</v>
      </c>
      <c r="Y35" t="str">
        <f t="shared" si="8"/>
        <v>gcol22&amp;300&amp;22569&amp;11&amp;best&amp;1.171&amp;best&amp;1.114&amp;best&amp;1.237\\</v>
      </c>
    </row>
    <row r="36" spans="1:25" x14ac:dyDescent="0.25">
      <c r="A36" s="2" t="s">
        <v>821</v>
      </c>
      <c r="B36">
        <v>300</v>
      </c>
      <c r="C36" s="3">
        <v>22393</v>
      </c>
      <c r="D36" s="12">
        <f t="shared" si="3"/>
        <v>11</v>
      </c>
      <c r="E36">
        <v>12</v>
      </c>
      <c r="F36">
        <v>16.474</v>
      </c>
      <c r="G36" s="3">
        <f t="shared" si="4"/>
        <v>12</v>
      </c>
      <c r="H36" s="2">
        <v>11</v>
      </c>
      <c r="I36">
        <v>1.1779999999999999</v>
      </c>
      <c r="J36" s="3" t="str">
        <f t="shared" si="5"/>
        <v>best</v>
      </c>
      <c r="K36" s="2">
        <f>VLOOKUP($A36,'metric.dimension.m0.t'!$A$1:$K$170,5,FALSE)</f>
        <v>11</v>
      </c>
      <c r="L36" t="str">
        <f t="shared" si="6"/>
        <v>best</v>
      </c>
      <c r="M36">
        <f>VLOOKUP($A36,'metric.dimension.m0.t'!$A$1:$K$170,7,FALSE)</f>
        <v>11.5</v>
      </c>
      <c r="N36" s="3">
        <f>VLOOKUP($A36,'metric.dimension.m0.t'!$A$1:$K$170,11,FALSE)</f>
        <v>1.0840000000000001</v>
      </c>
      <c r="O36" s="2">
        <f>VLOOKUP($A36,'metric.dimension.m1.md5'!$A$1:$K$170,5,FALSE)</f>
        <v>11</v>
      </c>
      <c r="P36" t="str">
        <f t="shared" si="7"/>
        <v>best</v>
      </c>
      <c r="Q36">
        <f>VLOOKUP($A36,'metric.dimension.m1.md5'!$A$1:$K$170,7,FALSE)</f>
        <v>11.45</v>
      </c>
      <c r="R36" s="3">
        <f>VLOOKUP($A36,'metric.dimension.m1.md5'!$A$1:$K$170,11,FALSE)</f>
        <v>1.238</v>
      </c>
      <c r="Y36" t="str">
        <f t="shared" si="8"/>
        <v>gcol23&amp;300&amp;22393&amp;11&amp;best&amp;1.178&amp;best&amp;1.084&amp;best&amp;1.238\\</v>
      </c>
    </row>
    <row r="37" spans="1:25" x14ac:dyDescent="0.25">
      <c r="A37" s="2" t="s">
        <v>822</v>
      </c>
      <c r="B37">
        <v>300</v>
      </c>
      <c r="C37" s="3">
        <v>22446</v>
      </c>
      <c r="D37" s="12">
        <f t="shared" si="3"/>
        <v>11</v>
      </c>
      <c r="E37">
        <v>12</v>
      </c>
      <c r="F37">
        <v>17.018000000000001</v>
      </c>
      <c r="G37" s="3">
        <f t="shared" si="4"/>
        <v>12</v>
      </c>
      <c r="H37" s="2">
        <v>11</v>
      </c>
      <c r="I37">
        <v>1.1859999999999999</v>
      </c>
      <c r="J37" s="3" t="str">
        <f t="shared" si="5"/>
        <v>best</v>
      </c>
      <c r="K37" s="2">
        <f>VLOOKUP($A37,'metric.dimension.m0.t'!$A$1:$K$170,5,FALSE)</f>
        <v>11</v>
      </c>
      <c r="L37" t="str">
        <f t="shared" si="6"/>
        <v>best</v>
      </c>
      <c r="M37">
        <f>VLOOKUP($A37,'metric.dimension.m0.t'!$A$1:$K$170,7,FALSE)</f>
        <v>11.4</v>
      </c>
      <c r="N37" s="3">
        <f>VLOOKUP($A37,'metric.dimension.m0.t'!$A$1:$K$170,11,FALSE)</f>
        <v>1.099</v>
      </c>
      <c r="O37" s="2">
        <f>VLOOKUP($A37,'metric.dimension.m1.md5'!$A$1:$K$170,5,FALSE)</f>
        <v>11</v>
      </c>
      <c r="P37" t="str">
        <f t="shared" si="7"/>
        <v>best</v>
      </c>
      <c r="Q37">
        <f>VLOOKUP($A37,'metric.dimension.m1.md5'!$A$1:$K$170,7,FALSE)</f>
        <v>11.4</v>
      </c>
      <c r="R37" s="3">
        <f>VLOOKUP($A37,'metric.dimension.m1.md5'!$A$1:$K$170,11,FALSE)</f>
        <v>1.2569999999999999</v>
      </c>
      <c r="Y37" t="str">
        <f t="shared" si="8"/>
        <v>gcol24&amp;300&amp;22446&amp;11&amp;best&amp;1.186&amp;best&amp;1.099&amp;best&amp;1.257\\</v>
      </c>
    </row>
    <row r="38" spans="1:25" x14ac:dyDescent="0.25">
      <c r="A38" s="2" t="s">
        <v>823</v>
      </c>
      <c r="B38">
        <v>300</v>
      </c>
      <c r="C38" s="3">
        <v>22360</v>
      </c>
      <c r="D38" s="12">
        <f t="shared" si="3"/>
        <v>11</v>
      </c>
      <c r="E38">
        <v>12</v>
      </c>
      <c r="F38">
        <v>16.324000000000002</v>
      </c>
      <c r="G38" s="3">
        <f t="shared" si="4"/>
        <v>12</v>
      </c>
      <c r="H38" s="2">
        <v>11</v>
      </c>
      <c r="I38">
        <v>1.1919999999999999</v>
      </c>
      <c r="J38" s="3" t="str">
        <f t="shared" si="5"/>
        <v>best</v>
      </c>
      <c r="K38" s="2">
        <f>VLOOKUP($A38,'metric.dimension.m0.t'!$A$1:$K$170,5,FALSE)</f>
        <v>11</v>
      </c>
      <c r="L38" t="str">
        <f t="shared" si="6"/>
        <v>best</v>
      </c>
      <c r="M38">
        <f>VLOOKUP($A38,'metric.dimension.m0.t'!$A$1:$K$170,7,FALSE)</f>
        <v>11.65</v>
      </c>
      <c r="N38" s="3">
        <f>VLOOKUP($A38,'metric.dimension.m0.t'!$A$1:$K$170,11,FALSE)</f>
        <v>1.0509999999999999</v>
      </c>
      <c r="O38" s="2">
        <f>VLOOKUP($A38,'metric.dimension.m1.md5'!$A$1:$K$170,5,FALSE)</f>
        <v>11</v>
      </c>
      <c r="P38" t="str">
        <f t="shared" si="7"/>
        <v>best</v>
      </c>
      <c r="Q38">
        <f>VLOOKUP($A38,'metric.dimension.m1.md5'!$A$1:$K$170,7,FALSE)</f>
        <v>11.35</v>
      </c>
      <c r="R38" s="3">
        <f>VLOOKUP($A38,'metric.dimension.m1.md5'!$A$1:$K$170,11,FALSE)</f>
        <v>1.2210000000000001</v>
      </c>
      <c r="Y38" t="str">
        <f t="shared" si="8"/>
        <v>gcol25&amp;300&amp;22360&amp;11&amp;best&amp;1.192&amp;best&amp;1.051&amp;best&amp;1.221\\</v>
      </c>
    </row>
    <row r="39" spans="1:25" x14ac:dyDescent="0.25">
      <c r="A39" s="2" t="s">
        <v>824</v>
      </c>
      <c r="B39">
        <v>300</v>
      </c>
      <c r="C39" s="3">
        <v>22601</v>
      </c>
      <c r="D39" s="12">
        <f t="shared" si="3"/>
        <v>11</v>
      </c>
      <c r="E39">
        <v>12</v>
      </c>
      <c r="F39">
        <v>16.167000000000002</v>
      </c>
      <c r="G39" s="3">
        <f t="shared" si="4"/>
        <v>12</v>
      </c>
      <c r="H39" s="2">
        <v>11</v>
      </c>
      <c r="I39">
        <v>1.1859999999999999</v>
      </c>
      <c r="J39" s="3" t="str">
        <f t="shared" si="5"/>
        <v>best</v>
      </c>
      <c r="K39" s="2">
        <f>VLOOKUP($A39,'metric.dimension.m0.t'!$A$1:$K$170,5,FALSE)</f>
        <v>11</v>
      </c>
      <c r="L39" t="str">
        <f t="shared" si="6"/>
        <v>best</v>
      </c>
      <c r="M39">
        <f>VLOOKUP($A39,'metric.dimension.m0.t'!$A$1:$K$170,7,FALSE)</f>
        <v>11.5</v>
      </c>
      <c r="N39" s="3">
        <f>VLOOKUP($A39,'metric.dimension.m0.t'!$A$1:$K$170,11,FALSE)</f>
        <v>1.0629999999999999</v>
      </c>
      <c r="O39" s="2">
        <f>VLOOKUP($A39,'metric.dimension.m1.md5'!$A$1:$K$170,5,FALSE)</f>
        <v>11</v>
      </c>
      <c r="P39" t="str">
        <f t="shared" si="7"/>
        <v>best</v>
      </c>
      <c r="Q39">
        <f>VLOOKUP($A39,'metric.dimension.m1.md5'!$A$1:$K$170,7,FALSE)</f>
        <v>11.3</v>
      </c>
      <c r="R39" s="3">
        <f>VLOOKUP($A39,'metric.dimension.m1.md5'!$A$1:$K$170,11,FALSE)</f>
        <v>1.252</v>
      </c>
      <c r="Y39" t="str">
        <f t="shared" si="8"/>
        <v>gcol26&amp;300&amp;22601&amp;11&amp;best&amp;1.186&amp;best&amp;1.063&amp;best&amp;1.252\\</v>
      </c>
    </row>
    <row r="40" spans="1:25" x14ac:dyDescent="0.25">
      <c r="A40" s="2" t="s">
        <v>825</v>
      </c>
      <c r="B40">
        <v>300</v>
      </c>
      <c r="C40" s="3">
        <v>22327</v>
      </c>
      <c r="D40" s="12">
        <f t="shared" si="3"/>
        <v>11</v>
      </c>
      <c r="E40">
        <v>12</v>
      </c>
      <c r="F40">
        <v>17.004999999999999</v>
      </c>
      <c r="G40" s="3">
        <f t="shared" si="4"/>
        <v>12</v>
      </c>
      <c r="H40" s="2">
        <v>11</v>
      </c>
      <c r="I40">
        <v>1.175</v>
      </c>
      <c r="J40" s="3" t="str">
        <f t="shared" si="5"/>
        <v>best</v>
      </c>
      <c r="K40" s="2">
        <f>VLOOKUP($A40,'metric.dimension.m0.t'!$A$1:$K$170,5,FALSE)</f>
        <v>11</v>
      </c>
      <c r="L40" t="str">
        <f t="shared" si="6"/>
        <v>best</v>
      </c>
      <c r="M40">
        <f>VLOOKUP($A40,'metric.dimension.m0.t'!$A$1:$K$170,7,FALSE)</f>
        <v>11.3</v>
      </c>
      <c r="N40" s="3">
        <f>VLOOKUP($A40,'metric.dimension.m0.t'!$A$1:$K$170,11,FALSE)</f>
        <v>1.1259999999999999</v>
      </c>
      <c r="O40" s="2">
        <f>VLOOKUP($A40,'metric.dimension.m1.md5'!$A$1:$K$170,5,FALSE)</f>
        <v>11</v>
      </c>
      <c r="P40" t="str">
        <f t="shared" si="7"/>
        <v>best</v>
      </c>
      <c r="Q40">
        <f>VLOOKUP($A40,'metric.dimension.m1.md5'!$A$1:$K$170,7,FALSE)</f>
        <v>11.3</v>
      </c>
      <c r="R40" s="3">
        <f>VLOOKUP($A40,'metric.dimension.m1.md5'!$A$1:$K$170,11,FALSE)</f>
        <v>1.276</v>
      </c>
      <c r="Y40" t="str">
        <f t="shared" si="8"/>
        <v>gcol27&amp;300&amp;22327&amp;11&amp;best&amp;1.175&amp;best&amp;1.126&amp;best&amp;1.276\\</v>
      </c>
    </row>
    <row r="41" spans="1:25" x14ac:dyDescent="0.25">
      <c r="A41" s="2" t="s">
        <v>826</v>
      </c>
      <c r="B41">
        <v>300</v>
      </c>
      <c r="C41" s="3">
        <v>22472</v>
      </c>
      <c r="D41" s="12">
        <f t="shared" si="3"/>
        <v>11</v>
      </c>
      <c r="E41">
        <v>12</v>
      </c>
      <c r="F41">
        <v>16.518999999999998</v>
      </c>
      <c r="G41" s="3">
        <f t="shared" si="4"/>
        <v>12</v>
      </c>
      <c r="H41" s="2">
        <v>11</v>
      </c>
      <c r="I41">
        <v>1.1839999999999999</v>
      </c>
      <c r="J41" s="3" t="str">
        <f t="shared" si="5"/>
        <v>best</v>
      </c>
      <c r="K41" s="2">
        <f>VLOOKUP($A41,'metric.dimension.m0.t'!$A$1:$K$170,5,FALSE)</f>
        <v>11</v>
      </c>
      <c r="L41" t="str">
        <f t="shared" si="6"/>
        <v>best</v>
      </c>
      <c r="M41">
        <f>VLOOKUP($A41,'metric.dimension.m0.t'!$A$1:$K$170,7,FALSE)</f>
        <v>11.45</v>
      </c>
      <c r="N41" s="3">
        <f>VLOOKUP($A41,'metric.dimension.m0.t'!$A$1:$K$170,11,FALSE)</f>
        <v>1.095</v>
      </c>
      <c r="O41" s="2">
        <f>VLOOKUP($A41,'metric.dimension.m1.md5'!$A$1:$K$170,5,FALSE)</f>
        <v>11</v>
      </c>
      <c r="P41" t="str">
        <f t="shared" si="7"/>
        <v>best</v>
      </c>
      <c r="Q41">
        <f>VLOOKUP($A41,'metric.dimension.m1.md5'!$A$1:$K$170,7,FALSE)</f>
        <v>11.45</v>
      </c>
      <c r="R41" s="3">
        <f>VLOOKUP($A41,'metric.dimension.m1.md5'!$A$1:$K$170,11,FALSE)</f>
        <v>1.224</v>
      </c>
      <c r="Y41" t="str">
        <f t="shared" si="8"/>
        <v>gcol28&amp;300&amp;22472&amp;11&amp;best&amp;1.184&amp;best&amp;1.095&amp;best&amp;1.224\\</v>
      </c>
    </row>
    <row r="42" spans="1:25" x14ac:dyDescent="0.25">
      <c r="A42" s="2" t="s">
        <v>827</v>
      </c>
      <c r="B42">
        <v>300</v>
      </c>
      <c r="C42" s="3">
        <v>22520</v>
      </c>
      <c r="D42" s="12">
        <f t="shared" si="3"/>
        <v>11</v>
      </c>
      <c r="E42">
        <v>12</v>
      </c>
      <c r="F42">
        <v>16.957999999999998</v>
      </c>
      <c r="G42" s="3">
        <f t="shared" si="4"/>
        <v>12</v>
      </c>
      <c r="H42" s="2">
        <v>11</v>
      </c>
      <c r="I42">
        <v>1.17</v>
      </c>
      <c r="J42" s="3" t="str">
        <f t="shared" si="5"/>
        <v>best</v>
      </c>
      <c r="K42" s="2">
        <f>VLOOKUP($A42,'metric.dimension.m0.t'!$A$1:$K$170,5,FALSE)</f>
        <v>11</v>
      </c>
      <c r="L42" t="str">
        <f t="shared" si="6"/>
        <v>best</v>
      </c>
      <c r="M42">
        <f>VLOOKUP($A42,'metric.dimension.m0.t'!$A$1:$K$170,7,FALSE)</f>
        <v>11.5</v>
      </c>
      <c r="N42" s="3">
        <f>VLOOKUP($A42,'metric.dimension.m0.t'!$A$1:$K$170,11,FALSE)</f>
        <v>1.0960000000000001</v>
      </c>
      <c r="O42" s="2">
        <f>VLOOKUP($A42,'metric.dimension.m1.md5'!$A$1:$K$170,5,FALSE)</f>
        <v>11</v>
      </c>
      <c r="P42" t="str">
        <f t="shared" si="7"/>
        <v>best</v>
      </c>
      <c r="Q42">
        <f>VLOOKUP($A42,'metric.dimension.m1.md5'!$A$1:$K$170,7,FALSE)</f>
        <v>11.5</v>
      </c>
      <c r="R42" s="3">
        <f>VLOOKUP($A42,'metric.dimension.m1.md5'!$A$1:$K$170,11,FALSE)</f>
        <v>1.232</v>
      </c>
      <c r="Y42" t="str">
        <f t="shared" si="8"/>
        <v>gcol29&amp;300&amp;22520&amp;11&amp;best&amp;1.17&amp;best&amp;1.096&amp;best&amp;1.232\\</v>
      </c>
    </row>
    <row r="43" spans="1:25" x14ac:dyDescent="0.25">
      <c r="A43" s="2" t="s">
        <v>828</v>
      </c>
      <c r="B43">
        <v>300</v>
      </c>
      <c r="C43" s="3">
        <v>22543</v>
      </c>
      <c r="D43" s="12">
        <f t="shared" si="3"/>
        <v>11</v>
      </c>
      <c r="E43">
        <v>12</v>
      </c>
      <c r="F43">
        <v>16.462</v>
      </c>
      <c r="G43" s="3">
        <f t="shared" si="4"/>
        <v>12</v>
      </c>
      <c r="H43" s="2">
        <v>11</v>
      </c>
      <c r="I43">
        <v>1.1859999999999999</v>
      </c>
      <c r="J43" s="3" t="str">
        <f t="shared" si="5"/>
        <v>best</v>
      </c>
      <c r="K43" s="2">
        <f>VLOOKUP($A43,'metric.dimension.m0.t'!$A$1:$K$170,5,FALSE)</f>
        <v>11</v>
      </c>
      <c r="L43" t="str">
        <f t="shared" si="6"/>
        <v>best</v>
      </c>
      <c r="M43">
        <f>VLOOKUP($A43,'metric.dimension.m0.t'!$A$1:$K$170,7,FALSE)</f>
        <v>11.5</v>
      </c>
      <c r="N43" s="3">
        <f>VLOOKUP($A43,'metric.dimension.m0.t'!$A$1:$K$170,11,FALSE)</f>
        <v>1.081</v>
      </c>
      <c r="O43" s="2">
        <f>VLOOKUP($A43,'metric.dimension.m1.md5'!$A$1:$K$170,5,FALSE)</f>
        <v>11</v>
      </c>
      <c r="P43" t="str">
        <f t="shared" si="7"/>
        <v>best</v>
      </c>
      <c r="Q43">
        <f>VLOOKUP($A43,'metric.dimension.m1.md5'!$A$1:$K$170,7,FALSE)</f>
        <v>11.45</v>
      </c>
      <c r="R43" s="3">
        <f>VLOOKUP($A43,'metric.dimension.m1.md5'!$A$1:$K$170,11,FALSE)</f>
        <v>1.282</v>
      </c>
      <c r="Y43" t="str">
        <f t="shared" si="8"/>
        <v>gcol30&amp;300&amp;22543&amp;11&amp;best&amp;1.186&amp;best&amp;1.081&amp;best&amp;1.282\\</v>
      </c>
    </row>
    <row r="44" spans="1:25" x14ac:dyDescent="0.25">
      <c r="A44" s="2" t="s">
        <v>829</v>
      </c>
      <c r="B44">
        <v>450</v>
      </c>
      <c r="C44" s="3">
        <v>17827</v>
      </c>
      <c r="D44" s="12">
        <f t="shared" si="3"/>
        <v>20</v>
      </c>
      <c r="E44">
        <v>24</v>
      </c>
      <c r="F44">
        <v>55.41</v>
      </c>
      <c r="G44" s="3">
        <f t="shared" si="4"/>
        <v>24</v>
      </c>
      <c r="H44" s="2">
        <v>20</v>
      </c>
      <c r="I44">
        <v>4.6790000000000003</v>
      </c>
      <c r="J44" s="3" t="str">
        <f t="shared" si="5"/>
        <v>best</v>
      </c>
      <c r="K44" s="2">
        <f>VLOOKUP($A44,'metric.dimension.m0.t'!$A$1:$K$170,5,FALSE)</f>
        <v>20</v>
      </c>
      <c r="L44" t="str">
        <f t="shared" si="6"/>
        <v>best</v>
      </c>
      <c r="M44">
        <f>VLOOKUP($A44,'metric.dimension.m0.t'!$A$1:$K$170,7,FALSE)</f>
        <v>20.95</v>
      </c>
      <c r="N44" s="3">
        <f>VLOOKUP($A44,'metric.dimension.m0.t'!$A$1:$K$170,11,FALSE)</f>
        <v>4.42</v>
      </c>
      <c r="O44" s="2">
        <f>VLOOKUP($A44,'metric.dimension.m1.md5'!$A$1:$K$170,5,FALSE)</f>
        <v>20</v>
      </c>
      <c r="P44" t="str">
        <f t="shared" si="7"/>
        <v>best</v>
      </c>
      <c r="Q44">
        <f>VLOOKUP($A44,'metric.dimension.m1.md5'!$A$1:$K$170,7,FALSE)</f>
        <v>20.75</v>
      </c>
      <c r="R44" s="3">
        <f>VLOOKUP($A44,'metric.dimension.m1.md5'!$A$1:$K$170,11,FALSE)</f>
        <v>4.66</v>
      </c>
      <c r="Y44" t="str">
        <f t="shared" si="8"/>
        <v>frb30-15-1&amp;450&amp;17827&amp;20&amp;best&amp;4.679&amp;best&amp;4.42&amp;best&amp;4.66\\</v>
      </c>
    </row>
    <row r="45" spans="1:25" x14ac:dyDescent="0.25">
      <c r="A45" s="2" t="s">
        <v>830</v>
      </c>
      <c r="B45">
        <v>450</v>
      </c>
      <c r="C45" s="3">
        <v>17874</v>
      </c>
      <c r="D45" s="12">
        <f t="shared" si="3"/>
        <v>20</v>
      </c>
      <c r="E45">
        <v>23</v>
      </c>
      <c r="F45">
        <v>70.027000000000001</v>
      </c>
      <c r="G45" s="3">
        <f t="shared" si="4"/>
        <v>23</v>
      </c>
      <c r="H45" s="2">
        <v>21</v>
      </c>
      <c r="I45">
        <v>4.6779999999999999</v>
      </c>
      <c r="J45" s="3">
        <f t="shared" si="5"/>
        <v>21</v>
      </c>
      <c r="K45" s="2">
        <f>VLOOKUP($A45,'metric.dimension.m0.t'!$A$1:$K$170,5,FALSE)</f>
        <v>20</v>
      </c>
      <c r="L45" t="str">
        <f t="shared" si="6"/>
        <v>best</v>
      </c>
      <c r="M45">
        <f>VLOOKUP($A45,'metric.dimension.m0.t'!$A$1:$K$170,7,FALSE)</f>
        <v>20.9</v>
      </c>
      <c r="N45" s="3">
        <f>VLOOKUP($A45,'metric.dimension.m0.t'!$A$1:$K$170,11,FALSE)</f>
        <v>4.399</v>
      </c>
      <c r="O45" s="2">
        <f>VLOOKUP($A45,'metric.dimension.m1.md5'!$A$1:$K$170,5,FALSE)</f>
        <v>20</v>
      </c>
      <c r="P45" t="str">
        <f t="shared" si="7"/>
        <v>best</v>
      </c>
      <c r="Q45">
        <f>VLOOKUP($A45,'metric.dimension.m1.md5'!$A$1:$K$170,7,FALSE)</f>
        <v>20.75</v>
      </c>
      <c r="R45" s="3">
        <f>VLOOKUP($A45,'metric.dimension.m1.md5'!$A$1:$K$170,11,FALSE)</f>
        <v>4.6100000000000003</v>
      </c>
      <c r="Y45" t="str">
        <f t="shared" si="8"/>
        <v>frb30-15-2&amp;450&amp;17874&amp;20&amp;21&amp;4.678&amp;best&amp;4.399&amp;best&amp;4.61\\</v>
      </c>
    </row>
    <row r="46" spans="1:25" x14ac:dyDescent="0.25">
      <c r="A46" s="2" t="s">
        <v>831</v>
      </c>
      <c r="B46">
        <v>450</v>
      </c>
      <c r="C46" s="3">
        <v>17809</v>
      </c>
      <c r="D46" s="12">
        <f t="shared" si="3"/>
        <v>20</v>
      </c>
      <c r="E46">
        <v>24</v>
      </c>
      <c r="F46">
        <v>73.131</v>
      </c>
      <c r="G46" s="3">
        <f t="shared" si="4"/>
        <v>24</v>
      </c>
      <c r="H46" s="2">
        <v>21</v>
      </c>
      <c r="I46">
        <v>4.7389999999999999</v>
      </c>
      <c r="J46" s="3">
        <f t="shared" si="5"/>
        <v>21</v>
      </c>
      <c r="K46" s="2">
        <f>VLOOKUP($A46,'metric.dimension.m0.t'!$A$1:$K$170,5,FALSE)</f>
        <v>21</v>
      </c>
      <c r="L46">
        <f t="shared" si="6"/>
        <v>21</v>
      </c>
      <c r="M46">
        <f>VLOOKUP($A46,'metric.dimension.m0.t'!$A$1:$K$170,7,FALSE)</f>
        <v>21.05</v>
      </c>
      <c r="N46" s="3">
        <f>VLOOKUP($A46,'metric.dimension.m0.t'!$A$1:$K$170,11,FALSE)</f>
        <v>4.3600000000000003</v>
      </c>
      <c r="O46" s="2">
        <f>VLOOKUP($A46,'metric.dimension.m1.md5'!$A$1:$K$170,5,FALSE)</f>
        <v>20</v>
      </c>
      <c r="P46" t="str">
        <f t="shared" si="7"/>
        <v>best</v>
      </c>
      <c r="Q46">
        <f>VLOOKUP($A46,'metric.dimension.m1.md5'!$A$1:$K$170,7,FALSE)</f>
        <v>20.9</v>
      </c>
      <c r="R46" s="3">
        <f>VLOOKUP($A46,'metric.dimension.m1.md5'!$A$1:$K$170,11,FALSE)</f>
        <v>4.7290000000000001</v>
      </c>
      <c r="Y46" t="str">
        <f t="shared" si="8"/>
        <v>frb30-15-3&amp;450&amp;17809&amp;20&amp;21&amp;4.739&amp;21&amp;4.36&amp;best&amp;4.729\\</v>
      </c>
    </row>
    <row r="47" spans="1:25" x14ac:dyDescent="0.25">
      <c r="A47" s="2" t="s">
        <v>832</v>
      </c>
      <c r="B47">
        <v>450</v>
      </c>
      <c r="C47" s="3">
        <v>17831</v>
      </c>
      <c r="D47" s="12">
        <f t="shared" si="3"/>
        <v>20</v>
      </c>
      <c r="E47">
        <v>25</v>
      </c>
      <c r="F47">
        <v>62.234999999999999</v>
      </c>
      <c r="G47" s="3">
        <f t="shared" si="4"/>
        <v>25</v>
      </c>
      <c r="H47" s="2">
        <v>20</v>
      </c>
      <c r="I47">
        <v>4.6959999999999997</v>
      </c>
      <c r="J47" s="3" t="str">
        <f t="shared" si="5"/>
        <v>best</v>
      </c>
      <c r="K47" s="2">
        <f>VLOOKUP($A47,'metric.dimension.m0.t'!$A$1:$K$170,5,FALSE)</f>
        <v>20</v>
      </c>
      <c r="L47" t="str">
        <f t="shared" si="6"/>
        <v>best</v>
      </c>
      <c r="M47">
        <f>VLOOKUP($A47,'metric.dimension.m0.t'!$A$1:$K$170,7,FALSE)</f>
        <v>20.95</v>
      </c>
      <c r="N47" s="3">
        <f>VLOOKUP($A47,'metric.dimension.m0.t'!$A$1:$K$170,11,FALSE)</f>
        <v>4.45</v>
      </c>
      <c r="O47" s="2">
        <f>VLOOKUP($A47,'metric.dimension.m1.md5'!$A$1:$K$170,5,FALSE)</f>
        <v>20</v>
      </c>
      <c r="P47" t="str">
        <f t="shared" si="7"/>
        <v>best</v>
      </c>
      <c r="Q47">
        <f>VLOOKUP($A47,'metric.dimension.m1.md5'!$A$1:$K$170,7,FALSE)</f>
        <v>20.95</v>
      </c>
      <c r="R47" s="3">
        <f>VLOOKUP($A47,'metric.dimension.m1.md5'!$A$1:$K$170,11,FALSE)</f>
        <v>4.9180000000000001</v>
      </c>
      <c r="Y47" t="str">
        <f t="shared" si="8"/>
        <v>frb30-15-4&amp;450&amp;17831&amp;20&amp;best&amp;4.696&amp;best&amp;4.45&amp;best&amp;4.918\\</v>
      </c>
    </row>
    <row r="48" spans="1:25" x14ac:dyDescent="0.25">
      <c r="A48" s="2" t="s">
        <v>833</v>
      </c>
      <c r="B48">
        <v>450</v>
      </c>
      <c r="C48" s="3">
        <v>17794</v>
      </c>
      <c r="D48" s="12">
        <f t="shared" si="3"/>
        <v>20</v>
      </c>
      <c r="E48">
        <v>25</v>
      </c>
      <c r="F48">
        <v>58.981000000000002</v>
      </c>
      <c r="G48" s="3">
        <f t="shared" si="4"/>
        <v>25</v>
      </c>
      <c r="H48" s="2">
        <v>20</v>
      </c>
      <c r="I48">
        <v>4.8040000000000003</v>
      </c>
      <c r="J48" s="3" t="str">
        <f t="shared" si="5"/>
        <v>best</v>
      </c>
      <c r="K48" s="2">
        <f>VLOOKUP($A48,'metric.dimension.m0.t'!$A$1:$K$170,5,FALSE)</f>
        <v>20</v>
      </c>
      <c r="L48" t="str">
        <f t="shared" si="6"/>
        <v>best</v>
      </c>
      <c r="M48">
        <f>VLOOKUP($A48,'metric.dimension.m0.t'!$A$1:$K$170,7,FALSE)</f>
        <v>20.95</v>
      </c>
      <c r="N48" s="3">
        <f>VLOOKUP($A48,'metric.dimension.m0.t'!$A$1:$K$170,11,FALSE)</f>
        <v>4.3319999999999999</v>
      </c>
      <c r="O48" s="2">
        <f>VLOOKUP($A48,'metric.dimension.m1.md5'!$A$1:$K$170,5,FALSE)</f>
        <v>20</v>
      </c>
      <c r="P48" t="str">
        <f t="shared" si="7"/>
        <v>best</v>
      </c>
      <c r="Q48">
        <f>VLOOKUP($A48,'metric.dimension.m1.md5'!$A$1:$K$170,7,FALSE)</f>
        <v>20.85</v>
      </c>
      <c r="R48" s="3">
        <f>VLOOKUP($A48,'metric.dimension.m1.md5'!$A$1:$K$170,11,FALSE)</f>
        <v>4.8730000000000002</v>
      </c>
      <c r="Y48" t="str">
        <f t="shared" si="8"/>
        <v>frb30-15-5&amp;450&amp;17794&amp;20&amp;best&amp;4.804&amp;best&amp;4.332&amp;best&amp;4.873\\</v>
      </c>
    </row>
    <row r="49" spans="1:25" x14ac:dyDescent="0.25">
      <c r="A49" s="2" t="s">
        <v>834</v>
      </c>
      <c r="B49">
        <v>595</v>
      </c>
      <c r="C49" s="3">
        <v>27856</v>
      </c>
      <c r="D49" s="12">
        <f t="shared" si="3"/>
        <v>23</v>
      </c>
      <c r="E49">
        <v>28</v>
      </c>
      <c r="F49">
        <v>140.92699999999999</v>
      </c>
      <c r="G49" s="3">
        <f t="shared" si="4"/>
        <v>28</v>
      </c>
      <c r="H49" s="2">
        <v>23</v>
      </c>
      <c r="I49">
        <v>9.0109999999999992</v>
      </c>
      <c r="J49" s="3" t="str">
        <f t="shared" si="5"/>
        <v>best</v>
      </c>
      <c r="K49" s="2">
        <f>VLOOKUP($A49,'metric.dimension.m0.t'!$A$1:$K$170,5,FALSE)</f>
        <v>24</v>
      </c>
      <c r="L49">
        <f t="shared" si="6"/>
        <v>24</v>
      </c>
      <c r="M49">
        <f>VLOOKUP($A49,'metric.dimension.m0.t'!$A$1:$K$170,7,FALSE)</f>
        <v>24.45</v>
      </c>
      <c r="N49" s="3">
        <f>VLOOKUP($A49,'metric.dimension.m0.t'!$A$1:$K$170,11,FALSE)</f>
        <v>8.516</v>
      </c>
      <c r="O49" s="2">
        <f>VLOOKUP($A49,'metric.dimension.m1.md5'!$A$1:$K$170,5,FALSE)</f>
        <v>24</v>
      </c>
      <c r="P49">
        <f t="shared" si="7"/>
        <v>24</v>
      </c>
      <c r="Q49">
        <f>VLOOKUP($A49,'metric.dimension.m1.md5'!$A$1:$K$170,7,FALSE)</f>
        <v>24.5</v>
      </c>
      <c r="R49" s="3">
        <f>VLOOKUP($A49,'metric.dimension.m1.md5'!$A$1:$K$170,11,FALSE)</f>
        <v>9.6660000000000004</v>
      </c>
      <c r="Y49" t="str">
        <f t="shared" si="8"/>
        <v>frb35-17-1&amp;595&amp;27856&amp;23&amp;best&amp;9.011&amp;24&amp;8.516&amp;24&amp;9.666\\</v>
      </c>
    </row>
    <row r="50" spans="1:25" x14ac:dyDescent="0.25">
      <c r="A50" s="2" t="s">
        <v>835</v>
      </c>
      <c r="B50">
        <v>595</v>
      </c>
      <c r="C50" s="3">
        <v>27847</v>
      </c>
      <c r="D50" s="12">
        <f t="shared" si="3"/>
        <v>23</v>
      </c>
      <c r="E50">
        <v>28</v>
      </c>
      <c r="F50">
        <v>131.696</v>
      </c>
      <c r="G50" s="3">
        <f t="shared" si="4"/>
        <v>28</v>
      </c>
      <c r="H50" s="2">
        <v>24</v>
      </c>
      <c r="I50">
        <v>8.9570000000000007</v>
      </c>
      <c r="J50" s="3">
        <f t="shared" si="5"/>
        <v>24</v>
      </c>
      <c r="K50" s="2">
        <f>VLOOKUP($A50,'metric.dimension.m0.t'!$A$1:$K$170,5,FALSE)</f>
        <v>23</v>
      </c>
      <c r="L50" t="str">
        <f t="shared" si="6"/>
        <v>best</v>
      </c>
      <c r="M50">
        <f>VLOOKUP($A50,'metric.dimension.m0.t'!$A$1:$K$170,7,FALSE)</f>
        <v>24.05</v>
      </c>
      <c r="N50" s="3">
        <f>VLOOKUP($A50,'metric.dimension.m0.t'!$A$1:$K$170,11,FALSE)</f>
        <v>8.4120000000000008</v>
      </c>
      <c r="O50" s="2">
        <f>VLOOKUP($A50,'metric.dimension.m1.md5'!$A$1:$K$170,5,FALSE)</f>
        <v>23</v>
      </c>
      <c r="P50" t="str">
        <f t="shared" si="7"/>
        <v>best</v>
      </c>
      <c r="Q50">
        <f>VLOOKUP($A50,'metric.dimension.m1.md5'!$A$1:$K$170,7,FALSE)</f>
        <v>23.95</v>
      </c>
      <c r="R50" s="3">
        <f>VLOOKUP($A50,'metric.dimension.m1.md5'!$A$1:$K$170,11,FALSE)</f>
        <v>8.9909999999999997</v>
      </c>
      <c r="Y50" t="str">
        <f t="shared" si="8"/>
        <v>frb35-17-2&amp;595&amp;27847&amp;23&amp;24&amp;8.957&amp;best&amp;8.412&amp;best&amp;8.991\\</v>
      </c>
    </row>
    <row r="51" spans="1:25" x14ac:dyDescent="0.25">
      <c r="A51" s="2" t="s">
        <v>836</v>
      </c>
      <c r="B51">
        <v>595</v>
      </c>
      <c r="C51" s="3">
        <v>27931</v>
      </c>
      <c r="D51" s="12">
        <f t="shared" si="3"/>
        <v>23</v>
      </c>
      <c r="E51">
        <v>28</v>
      </c>
      <c r="F51">
        <v>121.679</v>
      </c>
      <c r="G51" s="3">
        <f t="shared" si="4"/>
        <v>28</v>
      </c>
      <c r="H51" s="2">
        <v>24</v>
      </c>
      <c r="I51">
        <v>8.7210000000000001</v>
      </c>
      <c r="J51" s="3">
        <f t="shared" si="5"/>
        <v>24</v>
      </c>
      <c r="K51" s="2">
        <f>VLOOKUP($A51,'metric.dimension.m0.t'!$A$1:$K$170,5,FALSE)</f>
        <v>23</v>
      </c>
      <c r="L51" t="str">
        <f t="shared" si="6"/>
        <v>best</v>
      </c>
      <c r="M51">
        <f>VLOOKUP($A51,'metric.dimension.m0.t'!$A$1:$K$170,7,FALSE)</f>
        <v>23.75</v>
      </c>
      <c r="N51" s="3">
        <f>VLOOKUP($A51,'metric.dimension.m0.t'!$A$1:$K$170,11,FALSE)</f>
        <v>8.07</v>
      </c>
      <c r="O51" s="2">
        <f>VLOOKUP($A51,'metric.dimension.m1.md5'!$A$1:$K$170,5,FALSE)</f>
        <v>23</v>
      </c>
      <c r="P51" t="str">
        <f t="shared" si="7"/>
        <v>best</v>
      </c>
      <c r="Q51">
        <f>VLOOKUP($A51,'metric.dimension.m1.md5'!$A$1:$K$170,7,FALSE)</f>
        <v>23.75</v>
      </c>
      <c r="R51" s="3">
        <f>VLOOKUP($A51,'metric.dimension.m1.md5'!$A$1:$K$170,11,FALSE)</f>
        <v>8.2759999999999998</v>
      </c>
      <c r="Y51" t="str">
        <f t="shared" si="8"/>
        <v>frb35-17-3&amp;595&amp;27931&amp;23&amp;24&amp;8.721&amp;best&amp;8.07&amp;best&amp;8.276\\</v>
      </c>
    </row>
    <row r="52" spans="1:25" x14ac:dyDescent="0.25">
      <c r="A52" s="2" t="s">
        <v>837</v>
      </c>
      <c r="B52">
        <v>595</v>
      </c>
      <c r="C52" s="3">
        <v>27842</v>
      </c>
      <c r="D52" s="12">
        <f t="shared" si="3"/>
        <v>23</v>
      </c>
      <c r="E52">
        <v>27</v>
      </c>
      <c r="F52">
        <v>139.79900000000001</v>
      </c>
      <c r="G52" s="3">
        <f t="shared" si="4"/>
        <v>27</v>
      </c>
      <c r="H52" s="2">
        <v>23</v>
      </c>
      <c r="I52">
        <v>8.5050000000000008</v>
      </c>
      <c r="J52" s="3" t="str">
        <f t="shared" si="5"/>
        <v>best</v>
      </c>
      <c r="K52" s="2">
        <f>VLOOKUP($A52,'metric.dimension.m0.t'!$A$1:$K$170,5,FALSE)</f>
        <v>23</v>
      </c>
      <c r="L52" t="str">
        <f t="shared" si="6"/>
        <v>best</v>
      </c>
      <c r="M52">
        <f>VLOOKUP($A52,'metric.dimension.m0.t'!$A$1:$K$170,7,FALSE)</f>
        <v>23.85</v>
      </c>
      <c r="N52" s="3">
        <f>VLOOKUP($A52,'metric.dimension.m0.t'!$A$1:$K$170,11,FALSE)</f>
        <v>8.0190000000000001</v>
      </c>
      <c r="O52" s="2">
        <f>VLOOKUP($A52,'metric.dimension.m1.md5'!$A$1:$K$170,5,FALSE)</f>
        <v>23</v>
      </c>
      <c r="P52" t="str">
        <f t="shared" si="7"/>
        <v>best</v>
      </c>
      <c r="Q52">
        <f>VLOOKUP($A52,'metric.dimension.m1.md5'!$A$1:$K$170,7,FALSE)</f>
        <v>23.65</v>
      </c>
      <c r="R52" s="3">
        <f>VLOOKUP($A52,'metric.dimension.m1.md5'!$A$1:$K$170,11,FALSE)</f>
        <v>7.5350000000000001</v>
      </c>
      <c r="Y52" t="str">
        <f t="shared" si="8"/>
        <v>frb35-17-4&amp;595&amp;27842&amp;23&amp;best&amp;8.505&amp;best&amp;8.019&amp;best&amp;7.535\\</v>
      </c>
    </row>
    <row r="53" spans="1:25" x14ac:dyDescent="0.25">
      <c r="A53" s="2" t="s">
        <v>838</v>
      </c>
      <c r="B53">
        <v>595</v>
      </c>
      <c r="C53" s="3">
        <v>28143</v>
      </c>
      <c r="D53" s="12">
        <f t="shared" si="3"/>
        <v>23</v>
      </c>
      <c r="E53">
        <v>28</v>
      </c>
      <c r="F53">
        <v>149.22399999999999</v>
      </c>
      <c r="G53" s="3">
        <f t="shared" si="4"/>
        <v>28</v>
      </c>
      <c r="H53" s="2">
        <v>23</v>
      </c>
      <c r="I53">
        <v>8.6910000000000007</v>
      </c>
      <c r="J53" s="3" t="str">
        <f t="shared" si="5"/>
        <v>best</v>
      </c>
      <c r="K53" s="2">
        <f>VLOOKUP($A53,'metric.dimension.m0.t'!$A$1:$K$170,5,FALSE)</f>
        <v>23</v>
      </c>
      <c r="L53" t="str">
        <f t="shared" si="6"/>
        <v>best</v>
      </c>
      <c r="M53">
        <f>VLOOKUP($A53,'metric.dimension.m0.t'!$A$1:$K$170,7,FALSE)</f>
        <v>23.35</v>
      </c>
      <c r="N53" s="3">
        <f>VLOOKUP($A53,'metric.dimension.m0.t'!$A$1:$K$170,11,FALSE)</f>
        <v>8.0489999999999995</v>
      </c>
      <c r="O53" s="2">
        <f>VLOOKUP($A53,'metric.dimension.m1.md5'!$A$1:$K$170,5,FALSE)</f>
        <v>23</v>
      </c>
      <c r="P53" t="str">
        <f t="shared" si="7"/>
        <v>best</v>
      </c>
      <c r="Q53">
        <f>VLOOKUP($A53,'metric.dimension.m1.md5'!$A$1:$K$170,7,FALSE)</f>
        <v>23.2</v>
      </c>
      <c r="R53" s="3">
        <f>VLOOKUP($A53,'metric.dimension.m1.md5'!$A$1:$K$170,11,FALSE)</f>
        <v>8.3460000000000001</v>
      </c>
      <c r="Y53" t="str">
        <f t="shared" si="8"/>
        <v>frb35-17-5&amp;595&amp;28143&amp;23&amp;best&amp;8.691&amp;best&amp;8.049&amp;best&amp;8.346\\</v>
      </c>
    </row>
    <row r="54" spans="1:25" x14ac:dyDescent="0.25">
      <c r="A54" s="2" t="s">
        <v>839</v>
      </c>
      <c r="B54">
        <v>760</v>
      </c>
      <c r="C54" s="3">
        <v>41314</v>
      </c>
      <c r="D54" s="12">
        <f t="shared" si="3"/>
        <v>26</v>
      </c>
      <c r="E54">
        <v>32</v>
      </c>
      <c r="F54">
        <v>219.51499999999999</v>
      </c>
      <c r="G54" s="3">
        <f t="shared" si="4"/>
        <v>32</v>
      </c>
      <c r="H54" s="2">
        <v>26</v>
      </c>
      <c r="I54">
        <v>15.289</v>
      </c>
      <c r="J54" s="3" t="str">
        <f t="shared" si="5"/>
        <v>best</v>
      </c>
      <c r="K54" s="2">
        <f>VLOOKUP($A54,'metric.dimension.m0.t'!$A$1:$K$170,5,FALSE)</f>
        <v>26</v>
      </c>
      <c r="L54" t="str">
        <f t="shared" si="6"/>
        <v>best</v>
      </c>
      <c r="M54">
        <f>VLOOKUP($A54,'metric.dimension.m0.t'!$A$1:$K$170,7,FALSE)</f>
        <v>26.75</v>
      </c>
      <c r="N54" s="3">
        <f>VLOOKUP($A54,'metric.dimension.m0.t'!$A$1:$K$170,11,FALSE)</f>
        <v>15.2</v>
      </c>
      <c r="O54" s="2">
        <f>VLOOKUP($A54,'metric.dimension.m1.md5'!$A$1:$K$170,5,FALSE)</f>
        <v>26</v>
      </c>
      <c r="P54" t="str">
        <f t="shared" si="7"/>
        <v>best</v>
      </c>
      <c r="Q54">
        <f>VLOOKUP($A54,'metric.dimension.m1.md5'!$A$1:$K$170,7,FALSE)</f>
        <v>26.7</v>
      </c>
      <c r="R54" s="3">
        <f>VLOOKUP($A54,'metric.dimension.m1.md5'!$A$1:$K$170,11,FALSE)</f>
        <v>13.84</v>
      </c>
      <c r="Y54" t="str">
        <f t="shared" si="8"/>
        <v>frb40-19-1&amp;760&amp;41314&amp;26&amp;best&amp;15.289&amp;best&amp;15.2&amp;best&amp;13.84\\</v>
      </c>
    </row>
    <row r="55" spans="1:25" x14ac:dyDescent="0.25">
      <c r="A55" s="2" t="s">
        <v>840</v>
      </c>
      <c r="B55">
        <v>760</v>
      </c>
      <c r="C55" s="3">
        <v>41263</v>
      </c>
      <c r="D55" s="12">
        <f t="shared" si="3"/>
        <v>26</v>
      </c>
      <c r="E55">
        <v>32</v>
      </c>
      <c r="F55">
        <v>226.95699999999999</v>
      </c>
      <c r="G55" s="3">
        <f t="shared" si="4"/>
        <v>32</v>
      </c>
      <c r="H55" s="2">
        <v>27</v>
      </c>
      <c r="I55">
        <v>16.100000000000001</v>
      </c>
      <c r="J55" s="3">
        <f t="shared" si="5"/>
        <v>27</v>
      </c>
      <c r="K55" s="2">
        <f>VLOOKUP($A55,'metric.dimension.m0.t'!$A$1:$K$170,5,FALSE)</f>
        <v>27</v>
      </c>
      <c r="L55">
        <f t="shared" si="6"/>
        <v>27</v>
      </c>
      <c r="M55">
        <f>VLOOKUP($A55,'metric.dimension.m0.t'!$A$1:$K$170,7,FALSE)</f>
        <v>27.25</v>
      </c>
      <c r="N55" s="3">
        <f>VLOOKUP($A55,'metric.dimension.m0.t'!$A$1:$K$170,11,FALSE)</f>
        <v>15.679</v>
      </c>
      <c r="O55" s="2">
        <f>VLOOKUP($A55,'metric.dimension.m1.md5'!$A$1:$K$170,5,FALSE)</f>
        <v>26</v>
      </c>
      <c r="P55" t="str">
        <f t="shared" si="7"/>
        <v>best</v>
      </c>
      <c r="Q55">
        <f>VLOOKUP($A55,'metric.dimension.m1.md5'!$A$1:$K$170,7,FALSE)</f>
        <v>27.05</v>
      </c>
      <c r="R55" s="3">
        <f>VLOOKUP($A55,'metric.dimension.m1.md5'!$A$1:$K$170,11,FALSE)</f>
        <v>15.028</v>
      </c>
      <c r="Y55" t="str">
        <f t="shared" si="8"/>
        <v>frb40-19-2&amp;760&amp;41263&amp;26&amp;27&amp;16.1&amp;27&amp;15.679&amp;best&amp;15.028\\</v>
      </c>
    </row>
    <row r="56" spans="1:25" x14ac:dyDescent="0.25">
      <c r="A56" s="2" t="s">
        <v>841</v>
      </c>
      <c r="B56">
        <v>760</v>
      </c>
      <c r="C56" s="3">
        <v>41095</v>
      </c>
      <c r="D56" s="12">
        <f t="shared" si="3"/>
        <v>27</v>
      </c>
      <c r="E56">
        <v>32</v>
      </c>
      <c r="F56">
        <v>212.46</v>
      </c>
      <c r="G56" s="3">
        <f t="shared" si="4"/>
        <v>32</v>
      </c>
      <c r="H56" s="2">
        <v>27</v>
      </c>
      <c r="I56">
        <v>16.167000000000002</v>
      </c>
      <c r="J56" s="3" t="str">
        <f t="shared" si="5"/>
        <v>best</v>
      </c>
      <c r="K56" s="2">
        <f>VLOOKUP($A56,'metric.dimension.m0.t'!$A$1:$K$170,5,FALSE)</f>
        <v>27</v>
      </c>
      <c r="L56" t="str">
        <f t="shared" si="6"/>
        <v>best</v>
      </c>
      <c r="M56">
        <f>VLOOKUP($A56,'metric.dimension.m0.t'!$A$1:$K$170,7,FALSE)</f>
        <v>27.3</v>
      </c>
      <c r="N56" s="3">
        <f>VLOOKUP($A56,'metric.dimension.m0.t'!$A$1:$K$170,11,FALSE)</f>
        <v>15.981999999999999</v>
      </c>
      <c r="O56" s="2">
        <f>VLOOKUP($A56,'metric.dimension.m1.md5'!$A$1:$K$170,5,FALSE)</f>
        <v>27</v>
      </c>
      <c r="P56" t="str">
        <f t="shared" si="7"/>
        <v>best</v>
      </c>
      <c r="Q56">
        <f>VLOOKUP($A56,'metric.dimension.m1.md5'!$A$1:$K$170,7,FALSE)</f>
        <v>27.4</v>
      </c>
      <c r="R56" s="3">
        <f>VLOOKUP($A56,'metric.dimension.m1.md5'!$A$1:$K$170,11,FALSE)</f>
        <v>18.891999999999999</v>
      </c>
      <c r="Y56" t="str">
        <f t="shared" si="8"/>
        <v>frb40-19-3&amp;760&amp;41095&amp;27&amp;best&amp;16.167&amp;best&amp;15.982&amp;best&amp;18.892\\</v>
      </c>
    </row>
    <row r="57" spans="1:25" x14ac:dyDescent="0.25">
      <c r="A57" s="2" t="s">
        <v>842</v>
      </c>
      <c r="B57">
        <v>760</v>
      </c>
      <c r="C57" s="3">
        <v>41605</v>
      </c>
      <c r="D57" s="12">
        <f t="shared" si="3"/>
        <v>26</v>
      </c>
      <c r="E57">
        <v>33</v>
      </c>
      <c r="F57">
        <v>198.96799999999999</v>
      </c>
      <c r="G57" s="3">
        <f t="shared" si="4"/>
        <v>33</v>
      </c>
      <c r="H57" s="2">
        <v>27</v>
      </c>
      <c r="I57">
        <v>16.106999999999999</v>
      </c>
      <c r="J57" s="3">
        <f t="shared" si="5"/>
        <v>27</v>
      </c>
      <c r="K57" s="2">
        <f>VLOOKUP($A57,'metric.dimension.m0.t'!$A$1:$K$170,5,FALSE)</f>
        <v>27</v>
      </c>
      <c r="L57">
        <f t="shared" si="6"/>
        <v>27</v>
      </c>
      <c r="M57">
        <f>VLOOKUP($A57,'metric.dimension.m0.t'!$A$1:$K$170,7,FALSE)</f>
        <v>27.3</v>
      </c>
      <c r="N57" s="3">
        <f>VLOOKUP($A57,'metric.dimension.m0.t'!$A$1:$K$170,11,FALSE)</f>
        <v>15.342000000000001</v>
      </c>
      <c r="O57" s="2">
        <f>VLOOKUP($A57,'metric.dimension.m1.md5'!$A$1:$K$170,5,FALSE)</f>
        <v>26</v>
      </c>
      <c r="P57" t="str">
        <f t="shared" si="7"/>
        <v>best</v>
      </c>
      <c r="Q57">
        <f>VLOOKUP($A57,'metric.dimension.m1.md5'!$A$1:$K$170,7,FALSE)</f>
        <v>27.25</v>
      </c>
      <c r="R57" s="3">
        <f>VLOOKUP($A57,'metric.dimension.m1.md5'!$A$1:$K$170,11,FALSE)</f>
        <v>15.835000000000001</v>
      </c>
      <c r="Y57" t="str">
        <f t="shared" si="8"/>
        <v>frb40-19-4&amp;760&amp;41605&amp;26&amp;27&amp;16.107&amp;27&amp;15.342&amp;best&amp;15.835\\</v>
      </c>
    </row>
    <row r="58" spans="1:25" x14ac:dyDescent="0.25">
      <c r="A58" s="2" t="s">
        <v>843</v>
      </c>
      <c r="B58">
        <v>760</v>
      </c>
      <c r="C58" s="3">
        <v>41619</v>
      </c>
      <c r="D58" s="12">
        <f t="shared" si="3"/>
        <v>26</v>
      </c>
      <c r="E58">
        <v>32</v>
      </c>
      <c r="F58">
        <v>240.24</v>
      </c>
      <c r="G58" s="3">
        <f t="shared" si="4"/>
        <v>32</v>
      </c>
      <c r="H58" s="2">
        <v>27</v>
      </c>
      <c r="I58">
        <v>16.117000000000001</v>
      </c>
      <c r="J58" s="3">
        <f t="shared" si="5"/>
        <v>27</v>
      </c>
      <c r="K58" s="2">
        <f>VLOOKUP($A58,'metric.dimension.m0.t'!$A$1:$K$170,5,FALSE)</f>
        <v>26</v>
      </c>
      <c r="L58" t="str">
        <f t="shared" si="6"/>
        <v>best</v>
      </c>
      <c r="M58">
        <f>VLOOKUP($A58,'metric.dimension.m0.t'!$A$1:$K$170,7,FALSE)</f>
        <v>27.1</v>
      </c>
      <c r="N58" s="3">
        <f>VLOOKUP($A58,'metric.dimension.m0.t'!$A$1:$K$170,11,FALSE)</f>
        <v>14.875999999999999</v>
      </c>
      <c r="O58" s="2">
        <f>VLOOKUP($A58,'metric.dimension.m1.md5'!$A$1:$K$170,5,FALSE)</f>
        <v>26</v>
      </c>
      <c r="P58" t="str">
        <f t="shared" si="7"/>
        <v>best</v>
      </c>
      <c r="Q58">
        <f>VLOOKUP($A58,'metric.dimension.m1.md5'!$A$1:$K$170,7,FALSE)</f>
        <v>27</v>
      </c>
      <c r="R58" s="3">
        <f>VLOOKUP($A58,'metric.dimension.m1.md5'!$A$1:$K$170,11,FALSE)</f>
        <v>13.869</v>
      </c>
      <c r="Y58" t="str">
        <f t="shared" si="8"/>
        <v>frb40-19-5&amp;760&amp;41619&amp;26&amp;27&amp;16.117&amp;best&amp;14.876&amp;best&amp;13.869\\</v>
      </c>
    </row>
    <row r="59" spans="1:25" x14ac:dyDescent="0.25">
      <c r="A59" s="2" t="s">
        <v>844</v>
      </c>
      <c r="B59">
        <v>945</v>
      </c>
      <c r="C59" s="3">
        <v>59186</v>
      </c>
      <c r="D59" s="12">
        <f t="shared" si="3"/>
        <v>30</v>
      </c>
      <c r="E59">
        <v>36</v>
      </c>
      <c r="F59">
        <v>343.935</v>
      </c>
      <c r="G59" s="3">
        <f t="shared" si="4"/>
        <v>36</v>
      </c>
      <c r="H59" s="2">
        <v>30</v>
      </c>
      <c r="I59">
        <v>28.774000000000001</v>
      </c>
      <c r="J59" s="3" t="str">
        <f t="shared" si="5"/>
        <v>best</v>
      </c>
      <c r="K59" s="2">
        <f>VLOOKUP($A59,'metric.dimension.m0.t'!$A$1:$K$170,5,FALSE)</f>
        <v>30</v>
      </c>
      <c r="L59" t="str">
        <f t="shared" si="6"/>
        <v>best</v>
      </c>
      <c r="M59">
        <f>VLOOKUP($A59,'metric.dimension.m0.t'!$A$1:$K$170,7,FALSE)</f>
        <v>30.35</v>
      </c>
      <c r="N59" s="3">
        <f>VLOOKUP($A59,'metric.dimension.m0.t'!$A$1:$K$170,11,FALSE)</f>
        <v>28.129000000000001</v>
      </c>
      <c r="O59" s="2">
        <f>VLOOKUP($A59,'metric.dimension.m1.md5'!$A$1:$K$170,5,FALSE)</f>
        <v>30</v>
      </c>
      <c r="P59" t="str">
        <f t="shared" si="7"/>
        <v>best</v>
      </c>
      <c r="Q59">
        <f>VLOOKUP($A59,'metric.dimension.m1.md5'!$A$1:$K$170,7,FALSE)</f>
        <v>30.25</v>
      </c>
      <c r="R59" s="3">
        <f>VLOOKUP($A59,'metric.dimension.m1.md5'!$A$1:$K$170,11,FALSE)</f>
        <v>28.326000000000001</v>
      </c>
      <c r="Y59" t="str">
        <f t="shared" si="8"/>
        <v>frb45-21-1&amp;945&amp;59186&amp;30&amp;best&amp;28.774&amp;best&amp;28.129&amp;best&amp;28.326\\</v>
      </c>
    </row>
    <row r="60" spans="1:25" x14ac:dyDescent="0.25">
      <c r="A60" s="2" t="s">
        <v>845</v>
      </c>
      <c r="B60">
        <v>945</v>
      </c>
      <c r="C60" s="3">
        <v>58624</v>
      </c>
      <c r="D60" s="12">
        <f t="shared" si="3"/>
        <v>30</v>
      </c>
      <c r="E60">
        <v>37</v>
      </c>
      <c r="F60">
        <v>320.29500000000002</v>
      </c>
      <c r="G60" s="3">
        <f t="shared" si="4"/>
        <v>37</v>
      </c>
      <c r="H60" s="2">
        <v>30</v>
      </c>
      <c r="I60">
        <v>30.943999999999999</v>
      </c>
      <c r="J60" s="3" t="str">
        <f t="shared" si="5"/>
        <v>best</v>
      </c>
      <c r="K60" s="2">
        <f>VLOOKUP($A60,'metric.dimension.m0.t'!$A$1:$K$170,5,FALSE)</f>
        <v>31</v>
      </c>
      <c r="L60">
        <f t="shared" si="6"/>
        <v>31</v>
      </c>
      <c r="M60">
        <f>VLOOKUP($A60,'metric.dimension.m0.t'!$A$1:$K$170,7,FALSE)</f>
        <v>31.2</v>
      </c>
      <c r="N60" s="3">
        <f>VLOOKUP($A60,'metric.dimension.m0.t'!$A$1:$K$170,11,FALSE)</f>
        <v>29.544</v>
      </c>
      <c r="O60" s="2">
        <f>VLOOKUP($A60,'metric.dimension.m1.md5'!$A$1:$K$170,5,FALSE)</f>
        <v>30</v>
      </c>
      <c r="P60" t="str">
        <f t="shared" si="7"/>
        <v>best</v>
      </c>
      <c r="Q60">
        <f>VLOOKUP($A60,'metric.dimension.m1.md5'!$A$1:$K$170,7,FALSE)</f>
        <v>31.3</v>
      </c>
      <c r="R60" s="3">
        <f>VLOOKUP($A60,'metric.dimension.m1.md5'!$A$1:$K$170,11,FALSE)</f>
        <v>28.311</v>
      </c>
      <c r="Y60" t="str">
        <f t="shared" si="8"/>
        <v>frb45-21-2&amp;945&amp;58624&amp;30&amp;best&amp;30.944&amp;31&amp;29.544&amp;best&amp;28.311\\</v>
      </c>
    </row>
    <row r="61" spans="1:25" x14ac:dyDescent="0.25">
      <c r="A61" s="2" t="s">
        <v>846</v>
      </c>
      <c r="B61">
        <v>945</v>
      </c>
      <c r="C61" s="3">
        <v>58245</v>
      </c>
      <c r="D61" s="12">
        <f t="shared" si="3"/>
        <v>30</v>
      </c>
      <c r="E61">
        <v>36</v>
      </c>
      <c r="F61">
        <v>338.47500000000002</v>
      </c>
      <c r="G61" s="3">
        <f t="shared" si="4"/>
        <v>36</v>
      </c>
      <c r="H61" s="2">
        <v>30</v>
      </c>
      <c r="I61">
        <v>30.045000000000002</v>
      </c>
      <c r="J61" s="3" t="str">
        <f t="shared" si="5"/>
        <v>best</v>
      </c>
      <c r="K61" s="2">
        <f>VLOOKUP($A61,'metric.dimension.m0.t'!$A$1:$K$170,5,FALSE)</f>
        <v>30</v>
      </c>
      <c r="L61" t="str">
        <f t="shared" si="6"/>
        <v>best</v>
      </c>
      <c r="M61">
        <f>VLOOKUP($A61,'metric.dimension.m0.t'!$A$1:$K$170,7,FALSE)</f>
        <v>30.8</v>
      </c>
      <c r="N61" s="3">
        <f>VLOOKUP($A61,'metric.dimension.m0.t'!$A$1:$K$170,11,FALSE)</f>
        <v>28.052</v>
      </c>
      <c r="O61" s="2">
        <f>VLOOKUP($A61,'metric.dimension.m1.md5'!$A$1:$K$170,5,FALSE)</f>
        <v>30</v>
      </c>
      <c r="P61" t="str">
        <f t="shared" si="7"/>
        <v>best</v>
      </c>
      <c r="Q61">
        <f>VLOOKUP($A61,'metric.dimension.m1.md5'!$A$1:$K$170,7,FALSE)</f>
        <v>30.5</v>
      </c>
      <c r="R61" s="3">
        <f>VLOOKUP($A61,'metric.dimension.m1.md5'!$A$1:$K$170,11,FALSE)</f>
        <v>24.968</v>
      </c>
      <c r="Y61" t="str">
        <f t="shared" si="8"/>
        <v>frb45-21-3&amp;945&amp;58245&amp;30&amp;best&amp;30.045&amp;best&amp;28.052&amp;best&amp;24.968\\</v>
      </c>
    </row>
    <row r="62" spans="1:25" x14ac:dyDescent="0.25">
      <c r="A62" s="2" t="s">
        <v>847</v>
      </c>
      <c r="B62">
        <v>945</v>
      </c>
      <c r="C62" s="3">
        <v>58549</v>
      </c>
      <c r="D62" s="12">
        <f t="shared" si="3"/>
        <v>29</v>
      </c>
      <c r="E62">
        <v>38</v>
      </c>
      <c r="F62">
        <v>357.22</v>
      </c>
      <c r="G62" s="3">
        <f t="shared" si="4"/>
        <v>38</v>
      </c>
      <c r="H62" s="2">
        <v>30</v>
      </c>
      <c r="I62">
        <v>30.254999999999999</v>
      </c>
      <c r="J62" s="3">
        <f t="shared" si="5"/>
        <v>30</v>
      </c>
      <c r="K62" s="2">
        <f>VLOOKUP($A62,'metric.dimension.m0.t'!$A$1:$K$170,5,FALSE)</f>
        <v>29</v>
      </c>
      <c r="L62" t="str">
        <f t="shared" si="6"/>
        <v>best</v>
      </c>
      <c r="M62">
        <f>VLOOKUP($A62,'metric.dimension.m0.t'!$A$1:$K$170,7,FALSE)</f>
        <v>30.15</v>
      </c>
      <c r="N62" s="3">
        <f>VLOOKUP($A62,'metric.dimension.m0.t'!$A$1:$K$170,11,FALSE)</f>
        <v>27.82</v>
      </c>
      <c r="O62" s="2">
        <f>VLOOKUP($A62,'metric.dimension.m1.md5'!$A$1:$K$170,5,FALSE)</f>
        <v>30</v>
      </c>
      <c r="P62">
        <f t="shared" si="7"/>
        <v>30</v>
      </c>
      <c r="Q62">
        <f>VLOOKUP($A62,'metric.dimension.m1.md5'!$A$1:$K$170,7,FALSE)</f>
        <v>30.3</v>
      </c>
      <c r="R62" s="3">
        <f>VLOOKUP($A62,'metric.dimension.m1.md5'!$A$1:$K$170,11,FALSE)</f>
        <v>26.280999999999999</v>
      </c>
      <c r="Y62" t="str">
        <f t="shared" si="8"/>
        <v>frb45-21-4&amp;945&amp;58549&amp;29&amp;30&amp;30.255&amp;best&amp;27.82&amp;30&amp;26.281\\</v>
      </c>
    </row>
    <row r="63" spans="1:25" x14ac:dyDescent="0.25">
      <c r="A63" s="2" t="s">
        <v>848</v>
      </c>
      <c r="B63">
        <v>945</v>
      </c>
      <c r="C63" s="3">
        <v>58579</v>
      </c>
      <c r="D63" s="12">
        <f t="shared" si="3"/>
        <v>30</v>
      </c>
      <c r="E63">
        <v>36</v>
      </c>
      <c r="F63">
        <v>357.33600000000001</v>
      </c>
      <c r="G63" s="3">
        <f t="shared" si="4"/>
        <v>36</v>
      </c>
      <c r="H63" s="2">
        <v>30</v>
      </c>
      <c r="I63">
        <v>31.157</v>
      </c>
      <c r="J63" s="3" t="str">
        <f t="shared" si="5"/>
        <v>best</v>
      </c>
      <c r="K63" s="2">
        <f>VLOOKUP($A63,'metric.dimension.m0.t'!$A$1:$K$170,5,FALSE)</f>
        <v>30</v>
      </c>
      <c r="L63" t="str">
        <f t="shared" si="6"/>
        <v>best</v>
      </c>
      <c r="M63">
        <f>VLOOKUP($A63,'metric.dimension.m0.t'!$A$1:$K$170,7,FALSE)</f>
        <v>30.85</v>
      </c>
      <c r="N63" s="3">
        <f>VLOOKUP($A63,'metric.dimension.m0.t'!$A$1:$K$170,11,FALSE)</f>
        <v>28.876000000000001</v>
      </c>
      <c r="O63" s="2">
        <f>VLOOKUP($A63,'metric.dimension.m1.md5'!$A$1:$K$170,5,FALSE)</f>
        <v>30</v>
      </c>
      <c r="P63" t="str">
        <f t="shared" si="7"/>
        <v>best</v>
      </c>
      <c r="Q63">
        <f>VLOOKUP($A63,'metric.dimension.m1.md5'!$A$1:$K$170,7,FALSE)</f>
        <v>30.85</v>
      </c>
      <c r="R63" s="3">
        <f>VLOOKUP($A63,'metric.dimension.m1.md5'!$A$1:$K$170,11,FALSE)</f>
        <v>26.132999999999999</v>
      </c>
      <c r="Y63" t="str">
        <f t="shared" si="8"/>
        <v>frb45-21-5&amp;945&amp;58579&amp;30&amp;best&amp;31.157&amp;best&amp;28.876&amp;best&amp;26.133\\</v>
      </c>
    </row>
    <row r="64" spans="1:25" x14ac:dyDescent="0.25">
      <c r="A64" s="2" t="s">
        <v>849</v>
      </c>
      <c r="B64">
        <v>1150</v>
      </c>
      <c r="C64" s="3">
        <v>80072</v>
      </c>
      <c r="D64" s="12">
        <f t="shared" si="3"/>
        <v>33</v>
      </c>
      <c r="E64">
        <v>41</v>
      </c>
      <c r="F64">
        <v>425.92700000000002</v>
      </c>
      <c r="G64" s="3">
        <f t="shared" si="4"/>
        <v>41</v>
      </c>
      <c r="H64" s="2">
        <v>33</v>
      </c>
      <c r="I64">
        <v>51.667999999999999</v>
      </c>
      <c r="J64" s="3" t="str">
        <f t="shared" si="5"/>
        <v>best</v>
      </c>
      <c r="K64" s="2">
        <f>VLOOKUP($A64,'metric.dimension.m0.t'!$A$1:$K$170,5,FALSE)</f>
        <v>33</v>
      </c>
      <c r="L64" t="str">
        <f t="shared" si="6"/>
        <v>best</v>
      </c>
      <c r="M64">
        <f>VLOOKUP($A64,'metric.dimension.m0.t'!$A$1:$K$170,7,FALSE)</f>
        <v>33.25</v>
      </c>
      <c r="N64" s="3">
        <f>VLOOKUP($A64,'metric.dimension.m0.t'!$A$1:$K$170,11,FALSE)</f>
        <v>46.854999999999997</v>
      </c>
      <c r="O64" s="2">
        <f>VLOOKUP($A64,'metric.dimension.m1.md5'!$A$1:$K$170,5,FALSE)</f>
        <v>33</v>
      </c>
      <c r="P64" t="str">
        <f t="shared" si="7"/>
        <v>best</v>
      </c>
      <c r="Q64">
        <f>VLOOKUP($A64,'metric.dimension.m1.md5'!$A$1:$K$170,7,FALSE)</f>
        <v>33.4</v>
      </c>
      <c r="R64" s="3">
        <f>VLOOKUP($A64,'metric.dimension.m1.md5'!$A$1:$K$170,11,FALSE)</f>
        <v>43.947000000000003</v>
      </c>
      <c r="Y64" t="str">
        <f t="shared" si="8"/>
        <v>frb50-23-1&amp;1150&amp;80072&amp;33&amp;best&amp;51.668&amp;best&amp;46.855&amp;best&amp;43.947\\</v>
      </c>
    </row>
    <row r="65" spans="1:25" x14ac:dyDescent="0.25">
      <c r="A65" s="2" t="s">
        <v>850</v>
      </c>
      <c r="B65">
        <v>1150</v>
      </c>
      <c r="C65" s="3">
        <v>80851</v>
      </c>
      <c r="D65" s="12">
        <f t="shared" si="3"/>
        <v>32</v>
      </c>
      <c r="E65">
        <v>40</v>
      </c>
      <c r="F65">
        <v>490.51100000000002</v>
      </c>
      <c r="G65" s="3">
        <f t="shared" si="4"/>
        <v>40</v>
      </c>
      <c r="H65" s="2">
        <v>32</v>
      </c>
      <c r="I65">
        <v>53.122999999999998</v>
      </c>
      <c r="J65" s="3" t="str">
        <f t="shared" si="5"/>
        <v>best</v>
      </c>
      <c r="K65" s="2">
        <f>VLOOKUP($A65,'metric.dimension.m0.t'!$A$1:$K$170,5,FALSE)</f>
        <v>32</v>
      </c>
      <c r="L65" t="str">
        <f t="shared" si="6"/>
        <v>best</v>
      </c>
      <c r="M65">
        <f>VLOOKUP($A65,'metric.dimension.m0.t'!$A$1:$K$170,7,FALSE)</f>
        <v>33.15</v>
      </c>
      <c r="N65" s="3">
        <f>VLOOKUP($A65,'metric.dimension.m0.t'!$A$1:$K$170,11,FALSE)</f>
        <v>46.161999999999999</v>
      </c>
      <c r="O65" s="2">
        <f>VLOOKUP($A65,'metric.dimension.m1.md5'!$A$1:$K$170,5,FALSE)</f>
        <v>33</v>
      </c>
      <c r="P65">
        <f t="shared" si="7"/>
        <v>33</v>
      </c>
      <c r="Q65">
        <f>VLOOKUP($A65,'metric.dimension.m1.md5'!$A$1:$K$170,7,FALSE)</f>
        <v>33.1</v>
      </c>
      <c r="R65" s="3">
        <f>VLOOKUP($A65,'metric.dimension.m1.md5'!$A$1:$K$170,11,FALSE)</f>
        <v>40.325000000000003</v>
      </c>
      <c r="Y65" t="str">
        <f t="shared" si="8"/>
        <v>frb50-23-2&amp;1150&amp;80851&amp;32&amp;best&amp;53.123&amp;best&amp;46.162&amp;33&amp;40.325\\</v>
      </c>
    </row>
    <row r="66" spans="1:25" x14ac:dyDescent="0.25">
      <c r="A66" s="2" t="s">
        <v>851</v>
      </c>
      <c r="B66">
        <v>1150</v>
      </c>
      <c r="C66" s="3">
        <v>81068</v>
      </c>
      <c r="D66" s="12">
        <f t="shared" si="3"/>
        <v>33</v>
      </c>
      <c r="E66">
        <v>40</v>
      </c>
      <c r="F66">
        <v>535.95299999999997</v>
      </c>
      <c r="G66" s="3">
        <f t="shared" si="4"/>
        <v>40</v>
      </c>
      <c r="H66" s="2">
        <v>34</v>
      </c>
      <c r="I66">
        <v>55.554000000000002</v>
      </c>
      <c r="J66" s="3">
        <f t="shared" si="5"/>
        <v>34</v>
      </c>
      <c r="K66" s="2">
        <f>VLOOKUP($A66,'metric.dimension.m0.t'!$A$1:$K$170,5,FALSE)</f>
        <v>33</v>
      </c>
      <c r="L66" t="str">
        <f t="shared" si="6"/>
        <v>best</v>
      </c>
      <c r="M66">
        <f>VLOOKUP($A66,'metric.dimension.m0.t'!$A$1:$K$170,7,FALSE)</f>
        <v>33.950000000000003</v>
      </c>
      <c r="N66" s="3">
        <f>VLOOKUP($A66,'metric.dimension.m0.t'!$A$1:$K$170,11,FALSE)</f>
        <v>43.838000000000001</v>
      </c>
      <c r="O66" s="2">
        <f>VLOOKUP($A66,'metric.dimension.m1.md5'!$A$1:$K$170,5,FALSE)</f>
        <v>33</v>
      </c>
      <c r="P66" t="str">
        <f t="shared" si="7"/>
        <v>best</v>
      </c>
      <c r="Q66">
        <f>VLOOKUP($A66,'metric.dimension.m1.md5'!$A$1:$K$170,7,FALSE)</f>
        <v>33.950000000000003</v>
      </c>
      <c r="R66" s="3">
        <f>VLOOKUP($A66,'metric.dimension.m1.md5'!$A$1:$K$170,11,FALSE)</f>
        <v>48.691000000000003</v>
      </c>
      <c r="Y66" t="str">
        <f t="shared" si="8"/>
        <v>frb50-23-3&amp;1150&amp;81068&amp;33&amp;34&amp;55.554&amp;best&amp;43.838&amp;best&amp;48.691\\</v>
      </c>
    </row>
    <row r="67" spans="1:25" x14ac:dyDescent="0.25">
      <c r="A67" s="2" t="s">
        <v>852</v>
      </c>
      <c r="B67">
        <v>1150</v>
      </c>
      <c r="C67" s="3">
        <v>80258</v>
      </c>
      <c r="D67" s="12">
        <f t="shared" si="3"/>
        <v>33</v>
      </c>
      <c r="E67">
        <v>40</v>
      </c>
      <c r="F67">
        <v>502.05200000000002</v>
      </c>
      <c r="G67" s="3">
        <f t="shared" si="4"/>
        <v>40</v>
      </c>
      <c r="H67" s="2">
        <v>34</v>
      </c>
      <c r="I67">
        <v>55.533000000000001</v>
      </c>
      <c r="J67" s="3">
        <f t="shared" si="5"/>
        <v>34</v>
      </c>
      <c r="K67" s="2">
        <f>VLOOKUP($A67,'metric.dimension.m0.t'!$A$1:$K$170,5,FALSE)</f>
        <v>33</v>
      </c>
      <c r="L67" t="str">
        <f t="shared" si="6"/>
        <v>best</v>
      </c>
      <c r="M67">
        <f>VLOOKUP($A67,'metric.dimension.m0.t'!$A$1:$K$170,7,FALSE)</f>
        <v>33.9</v>
      </c>
      <c r="N67" s="3">
        <f>VLOOKUP($A67,'metric.dimension.m0.t'!$A$1:$K$170,11,FALSE)</f>
        <v>41.997999999999998</v>
      </c>
      <c r="O67" s="2">
        <f>VLOOKUP($A67,'metric.dimension.m1.md5'!$A$1:$K$170,5,FALSE)</f>
        <v>33</v>
      </c>
      <c r="P67" t="str">
        <f t="shared" si="7"/>
        <v>best</v>
      </c>
      <c r="Q67">
        <f>VLOOKUP($A67,'metric.dimension.m1.md5'!$A$1:$K$170,7,FALSE)</f>
        <v>34</v>
      </c>
      <c r="R67" s="3">
        <f>VLOOKUP($A67,'metric.dimension.m1.md5'!$A$1:$K$170,11,FALSE)</f>
        <v>43.01</v>
      </c>
      <c r="Y67" t="str">
        <f t="shared" si="8"/>
        <v>frb50-23-4&amp;1150&amp;80258&amp;33&amp;34&amp;55.533&amp;best&amp;41.998&amp;best&amp;43.01\\</v>
      </c>
    </row>
    <row r="68" spans="1:25" x14ac:dyDescent="0.25">
      <c r="A68" s="2" t="s">
        <v>853</v>
      </c>
      <c r="B68">
        <v>1150</v>
      </c>
      <c r="C68" s="3">
        <v>80035</v>
      </c>
      <c r="D68" s="12">
        <f t="shared" si="3"/>
        <v>33</v>
      </c>
      <c r="E68">
        <v>40</v>
      </c>
      <c r="F68">
        <v>488.45400000000001</v>
      </c>
      <c r="G68" s="3">
        <f t="shared" si="4"/>
        <v>40</v>
      </c>
      <c r="H68" s="2">
        <v>34</v>
      </c>
      <c r="I68">
        <v>56.176000000000002</v>
      </c>
      <c r="J68" s="3">
        <f t="shared" si="5"/>
        <v>34</v>
      </c>
      <c r="K68" s="2">
        <f>VLOOKUP($A68,'metric.dimension.m0.t'!$A$1:$K$170,5,FALSE)</f>
        <v>33</v>
      </c>
      <c r="L68" t="str">
        <f t="shared" si="6"/>
        <v>best</v>
      </c>
      <c r="M68">
        <f>VLOOKUP($A68,'metric.dimension.m0.t'!$A$1:$K$170,7,FALSE)</f>
        <v>33.9</v>
      </c>
      <c r="N68" s="3">
        <f>VLOOKUP($A68,'metric.dimension.m0.t'!$A$1:$K$170,11,FALSE)</f>
        <v>44.154000000000003</v>
      </c>
      <c r="O68" s="2">
        <f>VLOOKUP($A68,'metric.dimension.m1.md5'!$A$1:$K$170,5,FALSE)</f>
        <v>33</v>
      </c>
      <c r="P68" t="str">
        <f t="shared" si="7"/>
        <v>best</v>
      </c>
      <c r="Q68">
        <f>VLOOKUP($A68,'metric.dimension.m1.md5'!$A$1:$K$170,7,FALSE)</f>
        <v>33.950000000000003</v>
      </c>
      <c r="R68" s="3">
        <f>VLOOKUP($A68,'metric.dimension.m1.md5'!$A$1:$K$170,11,FALSE)</f>
        <v>48.542000000000002</v>
      </c>
      <c r="Y68" t="str">
        <f t="shared" si="8"/>
        <v>frb50-23-5&amp;1150&amp;80035&amp;33&amp;34&amp;56.176&amp;best&amp;44.154&amp;best&amp;48.542\\</v>
      </c>
    </row>
    <row r="69" spans="1:25" x14ac:dyDescent="0.25">
      <c r="A69" s="2" t="s">
        <v>854</v>
      </c>
      <c r="B69">
        <v>1272</v>
      </c>
      <c r="C69" s="3">
        <v>94227</v>
      </c>
      <c r="D69" s="12">
        <f t="shared" ref="D69:D132" si="9">MIN(E69,H69,K69,O69)</f>
        <v>34</v>
      </c>
      <c r="E69">
        <v>42</v>
      </c>
      <c r="F69">
        <v>635.44000000000005</v>
      </c>
      <c r="G69" s="3">
        <f t="shared" ref="G69:G132" si="10">IF(E69=$D69,"best",E69)</f>
        <v>42</v>
      </c>
      <c r="H69" s="2">
        <v>34</v>
      </c>
      <c r="I69">
        <v>68.665999999999997</v>
      </c>
      <c r="J69" s="3" t="str">
        <f t="shared" ref="J69:J132" si="11">IF(H69=$D69,"best",H69)</f>
        <v>best</v>
      </c>
      <c r="K69" s="2">
        <f>VLOOKUP($A69,'metric.dimension.m0.t'!$A$1:$K$170,5,FALSE)</f>
        <v>34</v>
      </c>
      <c r="L69" t="str">
        <f t="shared" ref="L69:L132" si="12">IF(K69=$D69,"best",K69)</f>
        <v>best</v>
      </c>
      <c r="M69">
        <f>VLOOKUP($A69,'metric.dimension.m0.t'!$A$1:$K$170,7,FALSE)</f>
        <v>34.799999999999997</v>
      </c>
      <c r="N69" s="3">
        <f>VLOOKUP($A69,'metric.dimension.m0.t'!$A$1:$K$170,11,FALSE)</f>
        <v>51.944000000000003</v>
      </c>
      <c r="O69" s="2">
        <f>VLOOKUP($A69,'metric.dimension.m1.md5'!$A$1:$K$170,5,FALSE)</f>
        <v>34</v>
      </c>
      <c r="P69" t="str">
        <f t="shared" ref="P69:P132" si="13">IF(O69=$D69,"best",O69)</f>
        <v>best</v>
      </c>
      <c r="Q69">
        <f>VLOOKUP($A69,'metric.dimension.m1.md5'!$A$1:$K$170,7,FALSE)</f>
        <v>34.700000000000003</v>
      </c>
      <c r="R69" s="3">
        <f>VLOOKUP($A69,'metric.dimension.m1.md5'!$A$1:$K$170,11,FALSE)</f>
        <v>52.912999999999997</v>
      </c>
      <c r="Y69" t="str">
        <f t="shared" ref="Y69:Y132" si="14">A69&amp;"&amp;"&amp;B69&amp;"&amp;"&amp;C69&amp;"&amp;"&amp;D69&amp;"&amp;"&amp;J69&amp;"&amp;"&amp;I69&amp;"&amp;"&amp;L69&amp;"&amp;"&amp;N69&amp;"&amp;"&amp;P69&amp;"&amp;"&amp;R69&amp;"\\"</f>
        <v>frb53-24-1&amp;1272&amp;94227&amp;34&amp;best&amp;68.666&amp;best&amp;51.944&amp;best&amp;52.913\\</v>
      </c>
    </row>
    <row r="70" spans="1:25" x14ac:dyDescent="0.25">
      <c r="A70" s="2" t="s">
        <v>855</v>
      </c>
      <c r="B70">
        <v>1272</v>
      </c>
      <c r="C70" s="3">
        <v>94289</v>
      </c>
      <c r="D70" s="12">
        <f t="shared" si="9"/>
        <v>35</v>
      </c>
      <c r="E70">
        <v>41</v>
      </c>
      <c r="F70">
        <v>657.04899999999998</v>
      </c>
      <c r="G70" s="3">
        <f t="shared" si="10"/>
        <v>41</v>
      </c>
      <c r="H70" s="2">
        <v>35</v>
      </c>
      <c r="I70">
        <v>71.022000000000006</v>
      </c>
      <c r="J70" s="3" t="str">
        <f t="shared" si="11"/>
        <v>best</v>
      </c>
      <c r="K70" s="2">
        <f>VLOOKUP($A70,'metric.dimension.m0.t'!$A$1:$K$170,5,FALSE)</f>
        <v>35</v>
      </c>
      <c r="L70" t="str">
        <f t="shared" si="12"/>
        <v>best</v>
      </c>
      <c r="M70">
        <f>VLOOKUP($A70,'metric.dimension.m0.t'!$A$1:$K$170,7,FALSE)</f>
        <v>35.5</v>
      </c>
      <c r="N70" s="3">
        <f>VLOOKUP($A70,'metric.dimension.m0.t'!$A$1:$K$170,11,FALSE)</f>
        <v>53.941000000000003</v>
      </c>
      <c r="O70" s="2">
        <f>VLOOKUP($A70,'metric.dimension.m1.md5'!$A$1:$K$170,5,FALSE)</f>
        <v>35</v>
      </c>
      <c r="P70" t="str">
        <f t="shared" si="13"/>
        <v>best</v>
      </c>
      <c r="Q70">
        <f>VLOOKUP($A70,'metric.dimension.m1.md5'!$A$1:$K$170,7,FALSE)</f>
        <v>35.549999999999997</v>
      </c>
      <c r="R70" s="3">
        <f>VLOOKUP($A70,'metric.dimension.m1.md5'!$A$1:$K$170,11,FALSE)</f>
        <v>51.924999999999997</v>
      </c>
      <c r="Y70" t="str">
        <f t="shared" si="14"/>
        <v>frb53-24-2&amp;1272&amp;94289&amp;35&amp;best&amp;71.022&amp;best&amp;53.941&amp;best&amp;51.925\\</v>
      </c>
    </row>
    <row r="71" spans="1:25" x14ac:dyDescent="0.25">
      <c r="A71" s="2" t="s">
        <v>856</v>
      </c>
      <c r="B71">
        <v>1272</v>
      </c>
      <c r="C71" s="3">
        <v>94127</v>
      </c>
      <c r="D71" s="12">
        <f t="shared" si="9"/>
        <v>35</v>
      </c>
      <c r="E71">
        <v>44</v>
      </c>
      <c r="F71">
        <v>592.42999999999995</v>
      </c>
      <c r="G71" s="3">
        <f t="shared" si="10"/>
        <v>44</v>
      </c>
      <c r="H71" s="2">
        <v>35</v>
      </c>
      <c r="I71">
        <v>71.010999999999996</v>
      </c>
      <c r="J71" s="3" t="str">
        <f t="shared" si="11"/>
        <v>best</v>
      </c>
      <c r="K71" s="2">
        <f>VLOOKUP($A71,'metric.dimension.m0.t'!$A$1:$K$170,5,FALSE)</f>
        <v>35</v>
      </c>
      <c r="L71" t="str">
        <f t="shared" si="12"/>
        <v>best</v>
      </c>
      <c r="M71">
        <f>VLOOKUP($A71,'metric.dimension.m0.t'!$A$1:$K$170,7,FALSE)</f>
        <v>35.700000000000003</v>
      </c>
      <c r="N71" s="3">
        <f>VLOOKUP($A71,'metric.dimension.m0.t'!$A$1:$K$170,11,FALSE)</f>
        <v>55.442999999999998</v>
      </c>
      <c r="O71" s="2">
        <f>VLOOKUP($A71,'metric.dimension.m1.md5'!$A$1:$K$170,5,FALSE)</f>
        <v>35</v>
      </c>
      <c r="P71" t="str">
        <f t="shared" si="13"/>
        <v>best</v>
      </c>
      <c r="Q71">
        <f>VLOOKUP($A71,'metric.dimension.m1.md5'!$A$1:$K$170,7,FALSE)</f>
        <v>35.6</v>
      </c>
      <c r="R71" s="3">
        <f>VLOOKUP($A71,'metric.dimension.m1.md5'!$A$1:$K$170,11,FALSE)</f>
        <v>53.63</v>
      </c>
      <c r="Y71" t="str">
        <f t="shared" si="14"/>
        <v>frb53-24-3&amp;1272&amp;94127&amp;35&amp;best&amp;71.011&amp;best&amp;55.443&amp;best&amp;53.63\\</v>
      </c>
    </row>
    <row r="72" spans="1:25" x14ac:dyDescent="0.25">
      <c r="A72" s="2" t="s">
        <v>857</v>
      </c>
      <c r="B72">
        <v>1272</v>
      </c>
      <c r="C72" s="3">
        <v>94308</v>
      </c>
      <c r="D72" s="12">
        <f t="shared" si="9"/>
        <v>35</v>
      </c>
      <c r="E72">
        <v>43</v>
      </c>
      <c r="F72">
        <v>597.553</v>
      </c>
      <c r="G72" s="3">
        <f t="shared" si="10"/>
        <v>43</v>
      </c>
      <c r="H72" s="2">
        <v>36</v>
      </c>
      <c r="I72">
        <v>71.867999999999995</v>
      </c>
      <c r="J72" s="3">
        <f t="shared" si="11"/>
        <v>36</v>
      </c>
      <c r="K72" s="2">
        <f>VLOOKUP($A72,'metric.dimension.m0.t'!$A$1:$K$170,5,FALSE)</f>
        <v>35</v>
      </c>
      <c r="L72" t="str">
        <f t="shared" si="12"/>
        <v>best</v>
      </c>
      <c r="M72">
        <f>VLOOKUP($A72,'metric.dimension.m0.t'!$A$1:$K$170,7,FALSE)</f>
        <v>36.049999999999997</v>
      </c>
      <c r="N72" s="3">
        <f>VLOOKUP($A72,'metric.dimension.m0.t'!$A$1:$K$170,11,FALSE)</f>
        <v>55.618000000000002</v>
      </c>
      <c r="O72" s="2">
        <f>VLOOKUP($A72,'metric.dimension.m1.md5'!$A$1:$K$170,5,FALSE)</f>
        <v>35</v>
      </c>
      <c r="P72" t="str">
        <f t="shared" si="13"/>
        <v>best</v>
      </c>
      <c r="Q72">
        <f>VLOOKUP($A72,'metric.dimension.m1.md5'!$A$1:$K$170,7,FALSE)</f>
        <v>36.049999999999997</v>
      </c>
      <c r="R72" s="3">
        <f>VLOOKUP($A72,'metric.dimension.m1.md5'!$A$1:$K$170,11,FALSE)</f>
        <v>56.506</v>
      </c>
      <c r="Y72" t="str">
        <f t="shared" si="14"/>
        <v>frb53-24-4&amp;1272&amp;94308&amp;35&amp;36&amp;71.868&amp;best&amp;55.618&amp;best&amp;56.506\\</v>
      </c>
    </row>
    <row r="73" spans="1:25" x14ac:dyDescent="0.25">
      <c r="A73" s="2" t="s">
        <v>858</v>
      </c>
      <c r="B73">
        <v>1272</v>
      </c>
      <c r="C73" s="3">
        <v>94226</v>
      </c>
      <c r="D73" s="12">
        <f t="shared" si="9"/>
        <v>35</v>
      </c>
      <c r="E73">
        <v>43</v>
      </c>
      <c r="F73">
        <v>608.63199999999995</v>
      </c>
      <c r="G73" s="3">
        <f t="shared" si="10"/>
        <v>43</v>
      </c>
      <c r="H73" s="2">
        <v>36</v>
      </c>
      <c r="I73">
        <v>72.114000000000004</v>
      </c>
      <c r="J73" s="3">
        <f t="shared" si="11"/>
        <v>36</v>
      </c>
      <c r="K73" s="2">
        <f>VLOOKUP($A73,'metric.dimension.m0.t'!$A$1:$K$170,5,FALSE)</f>
        <v>36</v>
      </c>
      <c r="L73">
        <f t="shared" si="12"/>
        <v>36</v>
      </c>
      <c r="M73">
        <f>VLOOKUP($A73,'metric.dimension.m0.t'!$A$1:$K$170,7,FALSE)</f>
        <v>36.35</v>
      </c>
      <c r="N73" s="3">
        <f>VLOOKUP($A73,'metric.dimension.m0.t'!$A$1:$K$170,11,FALSE)</f>
        <v>57.661999999999999</v>
      </c>
      <c r="O73" s="2">
        <f>VLOOKUP($A73,'metric.dimension.m1.md5'!$A$1:$K$170,5,FALSE)</f>
        <v>35</v>
      </c>
      <c r="P73" t="str">
        <f t="shared" si="13"/>
        <v>best</v>
      </c>
      <c r="Q73">
        <f>VLOOKUP($A73,'metric.dimension.m1.md5'!$A$1:$K$170,7,FALSE)</f>
        <v>36.049999999999997</v>
      </c>
      <c r="R73" s="3">
        <f>VLOOKUP($A73,'metric.dimension.m1.md5'!$A$1:$K$170,11,FALSE)</f>
        <v>53.228999999999999</v>
      </c>
      <c r="Y73" t="str">
        <f t="shared" si="14"/>
        <v>frb53-24-5&amp;1272&amp;94226&amp;35&amp;36&amp;72.114&amp;36&amp;57.662&amp;best&amp;53.229\\</v>
      </c>
    </row>
    <row r="74" spans="1:25" x14ac:dyDescent="0.25">
      <c r="A74" s="2" t="s">
        <v>859</v>
      </c>
      <c r="B74">
        <v>1400</v>
      </c>
      <c r="C74" s="3">
        <v>109676</v>
      </c>
      <c r="D74" s="12">
        <f t="shared" si="9"/>
        <v>36</v>
      </c>
      <c r="E74">
        <v>45</v>
      </c>
      <c r="F74">
        <v>739.16200000000003</v>
      </c>
      <c r="G74" s="3">
        <f t="shared" si="10"/>
        <v>45</v>
      </c>
      <c r="H74" s="2">
        <v>36</v>
      </c>
      <c r="I74">
        <v>89.995000000000005</v>
      </c>
      <c r="J74" s="3" t="str">
        <f t="shared" si="11"/>
        <v>best</v>
      </c>
      <c r="K74" s="2">
        <f>VLOOKUP($A74,'metric.dimension.m0.t'!$A$1:$K$170,5,FALSE)</f>
        <v>36</v>
      </c>
      <c r="L74" t="str">
        <f t="shared" si="12"/>
        <v>best</v>
      </c>
      <c r="M74">
        <f>VLOOKUP($A74,'metric.dimension.m0.t'!$A$1:$K$170,7,FALSE)</f>
        <v>36.6</v>
      </c>
      <c r="N74" s="3">
        <f>VLOOKUP($A74,'metric.dimension.m0.t'!$A$1:$K$170,11,FALSE)</f>
        <v>72.802999999999997</v>
      </c>
      <c r="O74" s="2">
        <f>VLOOKUP($A74,'metric.dimension.m1.md5'!$A$1:$K$170,5,FALSE)</f>
        <v>36</v>
      </c>
      <c r="P74" t="str">
        <f t="shared" si="13"/>
        <v>best</v>
      </c>
      <c r="Q74">
        <f>VLOOKUP($A74,'metric.dimension.m1.md5'!$A$1:$K$170,7,FALSE)</f>
        <v>36.6</v>
      </c>
      <c r="R74" s="3">
        <f>VLOOKUP($A74,'metric.dimension.m1.md5'!$A$1:$K$170,11,FALSE)</f>
        <v>62.335999999999999</v>
      </c>
      <c r="Y74" t="str">
        <f t="shared" si="14"/>
        <v>frb56-25-1&amp;1400&amp;109676&amp;36&amp;best&amp;89.995&amp;best&amp;72.803&amp;best&amp;62.336\\</v>
      </c>
    </row>
    <row r="75" spans="1:25" x14ac:dyDescent="0.25">
      <c r="A75" s="2" t="s">
        <v>860</v>
      </c>
      <c r="B75">
        <v>1400</v>
      </c>
      <c r="C75" s="3">
        <v>109401</v>
      </c>
      <c r="D75" s="12">
        <f t="shared" si="9"/>
        <v>36</v>
      </c>
      <c r="E75">
        <v>43</v>
      </c>
      <c r="F75">
        <v>690.399</v>
      </c>
      <c r="G75" s="3">
        <f t="shared" si="10"/>
        <v>43</v>
      </c>
      <c r="H75" s="2">
        <v>37</v>
      </c>
      <c r="I75">
        <v>90.820999999999998</v>
      </c>
      <c r="J75" s="3">
        <f t="shared" si="11"/>
        <v>37</v>
      </c>
      <c r="K75" s="2">
        <f>VLOOKUP($A75,'metric.dimension.m0.t'!$A$1:$K$170,5,FALSE)</f>
        <v>36</v>
      </c>
      <c r="L75" t="str">
        <f t="shared" si="12"/>
        <v>best</v>
      </c>
      <c r="M75">
        <f>VLOOKUP($A75,'metric.dimension.m0.t'!$A$1:$K$170,7,FALSE)</f>
        <v>36.75</v>
      </c>
      <c r="N75" s="3">
        <f>VLOOKUP($A75,'metric.dimension.m0.t'!$A$1:$K$170,11,FALSE)</f>
        <v>77.134</v>
      </c>
      <c r="O75" s="2">
        <f>VLOOKUP($A75,'metric.dimension.m1.md5'!$A$1:$K$170,5,FALSE)</f>
        <v>36</v>
      </c>
      <c r="P75" t="str">
        <f t="shared" si="13"/>
        <v>best</v>
      </c>
      <c r="Q75">
        <f>VLOOKUP($A75,'metric.dimension.m1.md5'!$A$1:$K$170,7,FALSE)</f>
        <v>36.799999999999997</v>
      </c>
      <c r="R75" s="3">
        <f>VLOOKUP($A75,'metric.dimension.m1.md5'!$A$1:$K$170,11,FALSE)</f>
        <v>64.222999999999999</v>
      </c>
      <c r="Y75" t="str">
        <f t="shared" si="14"/>
        <v>frb56-25-2&amp;1400&amp;109401&amp;36&amp;37&amp;90.821&amp;best&amp;77.134&amp;best&amp;64.223\\</v>
      </c>
    </row>
    <row r="76" spans="1:25" x14ac:dyDescent="0.25">
      <c r="A76" s="2" t="s">
        <v>861</v>
      </c>
      <c r="B76">
        <v>1400</v>
      </c>
      <c r="C76" s="3">
        <v>109379</v>
      </c>
      <c r="D76" s="12">
        <f t="shared" si="9"/>
        <v>37</v>
      </c>
      <c r="E76">
        <v>45</v>
      </c>
      <c r="F76">
        <v>777.07399999999996</v>
      </c>
      <c r="G76" s="3">
        <f t="shared" si="10"/>
        <v>45</v>
      </c>
      <c r="H76" s="2">
        <v>37</v>
      </c>
      <c r="I76">
        <v>90.944999999999993</v>
      </c>
      <c r="J76" s="3" t="str">
        <f t="shared" si="11"/>
        <v>best</v>
      </c>
      <c r="K76" s="2">
        <f>VLOOKUP($A76,'metric.dimension.m0.t'!$A$1:$K$170,5,FALSE)</f>
        <v>37</v>
      </c>
      <c r="L76" t="str">
        <f t="shared" si="12"/>
        <v>best</v>
      </c>
      <c r="M76">
        <f>VLOOKUP($A76,'metric.dimension.m0.t'!$A$1:$K$170,7,FALSE)</f>
        <v>37.700000000000003</v>
      </c>
      <c r="N76" s="3">
        <f>VLOOKUP($A76,'metric.dimension.m0.t'!$A$1:$K$170,11,FALSE)</f>
        <v>77.099999999999994</v>
      </c>
      <c r="O76" s="2">
        <f>VLOOKUP($A76,'metric.dimension.m1.md5'!$A$1:$K$170,5,FALSE)</f>
        <v>37</v>
      </c>
      <c r="P76" t="str">
        <f t="shared" si="13"/>
        <v>best</v>
      </c>
      <c r="Q76">
        <f>VLOOKUP($A76,'metric.dimension.m1.md5'!$A$1:$K$170,7,FALSE)</f>
        <v>37.549999999999997</v>
      </c>
      <c r="R76" s="3">
        <f>VLOOKUP($A76,'metric.dimension.m1.md5'!$A$1:$K$170,11,FALSE)</f>
        <v>64.290999999999997</v>
      </c>
      <c r="Y76" t="str">
        <f t="shared" si="14"/>
        <v>frb56-25-3&amp;1400&amp;109379&amp;37&amp;best&amp;90.945&amp;best&amp;77.1&amp;best&amp;64.291\\</v>
      </c>
    </row>
    <row r="77" spans="1:25" x14ac:dyDescent="0.25">
      <c r="A77" s="2" t="s">
        <v>862</v>
      </c>
      <c r="B77">
        <v>1400</v>
      </c>
      <c r="C77" s="3">
        <v>110038</v>
      </c>
      <c r="D77" s="12">
        <f t="shared" si="9"/>
        <v>36</v>
      </c>
      <c r="E77">
        <v>47</v>
      </c>
      <c r="F77">
        <v>669.82</v>
      </c>
      <c r="G77" s="3">
        <f t="shared" si="10"/>
        <v>47</v>
      </c>
      <c r="H77" s="2">
        <v>37</v>
      </c>
      <c r="I77">
        <v>90.448999999999998</v>
      </c>
      <c r="J77" s="3">
        <f t="shared" si="11"/>
        <v>37</v>
      </c>
      <c r="K77" s="2">
        <f>VLOOKUP($A77,'metric.dimension.m0.t'!$A$1:$K$170,5,FALSE)</f>
        <v>37</v>
      </c>
      <c r="L77">
        <f t="shared" si="12"/>
        <v>37</v>
      </c>
      <c r="M77">
        <f>VLOOKUP($A77,'metric.dimension.m0.t'!$A$1:$K$170,7,FALSE)</f>
        <v>37.35</v>
      </c>
      <c r="N77" s="3">
        <f>VLOOKUP($A77,'metric.dimension.m0.t'!$A$1:$K$170,11,FALSE)</f>
        <v>76.956000000000003</v>
      </c>
      <c r="O77" s="2">
        <f>VLOOKUP($A77,'metric.dimension.m1.md5'!$A$1:$K$170,5,FALSE)</f>
        <v>36</v>
      </c>
      <c r="P77" t="str">
        <f t="shared" si="13"/>
        <v>best</v>
      </c>
      <c r="Q77">
        <f>VLOOKUP($A77,'metric.dimension.m1.md5'!$A$1:$K$170,7,FALSE)</f>
        <v>37.4</v>
      </c>
      <c r="R77" s="3">
        <f>VLOOKUP($A77,'metric.dimension.m1.md5'!$A$1:$K$170,11,FALSE)</f>
        <v>64.322999999999993</v>
      </c>
      <c r="Y77" t="str">
        <f t="shared" si="14"/>
        <v>frb56-25-4&amp;1400&amp;110038&amp;36&amp;37&amp;90.449&amp;37&amp;76.956&amp;best&amp;64.323\\</v>
      </c>
    </row>
    <row r="78" spans="1:25" x14ac:dyDescent="0.25">
      <c r="A78" s="2" t="s">
        <v>863</v>
      </c>
      <c r="B78">
        <v>1400</v>
      </c>
      <c r="C78" s="3">
        <v>109601</v>
      </c>
      <c r="D78" s="12">
        <f t="shared" si="9"/>
        <v>36</v>
      </c>
      <c r="E78">
        <v>45</v>
      </c>
      <c r="F78">
        <v>745.05399999999997</v>
      </c>
      <c r="G78" s="3">
        <f t="shared" si="10"/>
        <v>45</v>
      </c>
      <c r="H78" s="2">
        <v>37</v>
      </c>
      <c r="I78">
        <v>91.263000000000005</v>
      </c>
      <c r="J78" s="3">
        <f t="shared" si="11"/>
        <v>37</v>
      </c>
      <c r="K78" s="2">
        <f>VLOOKUP($A78,'metric.dimension.m0.t'!$A$1:$K$170,5,FALSE)</f>
        <v>36</v>
      </c>
      <c r="L78" t="str">
        <f t="shared" si="12"/>
        <v>best</v>
      </c>
      <c r="M78">
        <f>VLOOKUP($A78,'metric.dimension.m0.t'!$A$1:$K$170,7,FALSE)</f>
        <v>37</v>
      </c>
      <c r="N78" s="3">
        <f>VLOOKUP($A78,'metric.dimension.m0.t'!$A$1:$K$170,11,FALSE)</f>
        <v>70.456000000000003</v>
      </c>
      <c r="O78" s="2">
        <f>VLOOKUP($A78,'metric.dimension.m1.md5'!$A$1:$K$170,5,FALSE)</f>
        <v>36</v>
      </c>
      <c r="P78" t="str">
        <f t="shared" si="13"/>
        <v>best</v>
      </c>
      <c r="Q78">
        <f>VLOOKUP($A78,'metric.dimension.m1.md5'!$A$1:$K$170,7,FALSE)</f>
        <v>36.9</v>
      </c>
      <c r="R78" s="3">
        <f>VLOOKUP($A78,'metric.dimension.m1.md5'!$A$1:$K$170,11,FALSE)</f>
        <v>63.198</v>
      </c>
      <c r="Y78" t="str">
        <f t="shared" si="14"/>
        <v>frb56-25-5&amp;1400&amp;109601&amp;36&amp;37&amp;91.263&amp;best&amp;70.456&amp;best&amp;63.198\\</v>
      </c>
    </row>
    <row r="79" spans="1:25" x14ac:dyDescent="0.25">
      <c r="A79" s="2" t="s">
        <v>864</v>
      </c>
      <c r="B79">
        <v>1534</v>
      </c>
      <c r="C79" s="3">
        <v>126555</v>
      </c>
      <c r="D79" s="12">
        <f t="shared" si="9"/>
        <v>38</v>
      </c>
      <c r="E79">
        <v>47</v>
      </c>
      <c r="F79">
        <v>881.81899999999996</v>
      </c>
      <c r="G79" s="3">
        <f t="shared" si="10"/>
        <v>47</v>
      </c>
      <c r="H79" s="2">
        <v>38</v>
      </c>
      <c r="I79">
        <v>113.916</v>
      </c>
      <c r="J79" s="3" t="str">
        <f t="shared" si="11"/>
        <v>best</v>
      </c>
      <c r="K79" s="2">
        <f>VLOOKUP($A79,'metric.dimension.m0.t'!$A$1:$K$170,5,FALSE)</f>
        <v>38</v>
      </c>
      <c r="L79" t="str">
        <f t="shared" si="12"/>
        <v>best</v>
      </c>
      <c r="M79">
        <f>VLOOKUP($A79,'metric.dimension.m0.t'!$A$1:$K$170,7,FALSE)</f>
        <v>38.75</v>
      </c>
      <c r="N79" s="3">
        <f>VLOOKUP($A79,'metric.dimension.m0.t'!$A$1:$K$170,11,FALSE)</f>
        <v>89.956000000000003</v>
      </c>
      <c r="O79" s="2">
        <f>VLOOKUP($A79,'metric.dimension.m1.md5'!$A$1:$K$170,5,FALSE)</f>
        <v>38</v>
      </c>
      <c r="P79" t="str">
        <f t="shared" si="13"/>
        <v>best</v>
      </c>
      <c r="Q79">
        <f>VLOOKUP($A79,'metric.dimension.m1.md5'!$A$1:$K$170,7,FALSE)</f>
        <v>38.5</v>
      </c>
      <c r="R79" s="3">
        <f>VLOOKUP($A79,'metric.dimension.m1.md5'!$A$1:$K$170,11,FALSE)</f>
        <v>79.709999999999994</v>
      </c>
      <c r="Y79" t="str">
        <f t="shared" si="14"/>
        <v>frb59-26-1&amp;1534&amp;126555&amp;38&amp;best&amp;113.916&amp;best&amp;89.956&amp;best&amp;79.71\\</v>
      </c>
    </row>
    <row r="80" spans="1:25" x14ac:dyDescent="0.25">
      <c r="A80" s="2" t="s">
        <v>865</v>
      </c>
      <c r="B80">
        <v>1534</v>
      </c>
      <c r="C80" s="3">
        <v>126163</v>
      </c>
      <c r="D80" s="12">
        <f t="shared" si="9"/>
        <v>38</v>
      </c>
      <c r="E80">
        <v>47</v>
      </c>
      <c r="F80">
        <v>846.51099999999997</v>
      </c>
      <c r="G80" s="3">
        <f t="shared" si="10"/>
        <v>47</v>
      </c>
      <c r="H80" s="2">
        <v>38</v>
      </c>
      <c r="I80">
        <v>112.64400000000001</v>
      </c>
      <c r="J80" s="3" t="str">
        <f t="shared" si="11"/>
        <v>best</v>
      </c>
      <c r="K80" s="2">
        <f>VLOOKUP($A80,'metric.dimension.m0.t'!$A$1:$K$170,5,FALSE)</f>
        <v>38</v>
      </c>
      <c r="L80" t="str">
        <f t="shared" si="12"/>
        <v>best</v>
      </c>
      <c r="M80">
        <f>VLOOKUP($A80,'metric.dimension.m0.t'!$A$1:$K$170,7,FALSE)</f>
        <v>38.65</v>
      </c>
      <c r="N80" s="3">
        <f>VLOOKUP($A80,'metric.dimension.m0.t'!$A$1:$K$170,11,FALSE)</f>
        <v>108.02</v>
      </c>
      <c r="O80" s="2">
        <f>VLOOKUP($A80,'metric.dimension.m1.md5'!$A$1:$K$170,5,FALSE)</f>
        <v>38</v>
      </c>
      <c r="P80" t="str">
        <f t="shared" si="13"/>
        <v>best</v>
      </c>
      <c r="Q80">
        <f>VLOOKUP($A80,'metric.dimension.m1.md5'!$A$1:$K$170,7,FALSE)</f>
        <v>38.799999999999997</v>
      </c>
      <c r="R80" s="3">
        <f>VLOOKUP($A80,'metric.dimension.m1.md5'!$A$1:$K$170,11,FALSE)</f>
        <v>80.337000000000003</v>
      </c>
      <c r="Y80" t="str">
        <f t="shared" si="14"/>
        <v>frb59-26-2&amp;1534&amp;126163&amp;38&amp;best&amp;112.644&amp;best&amp;108.02&amp;best&amp;80.337\\</v>
      </c>
    </row>
    <row r="81" spans="1:25" x14ac:dyDescent="0.25">
      <c r="A81" s="2" t="s">
        <v>866</v>
      </c>
      <c r="B81">
        <v>1534</v>
      </c>
      <c r="C81" s="3">
        <v>126082</v>
      </c>
      <c r="D81" s="12">
        <f t="shared" si="9"/>
        <v>38</v>
      </c>
      <c r="E81">
        <v>47</v>
      </c>
      <c r="F81">
        <v>888.08500000000004</v>
      </c>
      <c r="G81" s="3">
        <f t="shared" si="10"/>
        <v>47</v>
      </c>
      <c r="H81" s="2">
        <v>39</v>
      </c>
      <c r="I81">
        <v>115.607</v>
      </c>
      <c r="J81" s="3">
        <f t="shared" si="11"/>
        <v>39</v>
      </c>
      <c r="K81" s="2">
        <f>VLOOKUP($A81,'metric.dimension.m0.t'!$A$1:$K$170,5,FALSE)</f>
        <v>38</v>
      </c>
      <c r="L81" t="str">
        <f t="shared" si="12"/>
        <v>best</v>
      </c>
      <c r="M81">
        <f>VLOOKUP($A81,'metric.dimension.m0.t'!$A$1:$K$170,7,FALSE)</f>
        <v>39.049999999999997</v>
      </c>
      <c r="N81" s="3">
        <f>VLOOKUP($A81,'metric.dimension.m0.t'!$A$1:$K$170,11,FALSE)</f>
        <v>81.694000000000003</v>
      </c>
      <c r="O81" s="2">
        <f>VLOOKUP($A81,'metric.dimension.m1.md5'!$A$1:$K$170,5,FALSE)</f>
        <v>38</v>
      </c>
      <c r="P81" t="str">
        <f t="shared" si="13"/>
        <v>best</v>
      </c>
      <c r="Q81">
        <f>VLOOKUP($A81,'metric.dimension.m1.md5'!$A$1:$K$170,7,FALSE)</f>
        <v>39.1</v>
      </c>
      <c r="R81" s="3">
        <f>VLOOKUP($A81,'metric.dimension.m1.md5'!$A$1:$K$170,11,FALSE)</f>
        <v>79.400000000000006</v>
      </c>
      <c r="Y81" t="str">
        <f t="shared" si="14"/>
        <v>frb59-26-3&amp;1534&amp;126082&amp;38&amp;39&amp;115.607&amp;best&amp;81.694&amp;best&amp;79.4\\</v>
      </c>
    </row>
    <row r="82" spans="1:25" x14ac:dyDescent="0.25">
      <c r="A82" s="2" t="s">
        <v>867</v>
      </c>
      <c r="B82">
        <v>1534</v>
      </c>
      <c r="C82" s="3">
        <v>127011</v>
      </c>
      <c r="D82" s="12">
        <f t="shared" si="9"/>
        <v>37</v>
      </c>
      <c r="E82">
        <v>47</v>
      </c>
      <c r="F82">
        <v>845.26499999999999</v>
      </c>
      <c r="G82" s="3">
        <f t="shared" si="10"/>
        <v>47</v>
      </c>
      <c r="H82" s="2">
        <v>38</v>
      </c>
      <c r="I82">
        <v>111.652</v>
      </c>
      <c r="J82" s="3">
        <f t="shared" si="11"/>
        <v>38</v>
      </c>
      <c r="K82" s="2">
        <f>VLOOKUP($A82,'metric.dimension.m0.t'!$A$1:$K$170,5,FALSE)</f>
        <v>37</v>
      </c>
      <c r="L82" t="str">
        <f t="shared" si="12"/>
        <v>best</v>
      </c>
      <c r="M82">
        <f>VLOOKUP($A82,'metric.dimension.m0.t'!$A$1:$K$170,7,FALSE)</f>
        <v>38</v>
      </c>
      <c r="N82" s="3">
        <f>VLOOKUP($A82,'metric.dimension.m0.t'!$A$1:$K$170,11,FALSE)</f>
        <v>84.933000000000007</v>
      </c>
      <c r="O82" s="2">
        <f>VLOOKUP($A82,'metric.dimension.m1.md5'!$A$1:$K$170,5,FALSE)</f>
        <v>37</v>
      </c>
      <c r="P82" t="str">
        <f t="shared" si="13"/>
        <v>best</v>
      </c>
      <c r="Q82">
        <f>VLOOKUP($A82,'metric.dimension.m1.md5'!$A$1:$K$170,7,FALSE)</f>
        <v>38</v>
      </c>
      <c r="R82" s="3">
        <f>VLOOKUP($A82,'metric.dimension.m1.md5'!$A$1:$K$170,11,FALSE)</f>
        <v>77.405000000000001</v>
      </c>
      <c r="Y82" t="str">
        <f t="shared" si="14"/>
        <v>frb59-26-4&amp;1534&amp;127011&amp;37&amp;38&amp;111.652&amp;best&amp;84.933&amp;best&amp;77.405\\</v>
      </c>
    </row>
    <row r="83" spans="1:25" x14ac:dyDescent="0.25">
      <c r="A83" s="2" t="s">
        <v>868</v>
      </c>
      <c r="B83">
        <v>1534</v>
      </c>
      <c r="C83" s="3">
        <v>125982</v>
      </c>
      <c r="D83" s="12">
        <f t="shared" si="9"/>
        <v>38</v>
      </c>
      <c r="E83">
        <v>48</v>
      </c>
      <c r="F83">
        <v>814.81299999999999</v>
      </c>
      <c r="G83" s="3">
        <f t="shared" si="10"/>
        <v>48</v>
      </c>
      <c r="H83" s="2">
        <v>39</v>
      </c>
      <c r="I83">
        <v>115.925</v>
      </c>
      <c r="J83" s="3">
        <f t="shared" si="11"/>
        <v>39</v>
      </c>
      <c r="K83" s="2">
        <f>VLOOKUP($A83,'metric.dimension.m0.t'!$A$1:$K$170,5,FALSE)</f>
        <v>38</v>
      </c>
      <c r="L83" t="str">
        <f t="shared" si="12"/>
        <v>best</v>
      </c>
      <c r="M83">
        <f>VLOOKUP($A83,'metric.dimension.m0.t'!$A$1:$K$170,7,FALSE)</f>
        <v>39.25</v>
      </c>
      <c r="N83" s="3">
        <f>VLOOKUP($A83,'metric.dimension.m0.t'!$A$1:$K$170,11,FALSE)</f>
        <v>88.656999999999996</v>
      </c>
      <c r="O83" s="2">
        <f>VLOOKUP($A83,'metric.dimension.m1.md5'!$A$1:$K$170,5,FALSE)</f>
        <v>38</v>
      </c>
      <c r="P83" t="str">
        <f t="shared" si="13"/>
        <v>best</v>
      </c>
      <c r="Q83">
        <f>VLOOKUP($A83,'metric.dimension.m1.md5'!$A$1:$K$170,7,FALSE)</f>
        <v>39.25</v>
      </c>
      <c r="R83" s="3">
        <f>VLOOKUP($A83,'metric.dimension.m1.md5'!$A$1:$K$170,11,FALSE)</f>
        <v>81.349999999999994</v>
      </c>
      <c r="Y83" t="str">
        <f t="shared" si="14"/>
        <v>frb59-26-5&amp;1534&amp;125982&amp;38&amp;39&amp;115.925&amp;best&amp;88.657&amp;best&amp;81.35\\</v>
      </c>
    </row>
    <row r="84" spans="1:25" x14ac:dyDescent="0.25">
      <c r="A84" s="2" t="s">
        <v>1020</v>
      </c>
      <c r="B84">
        <v>2</v>
      </c>
      <c r="C84" s="3">
        <v>1</v>
      </c>
      <c r="D84" s="12">
        <f t="shared" si="9"/>
        <v>1</v>
      </c>
      <c r="E84">
        <v>1</v>
      </c>
      <c r="F84" t="s">
        <v>869</v>
      </c>
      <c r="G84" s="3" t="str">
        <f t="shared" si="10"/>
        <v>best</v>
      </c>
      <c r="H84" s="2" t="s">
        <v>870</v>
      </c>
      <c r="I84" t="s">
        <v>870</v>
      </c>
      <c r="J84" s="3" t="str">
        <f t="shared" si="11"/>
        <v>-</v>
      </c>
      <c r="K84" s="2" t="s">
        <v>870</v>
      </c>
      <c r="L84" t="str">
        <f t="shared" si="12"/>
        <v>-</v>
      </c>
      <c r="M84" t="s">
        <v>870</v>
      </c>
      <c r="N84" s="3" t="s">
        <v>870</v>
      </c>
      <c r="O84" s="2" t="s">
        <v>870</v>
      </c>
      <c r="P84" t="str">
        <f t="shared" si="13"/>
        <v>-</v>
      </c>
      <c r="Q84" t="s">
        <v>870</v>
      </c>
      <c r="R84" s="3" t="s">
        <v>870</v>
      </c>
      <c r="Y84" t="str">
        <f>SUBSTITUTE(A84&amp;"&amp;"&amp;B84&amp;"&amp;"&amp;C84&amp;"&amp;"&amp;D84&amp;"&amp;"&amp;J84&amp;"&amp;"&amp;I84&amp;"&amp;"&amp;L84&amp;"&amp;"&amp;N84&amp;"&amp;"&amp;P84&amp;"&amp;"&amp;R84&amp;"\\","_","-")</f>
        <v>hypercube-1&amp;2&amp;1&amp;1&amp;-&amp;-&amp;-&amp;-&amp;-&amp;-\\</v>
      </c>
    </row>
    <row r="85" spans="1:25" x14ac:dyDescent="0.25">
      <c r="A85" s="2" t="s">
        <v>1021</v>
      </c>
      <c r="B85">
        <v>4</v>
      </c>
      <c r="C85" s="3">
        <v>4</v>
      </c>
      <c r="D85" s="12">
        <f t="shared" si="9"/>
        <v>2</v>
      </c>
      <c r="E85">
        <v>2</v>
      </c>
      <c r="F85">
        <v>4.2000000000000003E-2</v>
      </c>
      <c r="G85" s="3" t="str">
        <f t="shared" si="10"/>
        <v>best</v>
      </c>
      <c r="H85" s="2" t="s">
        <v>870</v>
      </c>
      <c r="I85" t="s">
        <v>870</v>
      </c>
      <c r="J85" s="3" t="str">
        <f t="shared" si="11"/>
        <v>-</v>
      </c>
      <c r="K85" s="2">
        <f>VLOOKUP($A85,'metric.dimension.m0.t'!$A$1:$K$170,5,FALSE)</f>
        <v>2</v>
      </c>
      <c r="L85" t="str">
        <f t="shared" si="12"/>
        <v>best</v>
      </c>
      <c r="M85">
        <f>VLOOKUP($A85,'metric.dimension.m0.t'!$A$1:$K$170,7,FALSE)</f>
        <v>2</v>
      </c>
      <c r="N85" s="3">
        <f>VLOOKUP($A85,'metric.dimension.m0.t'!$A$1:$K$170,11,FALSE)</f>
        <v>2.4E-2</v>
      </c>
      <c r="O85" s="2">
        <f>VLOOKUP($A85,'metric.dimension.m1.md5'!$A$1:$K$170,5,FALSE)</f>
        <v>2</v>
      </c>
      <c r="P85" t="str">
        <f t="shared" si="13"/>
        <v>best</v>
      </c>
      <c r="Q85">
        <f>VLOOKUP($A85,'metric.dimension.m1.md5'!$A$1:$K$170,7,FALSE)</f>
        <v>2</v>
      </c>
      <c r="R85" s="3">
        <f>VLOOKUP($A85,'metric.dimension.m1.md5'!$A$1:$K$170,11,FALSE)</f>
        <v>0.04</v>
      </c>
      <c r="Y85" t="str">
        <f t="shared" ref="Y85:Y148" si="15">SUBSTITUTE(A85&amp;"&amp;"&amp;B85&amp;"&amp;"&amp;C85&amp;"&amp;"&amp;D85&amp;"&amp;"&amp;J85&amp;"&amp;"&amp;I85&amp;"&amp;"&amp;L85&amp;"&amp;"&amp;N85&amp;"&amp;"&amp;P85&amp;"&amp;"&amp;R85&amp;"\\","_","-")</f>
        <v>hypercube-2&amp;4&amp;4&amp;2&amp;-&amp;-&amp;best&amp;0.024&amp;best&amp;0.04\\</v>
      </c>
    </row>
    <row r="86" spans="1:25" x14ac:dyDescent="0.25">
      <c r="A86" s="2" t="s">
        <v>1022</v>
      </c>
      <c r="B86">
        <v>8</v>
      </c>
      <c r="C86" s="3">
        <v>12</v>
      </c>
      <c r="D86" s="12">
        <f t="shared" si="9"/>
        <v>3</v>
      </c>
      <c r="E86">
        <v>3</v>
      </c>
      <c r="F86">
        <v>8.2000000000000003E-2</v>
      </c>
      <c r="G86" s="3" t="str">
        <f t="shared" si="10"/>
        <v>best</v>
      </c>
      <c r="H86" s="2">
        <v>3</v>
      </c>
      <c r="I86">
        <v>1E-3</v>
      </c>
      <c r="J86" s="3" t="str">
        <f t="shared" si="11"/>
        <v>best</v>
      </c>
      <c r="K86" s="2">
        <f>VLOOKUP($A86,'metric.dimension.m0.t'!$A$1:$K$170,5,FALSE)</f>
        <v>3</v>
      </c>
      <c r="L86" t="str">
        <f t="shared" si="12"/>
        <v>best</v>
      </c>
      <c r="M86">
        <f>VLOOKUP($A86,'metric.dimension.m0.t'!$A$1:$K$170,7,FALSE)</f>
        <v>3</v>
      </c>
      <c r="N86" s="3">
        <f>VLOOKUP($A86,'metric.dimension.m0.t'!$A$1:$K$170,11,FALSE)</f>
        <v>2.1000000000000001E-2</v>
      </c>
      <c r="O86" s="2">
        <f>VLOOKUP($A86,'metric.dimension.m1.md5'!$A$1:$K$170,5,FALSE)</f>
        <v>3</v>
      </c>
      <c r="P86" t="str">
        <f t="shared" si="13"/>
        <v>best</v>
      </c>
      <c r="Q86">
        <f>VLOOKUP($A86,'metric.dimension.m1.md5'!$A$1:$K$170,7,FALSE)</f>
        <v>3</v>
      </c>
      <c r="R86" s="3">
        <f>VLOOKUP($A86,'metric.dimension.m1.md5'!$A$1:$K$170,11,FALSE)</f>
        <v>3.6999999999999998E-2</v>
      </c>
      <c r="Y86" t="str">
        <f t="shared" si="15"/>
        <v>hypercube-3&amp;8&amp;12&amp;3&amp;best&amp;0.001&amp;best&amp;0.021&amp;best&amp;0.037\\</v>
      </c>
    </row>
    <row r="87" spans="1:25" x14ac:dyDescent="0.25">
      <c r="A87" s="2" t="s">
        <v>1023</v>
      </c>
      <c r="B87">
        <v>16</v>
      </c>
      <c r="C87" s="3">
        <v>32</v>
      </c>
      <c r="D87" s="12">
        <f t="shared" si="9"/>
        <v>4</v>
      </c>
      <c r="E87">
        <v>4</v>
      </c>
      <c r="F87">
        <v>0.39300000000000002</v>
      </c>
      <c r="G87" s="3" t="str">
        <f t="shared" si="10"/>
        <v>best</v>
      </c>
      <c r="H87" s="2">
        <v>4</v>
      </c>
      <c r="I87">
        <v>3.0000000000000001E-3</v>
      </c>
      <c r="J87" s="3" t="str">
        <f t="shared" si="11"/>
        <v>best</v>
      </c>
      <c r="K87" s="2">
        <f>VLOOKUP($A87,'metric.dimension.m0.t'!$A$1:$K$170,5,FALSE)</f>
        <v>4</v>
      </c>
      <c r="L87" t="str">
        <f t="shared" si="12"/>
        <v>best</v>
      </c>
      <c r="M87">
        <f>VLOOKUP($A87,'metric.dimension.m0.t'!$A$1:$K$170,7,FALSE)</f>
        <v>4</v>
      </c>
      <c r="N87" s="3">
        <f>VLOOKUP($A87,'metric.dimension.m0.t'!$A$1:$K$170,11,FALSE)</f>
        <v>2.4E-2</v>
      </c>
      <c r="O87" s="2">
        <f>VLOOKUP($A87,'metric.dimension.m1.md5'!$A$1:$K$170,5,FALSE)</f>
        <v>4</v>
      </c>
      <c r="P87" t="str">
        <f t="shared" si="13"/>
        <v>best</v>
      </c>
      <c r="Q87">
        <f>VLOOKUP($A87,'metric.dimension.m1.md5'!$A$1:$K$170,7,FALSE)</f>
        <v>4</v>
      </c>
      <c r="R87" s="3">
        <f>VLOOKUP($A87,'metric.dimension.m1.md5'!$A$1:$K$170,11,FALSE)</f>
        <v>4.4999999999999998E-2</v>
      </c>
      <c r="Y87" t="str">
        <f t="shared" si="15"/>
        <v>hypercube-4&amp;16&amp;32&amp;4&amp;best&amp;0.003&amp;best&amp;0.024&amp;best&amp;0.045\\</v>
      </c>
    </row>
    <row r="88" spans="1:25" x14ac:dyDescent="0.25">
      <c r="A88" s="2" t="s">
        <v>1024</v>
      </c>
      <c r="B88">
        <v>32</v>
      </c>
      <c r="C88" s="3">
        <v>80</v>
      </c>
      <c r="D88" s="12">
        <f t="shared" si="9"/>
        <v>4</v>
      </c>
      <c r="E88">
        <v>4</v>
      </c>
      <c r="F88">
        <v>0.76700000000000002</v>
      </c>
      <c r="G88" s="3" t="str">
        <f t="shared" si="10"/>
        <v>best</v>
      </c>
      <c r="H88" s="2">
        <v>4</v>
      </c>
      <c r="I88">
        <v>1.0999999999999999E-2</v>
      </c>
      <c r="J88" s="3" t="str">
        <f t="shared" si="11"/>
        <v>best</v>
      </c>
      <c r="K88" s="2">
        <f>VLOOKUP($A88,'metric.dimension.m0.t'!$A$1:$K$170,5,FALSE)</f>
        <v>4</v>
      </c>
      <c r="L88" t="str">
        <f t="shared" si="12"/>
        <v>best</v>
      </c>
      <c r="M88">
        <f>VLOOKUP($A88,'metric.dimension.m0.t'!$A$1:$K$170,7,FALSE)</f>
        <v>4</v>
      </c>
      <c r="N88" s="3">
        <f>VLOOKUP($A88,'metric.dimension.m0.t'!$A$1:$K$170,11,FALSE)</f>
        <v>3.5000000000000003E-2</v>
      </c>
      <c r="O88" s="2">
        <f>VLOOKUP($A88,'metric.dimension.m1.md5'!$A$1:$K$170,5,FALSE)</f>
        <v>4</v>
      </c>
      <c r="P88" t="str">
        <f t="shared" si="13"/>
        <v>best</v>
      </c>
      <c r="Q88">
        <f>VLOOKUP($A88,'metric.dimension.m1.md5'!$A$1:$K$170,7,FALSE)</f>
        <v>4</v>
      </c>
      <c r="R88" s="3">
        <f>VLOOKUP($A88,'metric.dimension.m1.md5'!$A$1:$K$170,11,FALSE)</f>
        <v>0.08</v>
      </c>
      <c r="Y88" t="str">
        <f t="shared" si="15"/>
        <v>hypercube-5&amp;32&amp;80&amp;4&amp;best&amp;0.011&amp;best&amp;0.035&amp;best&amp;0.08\\</v>
      </c>
    </row>
    <row r="89" spans="1:25" x14ac:dyDescent="0.25">
      <c r="A89" s="2" t="s">
        <v>1025</v>
      </c>
      <c r="B89">
        <v>64</v>
      </c>
      <c r="C89" s="3">
        <v>192</v>
      </c>
      <c r="D89" s="12">
        <f t="shared" si="9"/>
        <v>5</v>
      </c>
      <c r="E89">
        <v>5</v>
      </c>
      <c r="F89">
        <v>1.9319999999999999</v>
      </c>
      <c r="G89" s="3" t="str">
        <f t="shared" si="10"/>
        <v>best</v>
      </c>
      <c r="H89" s="2">
        <v>5</v>
      </c>
      <c r="I89">
        <v>4.5999999999999999E-2</v>
      </c>
      <c r="J89" s="3" t="str">
        <f t="shared" si="11"/>
        <v>best</v>
      </c>
      <c r="K89" s="2">
        <f>VLOOKUP($A89,'metric.dimension.m0.t'!$A$1:$K$170,5,FALSE)</f>
        <v>5</v>
      </c>
      <c r="L89" t="str">
        <f t="shared" si="12"/>
        <v>best</v>
      </c>
      <c r="M89">
        <f>VLOOKUP($A89,'metric.dimension.m0.t'!$A$1:$K$170,7,FALSE)</f>
        <v>5</v>
      </c>
      <c r="N89" s="3">
        <f>VLOOKUP($A89,'metric.dimension.m0.t'!$A$1:$K$170,11,FALSE)</f>
        <v>5.8999999999999997E-2</v>
      </c>
      <c r="O89" s="2">
        <f>VLOOKUP($A89,'metric.dimension.m1.md5'!$A$1:$K$170,5,FALSE)</f>
        <v>5</v>
      </c>
      <c r="P89" t="str">
        <f t="shared" si="13"/>
        <v>best</v>
      </c>
      <c r="Q89">
        <f>VLOOKUP($A89,'metric.dimension.m1.md5'!$A$1:$K$170,7,FALSE)</f>
        <v>5</v>
      </c>
      <c r="R89" s="3">
        <f>VLOOKUP($A89,'metric.dimension.m1.md5'!$A$1:$K$170,11,FALSE)</f>
        <v>0.115</v>
      </c>
      <c r="Y89" t="str">
        <f t="shared" si="15"/>
        <v>hypercube-6&amp;64&amp;192&amp;5&amp;best&amp;0.046&amp;best&amp;0.059&amp;best&amp;0.115\\</v>
      </c>
    </row>
    <row r="90" spans="1:25" x14ac:dyDescent="0.25">
      <c r="A90" s="2" t="s">
        <v>1026</v>
      </c>
      <c r="B90">
        <v>128</v>
      </c>
      <c r="C90" s="3">
        <v>448</v>
      </c>
      <c r="D90" s="12">
        <f t="shared" si="9"/>
        <v>6</v>
      </c>
      <c r="E90">
        <v>6</v>
      </c>
      <c r="F90">
        <v>4.5949999999999998</v>
      </c>
      <c r="G90" s="3" t="str">
        <f t="shared" si="10"/>
        <v>best</v>
      </c>
      <c r="H90" s="2">
        <v>6</v>
      </c>
      <c r="I90">
        <v>0.158</v>
      </c>
      <c r="J90" s="3" t="str">
        <f t="shared" si="11"/>
        <v>best</v>
      </c>
      <c r="K90" s="2">
        <f>VLOOKUP($A90,'metric.dimension.m0.t'!$A$1:$K$170,5,FALSE)</f>
        <v>6</v>
      </c>
      <c r="L90" t="str">
        <f t="shared" si="12"/>
        <v>best</v>
      </c>
      <c r="M90">
        <f>VLOOKUP($A90,'metric.dimension.m0.t'!$A$1:$K$170,7,FALSE)</f>
        <v>6</v>
      </c>
      <c r="N90" s="3">
        <f>VLOOKUP($A90,'metric.dimension.m0.t'!$A$1:$K$170,11,FALSE)</f>
        <v>0.161</v>
      </c>
      <c r="O90" s="2">
        <f>VLOOKUP($A90,'metric.dimension.m1.md5'!$A$1:$K$170,5,FALSE)</f>
        <v>6</v>
      </c>
      <c r="P90" t="str">
        <f t="shared" si="13"/>
        <v>best</v>
      </c>
      <c r="Q90">
        <f>VLOOKUP($A90,'metric.dimension.m1.md5'!$A$1:$K$170,7,FALSE)</f>
        <v>6</v>
      </c>
      <c r="R90" s="3">
        <f>VLOOKUP($A90,'metric.dimension.m1.md5'!$A$1:$K$170,11,FALSE)</f>
        <v>0.20699999999999999</v>
      </c>
      <c r="Y90" t="str">
        <f t="shared" si="15"/>
        <v>hypercube-7&amp;128&amp;448&amp;6&amp;best&amp;0.158&amp;best&amp;0.161&amp;best&amp;0.207\\</v>
      </c>
    </row>
    <row r="91" spans="1:25" x14ac:dyDescent="0.25">
      <c r="A91" s="2" t="s">
        <v>1027</v>
      </c>
      <c r="B91">
        <v>256</v>
      </c>
      <c r="C91" s="3">
        <v>1024</v>
      </c>
      <c r="D91" s="12">
        <f t="shared" si="9"/>
        <v>6</v>
      </c>
      <c r="E91">
        <v>6</v>
      </c>
      <c r="F91">
        <v>13.762</v>
      </c>
      <c r="G91" s="3" t="str">
        <f t="shared" si="10"/>
        <v>best</v>
      </c>
      <c r="H91" s="2">
        <v>6</v>
      </c>
      <c r="I91">
        <v>0.89200000000000002</v>
      </c>
      <c r="J91" s="3" t="str">
        <f t="shared" si="11"/>
        <v>best</v>
      </c>
      <c r="K91" s="2">
        <f>VLOOKUP($A91,'metric.dimension.m0.t'!$A$1:$K$170,5,FALSE)</f>
        <v>6</v>
      </c>
      <c r="L91" t="str">
        <f t="shared" si="12"/>
        <v>best</v>
      </c>
      <c r="M91">
        <f>VLOOKUP($A91,'metric.dimension.m0.t'!$A$1:$K$170,7,FALSE)</f>
        <v>6</v>
      </c>
      <c r="N91" s="3">
        <f>VLOOKUP($A91,'metric.dimension.m0.t'!$A$1:$K$170,11,FALSE)</f>
        <v>0.82099999999999995</v>
      </c>
      <c r="O91" s="2">
        <f>VLOOKUP($A91,'metric.dimension.m1.md5'!$A$1:$K$170,5,FALSE)</f>
        <v>6</v>
      </c>
      <c r="P91" t="str">
        <f t="shared" si="13"/>
        <v>best</v>
      </c>
      <c r="Q91">
        <f>VLOOKUP($A91,'metric.dimension.m1.md5'!$A$1:$K$170,7,FALSE)</f>
        <v>6</v>
      </c>
      <c r="R91" s="3">
        <f>VLOOKUP($A91,'metric.dimension.m1.md5'!$A$1:$K$170,11,FALSE)</f>
        <v>0.82399999999999995</v>
      </c>
      <c r="Y91" t="str">
        <f t="shared" si="15"/>
        <v>hypercube-8&amp;256&amp;1024&amp;6&amp;best&amp;0.892&amp;best&amp;0.821&amp;best&amp;0.824\\</v>
      </c>
    </row>
    <row r="92" spans="1:25" x14ac:dyDescent="0.25">
      <c r="A92" s="2" t="s">
        <v>1028</v>
      </c>
      <c r="B92">
        <v>512</v>
      </c>
      <c r="C92" s="3">
        <v>2304</v>
      </c>
      <c r="D92" s="12">
        <f t="shared" si="9"/>
        <v>7</v>
      </c>
      <c r="E92">
        <v>7</v>
      </c>
      <c r="F92">
        <v>77.522000000000006</v>
      </c>
      <c r="G92" s="3" t="str">
        <f t="shared" si="10"/>
        <v>best</v>
      </c>
      <c r="H92" s="2">
        <v>7</v>
      </c>
      <c r="I92">
        <v>2.895</v>
      </c>
      <c r="J92" s="3" t="str">
        <f t="shared" si="11"/>
        <v>best</v>
      </c>
      <c r="K92" s="2">
        <f>VLOOKUP($A92,'metric.dimension.m0.t'!$A$1:$K$170,5,FALSE)</f>
        <v>7</v>
      </c>
      <c r="L92" t="str">
        <f t="shared" si="12"/>
        <v>best</v>
      </c>
      <c r="M92">
        <f>VLOOKUP($A92,'metric.dimension.m0.t'!$A$1:$K$170,7,FALSE)</f>
        <v>7</v>
      </c>
      <c r="N92" s="3">
        <f>VLOOKUP($A92,'metric.dimension.m0.t'!$A$1:$K$170,11,FALSE)</f>
        <v>2.4129999999999998</v>
      </c>
      <c r="O92" s="2">
        <f>VLOOKUP($A92,'metric.dimension.m1.md5'!$A$1:$K$170,5,FALSE)</f>
        <v>7</v>
      </c>
      <c r="P92" t="str">
        <f t="shared" si="13"/>
        <v>best</v>
      </c>
      <c r="Q92">
        <f>VLOOKUP($A92,'metric.dimension.m1.md5'!$A$1:$K$170,7,FALSE)</f>
        <v>7</v>
      </c>
      <c r="R92" s="3">
        <f>VLOOKUP($A92,'metric.dimension.m1.md5'!$A$1:$K$170,11,FALSE)</f>
        <v>2.2629999999999999</v>
      </c>
      <c r="Y92" t="str">
        <f t="shared" si="15"/>
        <v>hypercube-9&amp;512&amp;2304&amp;7&amp;best&amp;2.895&amp;best&amp;2.413&amp;best&amp;2.263\\</v>
      </c>
    </row>
    <row r="93" spans="1:25" x14ac:dyDescent="0.25">
      <c r="A93" s="2" t="s">
        <v>1029</v>
      </c>
      <c r="B93">
        <v>1024</v>
      </c>
      <c r="C93" s="3">
        <v>5120</v>
      </c>
      <c r="D93" s="12">
        <f t="shared" si="9"/>
        <v>7</v>
      </c>
      <c r="E93">
        <v>7</v>
      </c>
      <c r="F93">
        <v>217.57400000000001</v>
      </c>
      <c r="G93" s="3" t="str">
        <f t="shared" si="10"/>
        <v>best</v>
      </c>
      <c r="H93" s="2">
        <v>7</v>
      </c>
      <c r="I93">
        <v>19.885000000000002</v>
      </c>
      <c r="J93" s="3" t="str">
        <f t="shared" si="11"/>
        <v>best</v>
      </c>
      <c r="K93" s="2">
        <f>VLOOKUP($A93,'metric.dimension.m0.t'!$A$1:$K$170,5,FALSE)</f>
        <v>7</v>
      </c>
      <c r="L93" t="str">
        <f t="shared" si="12"/>
        <v>best</v>
      </c>
      <c r="M93">
        <f>VLOOKUP($A93,'metric.dimension.m0.t'!$A$1:$K$170,7,FALSE)</f>
        <v>7</v>
      </c>
      <c r="N93" s="3">
        <f>VLOOKUP($A93,'metric.dimension.m0.t'!$A$1:$K$170,11,FALSE)</f>
        <v>14.557</v>
      </c>
      <c r="O93" s="2">
        <f>VLOOKUP($A93,'metric.dimension.m1.md5'!$A$1:$K$170,5,FALSE)</f>
        <v>7</v>
      </c>
      <c r="P93" t="str">
        <f t="shared" si="13"/>
        <v>best</v>
      </c>
      <c r="Q93">
        <f>VLOOKUP($A93,'metric.dimension.m1.md5'!$A$1:$K$170,7,FALSE)</f>
        <v>7</v>
      </c>
      <c r="R93" s="3">
        <f>VLOOKUP($A93,'metric.dimension.m1.md5'!$A$1:$K$170,11,FALSE)</f>
        <v>13.404999999999999</v>
      </c>
      <c r="Y93" t="str">
        <f t="shared" si="15"/>
        <v>hypercube-10&amp;1024&amp;5120&amp;7&amp;best&amp;19.885&amp;best&amp;14.557&amp;best&amp;13.405\\</v>
      </c>
    </row>
    <row r="94" spans="1:25" x14ac:dyDescent="0.25">
      <c r="A94" s="2" t="s">
        <v>1030</v>
      </c>
      <c r="B94">
        <v>2048</v>
      </c>
      <c r="C94" s="3">
        <v>11264</v>
      </c>
      <c r="D94" s="12">
        <f t="shared" si="9"/>
        <v>8</v>
      </c>
      <c r="E94">
        <v>8</v>
      </c>
      <c r="F94">
        <v>601.70799999999997</v>
      </c>
      <c r="G94" s="3" t="str">
        <f t="shared" si="10"/>
        <v>best</v>
      </c>
      <c r="H94" s="2">
        <v>8</v>
      </c>
      <c r="I94">
        <v>69.528000000000006</v>
      </c>
      <c r="J94" s="3" t="str">
        <f t="shared" si="11"/>
        <v>best</v>
      </c>
      <c r="K94" s="2">
        <f>VLOOKUP($A94,'metric.dimension.m0.t'!$A$1:$K$170,5,FALSE)</f>
        <v>8</v>
      </c>
      <c r="L94" t="str">
        <f t="shared" si="12"/>
        <v>best</v>
      </c>
      <c r="M94">
        <f>VLOOKUP($A94,'metric.dimension.m0.t'!$A$1:$K$170,7,FALSE)</f>
        <v>8</v>
      </c>
      <c r="N94" s="3">
        <f>VLOOKUP($A94,'metric.dimension.m0.t'!$A$1:$K$170,11,FALSE)</f>
        <v>39.338000000000001</v>
      </c>
      <c r="O94" s="2">
        <f>VLOOKUP($A94,'metric.dimension.m1.md5'!$A$1:$K$170,5,FALSE)</f>
        <v>8</v>
      </c>
      <c r="P94" t="str">
        <f t="shared" si="13"/>
        <v>best</v>
      </c>
      <c r="Q94">
        <f>VLOOKUP($A94,'metric.dimension.m1.md5'!$A$1:$K$170,7,FALSE)</f>
        <v>8</v>
      </c>
      <c r="R94" s="3">
        <f>VLOOKUP($A94,'metric.dimension.m1.md5'!$A$1:$K$170,11,FALSE)</f>
        <v>36.113999999999997</v>
      </c>
      <c r="Y94" t="str">
        <f t="shared" si="15"/>
        <v>hypercube-11&amp;2048&amp;11264&amp;8&amp;best&amp;69.528&amp;best&amp;39.338&amp;best&amp;36.114\\</v>
      </c>
    </row>
    <row r="95" spans="1:25" x14ac:dyDescent="0.25">
      <c r="A95" s="2" t="s">
        <v>1031</v>
      </c>
      <c r="B95">
        <v>4096</v>
      </c>
      <c r="C95" s="3">
        <v>24576</v>
      </c>
      <c r="D95" s="12">
        <f t="shared" si="9"/>
        <v>8</v>
      </c>
      <c r="E95">
        <v>8</v>
      </c>
      <c r="F95">
        <v>1668.568</v>
      </c>
      <c r="G95" s="3" t="str">
        <f t="shared" si="10"/>
        <v>best</v>
      </c>
      <c r="H95" s="2">
        <v>8</v>
      </c>
      <c r="I95">
        <v>464.351</v>
      </c>
      <c r="J95" s="3" t="str">
        <f t="shared" si="11"/>
        <v>best</v>
      </c>
      <c r="K95" s="2">
        <f>VLOOKUP($A95,'metric.dimension.m0.t'!$A$1:$K$170,5,FALSE)</f>
        <v>8</v>
      </c>
      <c r="L95" t="str">
        <f t="shared" si="12"/>
        <v>best</v>
      </c>
      <c r="M95">
        <f>VLOOKUP($A95,'metric.dimension.m0.t'!$A$1:$K$170,7,FALSE)</f>
        <v>8</v>
      </c>
      <c r="N95" s="3">
        <f>VLOOKUP($A95,'metric.dimension.m0.t'!$A$1:$K$170,11,FALSE)</f>
        <v>219.48699999999999</v>
      </c>
      <c r="O95" s="2">
        <f>VLOOKUP($A95,'metric.dimension.m1.md5'!$A$1:$K$170,5,FALSE)</f>
        <v>8</v>
      </c>
      <c r="P95" t="str">
        <f t="shared" si="13"/>
        <v>best</v>
      </c>
      <c r="Q95">
        <f>VLOOKUP($A95,'metric.dimension.m1.md5'!$A$1:$K$170,7,FALSE)</f>
        <v>8</v>
      </c>
      <c r="R95" s="3">
        <f>VLOOKUP($A95,'metric.dimension.m1.md5'!$A$1:$K$170,11,FALSE)</f>
        <v>219.43600000000001</v>
      </c>
      <c r="Y95" t="str">
        <f t="shared" si="15"/>
        <v>hypercube-12&amp;4096&amp;24576&amp;8&amp;best&amp;464.351&amp;best&amp;219.487&amp;best&amp;219.436\\</v>
      </c>
    </row>
    <row r="96" spans="1:25" x14ac:dyDescent="0.25">
      <c r="A96" s="2" t="s">
        <v>1032</v>
      </c>
      <c r="B96">
        <v>9</v>
      </c>
      <c r="C96" s="3">
        <v>18</v>
      </c>
      <c r="D96" s="12">
        <f t="shared" si="9"/>
        <v>3</v>
      </c>
      <c r="E96">
        <v>3</v>
      </c>
      <c r="F96">
        <v>1.2E-2</v>
      </c>
      <c r="G96" s="3" t="str">
        <f t="shared" si="10"/>
        <v>best</v>
      </c>
      <c r="H96" s="2">
        <v>3</v>
      </c>
      <c r="I96">
        <v>1E-3</v>
      </c>
      <c r="J96" s="3" t="str">
        <f t="shared" si="11"/>
        <v>best</v>
      </c>
      <c r="K96" s="2">
        <f>VLOOKUP($A96,'metric.dimension.m0.t'!$A$1:$K$170,5,FALSE)</f>
        <v>3</v>
      </c>
      <c r="L96" t="str">
        <f t="shared" si="12"/>
        <v>best</v>
      </c>
      <c r="M96">
        <f>VLOOKUP($A96,'metric.dimension.m0.t'!$A$1:$K$170,7,FALSE)</f>
        <v>3</v>
      </c>
      <c r="N96" s="3">
        <f>VLOOKUP($A96,'metric.dimension.m0.t'!$A$1:$K$170,11,FALSE)</f>
        <v>2.1000000000000001E-2</v>
      </c>
      <c r="O96" s="2">
        <f>VLOOKUP($A96,'metric.dimension.m1.md5'!$A$1:$K$170,5,FALSE)</f>
        <v>3</v>
      </c>
      <c r="P96" t="str">
        <f t="shared" si="13"/>
        <v>best</v>
      </c>
      <c r="Q96">
        <f>VLOOKUP($A96,'metric.dimension.m1.md5'!$A$1:$K$170,7,FALSE)</f>
        <v>3</v>
      </c>
      <c r="R96" s="3">
        <f>VLOOKUP($A96,'metric.dimension.m1.md5'!$A$1:$K$170,11,FALSE)</f>
        <v>3.7999999999999999E-2</v>
      </c>
      <c r="Y96" t="str">
        <f t="shared" si="15"/>
        <v>Hamming-2-3&amp;9&amp;18&amp;3&amp;best&amp;0.001&amp;best&amp;0.021&amp;best&amp;0.038\\</v>
      </c>
    </row>
    <row r="97" spans="1:25" x14ac:dyDescent="0.25">
      <c r="A97" s="2" t="s">
        <v>1033</v>
      </c>
      <c r="B97">
        <v>16</v>
      </c>
      <c r="C97" s="3">
        <v>48</v>
      </c>
      <c r="D97" s="12">
        <f t="shared" si="9"/>
        <v>4</v>
      </c>
      <c r="E97">
        <v>4</v>
      </c>
      <c r="F97">
        <v>0.41399999999999998</v>
      </c>
      <c r="G97" s="3" t="str">
        <f t="shared" si="10"/>
        <v>best</v>
      </c>
      <c r="H97" s="2">
        <v>4</v>
      </c>
      <c r="I97">
        <v>2E-3</v>
      </c>
      <c r="J97" s="3" t="str">
        <f t="shared" si="11"/>
        <v>best</v>
      </c>
      <c r="K97" s="2">
        <f>VLOOKUP($A97,'metric.dimension.m0.t'!$A$1:$K$170,5,FALSE)</f>
        <v>4</v>
      </c>
      <c r="L97" t="str">
        <f t="shared" si="12"/>
        <v>best</v>
      </c>
      <c r="M97">
        <f>VLOOKUP($A97,'metric.dimension.m0.t'!$A$1:$K$170,7,FALSE)</f>
        <v>4</v>
      </c>
      <c r="N97" s="3">
        <f>VLOOKUP($A97,'metric.dimension.m0.t'!$A$1:$K$170,11,FALSE)</f>
        <v>2.3E-2</v>
      </c>
      <c r="O97" s="2">
        <f>VLOOKUP($A97,'metric.dimension.m1.md5'!$A$1:$K$170,5,FALSE)</f>
        <v>4</v>
      </c>
      <c r="P97" t="str">
        <f t="shared" si="13"/>
        <v>best</v>
      </c>
      <c r="Q97">
        <f>VLOOKUP($A97,'metric.dimension.m1.md5'!$A$1:$K$170,7,FALSE)</f>
        <v>4</v>
      </c>
      <c r="R97" s="3">
        <f>VLOOKUP($A97,'metric.dimension.m1.md5'!$A$1:$K$170,11,FALSE)</f>
        <v>7.0000000000000007E-2</v>
      </c>
      <c r="Y97" t="str">
        <f t="shared" si="15"/>
        <v>Hamming-2-4&amp;16&amp;48&amp;4&amp;best&amp;0.002&amp;best&amp;0.023&amp;best&amp;0.07\\</v>
      </c>
    </row>
    <row r="98" spans="1:25" x14ac:dyDescent="0.25">
      <c r="A98" s="2" t="s">
        <v>1034</v>
      </c>
      <c r="B98">
        <v>25</v>
      </c>
      <c r="C98" s="3">
        <v>100</v>
      </c>
      <c r="D98" s="12">
        <f t="shared" si="9"/>
        <v>6</v>
      </c>
      <c r="E98">
        <v>6</v>
      </c>
      <c r="F98">
        <v>0.76400000000000001</v>
      </c>
      <c r="G98" s="3" t="str">
        <f t="shared" si="10"/>
        <v>best</v>
      </c>
      <c r="H98" s="2">
        <v>6</v>
      </c>
      <c r="I98">
        <v>1.2E-2</v>
      </c>
      <c r="J98" s="3" t="str">
        <f t="shared" si="11"/>
        <v>best</v>
      </c>
      <c r="K98" s="2">
        <f>VLOOKUP($A98,'metric.dimension.m0.t'!$A$1:$K$170,5,FALSE)</f>
        <v>6</v>
      </c>
      <c r="L98" t="str">
        <f t="shared" si="12"/>
        <v>best</v>
      </c>
      <c r="M98">
        <f>VLOOKUP($A98,'metric.dimension.m0.t'!$A$1:$K$170,7,FALSE)</f>
        <v>6</v>
      </c>
      <c r="N98" s="3">
        <f>VLOOKUP($A98,'metric.dimension.m0.t'!$A$1:$K$170,11,FALSE)</f>
        <v>2.9000000000000001E-2</v>
      </c>
      <c r="O98" s="2">
        <f>VLOOKUP($A98,'metric.dimension.m1.md5'!$A$1:$K$170,5,FALSE)</f>
        <v>6</v>
      </c>
      <c r="P98" t="str">
        <f t="shared" si="13"/>
        <v>best</v>
      </c>
      <c r="Q98">
        <f>VLOOKUP($A98,'metric.dimension.m1.md5'!$A$1:$K$170,7,FALSE)</f>
        <v>6</v>
      </c>
      <c r="R98" s="3">
        <f>VLOOKUP($A98,'metric.dimension.m1.md5'!$A$1:$K$170,11,FALSE)</f>
        <v>7.1999999999999995E-2</v>
      </c>
      <c r="Y98" t="str">
        <f t="shared" si="15"/>
        <v>Hamming-2-5&amp;25&amp;100&amp;6&amp;best&amp;0.012&amp;best&amp;0.029&amp;best&amp;0.072\\</v>
      </c>
    </row>
    <row r="99" spans="1:25" x14ac:dyDescent="0.25">
      <c r="A99" s="2" t="s">
        <v>1035</v>
      </c>
      <c r="B99">
        <v>36</v>
      </c>
      <c r="C99" s="3">
        <v>180</v>
      </c>
      <c r="D99" s="12">
        <f t="shared" si="9"/>
        <v>7</v>
      </c>
      <c r="E99">
        <v>7</v>
      </c>
      <c r="F99">
        <v>1.1679999999999999</v>
      </c>
      <c r="G99" s="3" t="str">
        <f t="shared" si="10"/>
        <v>best</v>
      </c>
      <c r="H99" s="2">
        <v>7</v>
      </c>
      <c r="I99">
        <v>1.7999999999999999E-2</v>
      </c>
      <c r="J99" s="3" t="str">
        <f t="shared" si="11"/>
        <v>best</v>
      </c>
      <c r="K99" s="2">
        <f>VLOOKUP($A99,'metric.dimension.m0.t'!$A$1:$K$170,5,FALSE)</f>
        <v>7</v>
      </c>
      <c r="L99" t="str">
        <f t="shared" si="12"/>
        <v>best</v>
      </c>
      <c r="M99">
        <f>VLOOKUP($A99,'metric.dimension.m0.t'!$A$1:$K$170,7,FALSE)</f>
        <v>7</v>
      </c>
      <c r="N99" s="3">
        <f>VLOOKUP($A99,'metric.dimension.m0.t'!$A$1:$K$170,11,FALSE)</f>
        <v>0.04</v>
      </c>
      <c r="O99" s="2">
        <f>VLOOKUP($A99,'metric.dimension.m1.md5'!$A$1:$K$170,5,FALSE)</f>
        <v>7</v>
      </c>
      <c r="P99" t="str">
        <f t="shared" si="13"/>
        <v>best</v>
      </c>
      <c r="Q99">
        <f>VLOOKUP($A99,'metric.dimension.m1.md5'!$A$1:$K$170,7,FALSE)</f>
        <v>7</v>
      </c>
      <c r="R99" s="3">
        <f>VLOOKUP($A99,'metric.dimension.m1.md5'!$A$1:$K$170,11,FALSE)</f>
        <v>0.08</v>
      </c>
      <c r="Y99" t="str">
        <f t="shared" si="15"/>
        <v>Hamming-2-6&amp;36&amp;180&amp;7&amp;best&amp;0.018&amp;best&amp;0.04&amp;best&amp;0.08\\</v>
      </c>
    </row>
    <row r="100" spans="1:25" x14ac:dyDescent="0.25">
      <c r="A100" s="2" t="s">
        <v>1036</v>
      </c>
      <c r="B100">
        <v>49</v>
      </c>
      <c r="C100" s="3">
        <v>294</v>
      </c>
      <c r="D100" s="12">
        <f t="shared" si="9"/>
        <v>8</v>
      </c>
      <c r="E100">
        <v>8</v>
      </c>
      <c r="F100">
        <v>1.2569999999999999</v>
      </c>
      <c r="G100" s="3" t="str">
        <f t="shared" si="10"/>
        <v>best</v>
      </c>
      <c r="H100" s="2">
        <v>8</v>
      </c>
      <c r="I100">
        <v>4.2000000000000003E-2</v>
      </c>
      <c r="J100" s="3" t="str">
        <f t="shared" si="11"/>
        <v>best</v>
      </c>
      <c r="K100" s="2">
        <f>VLOOKUP($A100,'metric.dimension.m0.t'!$A$1:$K$170,5,FALSE)</f>
        <v>8</v>
      </c>
      <c r="L100" t="str">
        <f t="shared" si="12"/>
        <v>best</v>
      </c>
      <c r="M100">
        <f>VLOOKUP($A100,'metric.dimension.m0.t'!$A$1:$K$170,7,FALSE)</f>
        <v>8</v>
      </c>
      <c r="N100" s="3">
        <f>VLOOKUP($A100,'metric.dimension.m0.t'!$A$1:$K$170,11,FALSE)</f>
        <v>0.06</v>
      </c>
      <c r="O100" s="2">
        <f>VLOOKUP($A100,'metric.dimension.m1.md5'!$A$1:$K$170,5,FALSE)</f>
        <v>8</v>
      </c>
      <c r="P100" t="str">
        <f t="shared" si="13"/>
        <v>best</v>
      </c>
      <c r="Q100">
        <f>VLOOKUP($A100,'metric.dimension.m1.md5'!$A$1:$K$170,7,FALSE)</f>
        <v>8</v>
      </c>
      <c r="R100" s="3">
        <f>VLOOKUP($A100,'metric.dimension.m1.md5'!$A$1:$K$170,11,FALSE)</f>
        <v>9.8000000000000004E-2</v>
      </c>
      <c r="Y100" t="str">
        <f t="shared" si="15"/>
        <v>Hamming-2-7&amp;49&amp;294&amp;8&amp;best&amp;0.042&amp;best&amp;0.06&amp;best&amp;0.098\\</v>
      </c>
    </row>
    <row r="101" spans="1:25" x14ac:dyDescent="0.25">
      <c r="A101" s="2" t="s">
        <v>1037</v>
      </c>
      <c r="B101">
        <v>64</v>
      </c>
      <c r="C101" s="3">
        <v>448</v>
      </c>
      <c r="D101" s="12">
        <f t="shared" si="9"/>
        <v>10</v>
      </c>
      <c r="E101">
        <v>10</v>
      </c>
      <c r="F101">
        <v>2.3780000000000001</v>
      </c>
      <c r="G101" s="3" t="str">
        <f t="shared" si="10"/>
        <v>best</v>
      </c>
      <c r="H101" s="2">
        <v>10</v>
      </c>
      <c r="I101">
        <v>7.0000000000000007E-2</v>
      </c>
      <c r="J101" s="3" t="str">
        <f t="shared" si="11"/>
        <v>best</v>
      </c>
      <c r="K101" s="2">
        <f>VLOOKUP($A101,'metric.dimension.m0.t'!$A$1:$K$170,5,FALSE)</f>
        <v>10</v>
      </c>
      <c r="L101" t="str">
        <f t="shared" si="12"/>
        <v>best</v>
      </c>
      <c r="M101">
        <f>VLOOKUP($A101,'metric.dimension.m0.t'!$A$1:$K$170,7,FALSE)</f>
        <v>10</v>
      </c>
      <c r="N101" s="3">
        <f>VLOOKUP($A101,'metric.dimension.m0.t'!$A$1:$K$170,11,FALSE)</f>
        <v>8.1000000000000003E-2</v>
      </c>
      <c r="O101" s="2">
        <f>VLOOKUP($A101,'metric.dimension.m1.md5'!$A$1:$K$170,5,FALSE)</f>
        <v>10</v>
      </c>
      <c r="P101" t="str">
        <f t="shared" si="13"/>
        <v>best</v>
      </c>
      <c r="Q101">
        <f>VLOOKUP($A101,'metric.dimension.m1.md5'!$A$1:$K$170,7,FALSE)</f>
        <v>10</v>
      </c>
      <c r="R101" s="3">
        <f>VLOOKUP($A101,'metric.dimension.m1.md5'!$A$1:$K$170,11,FALSE)</f>
        <v>0.11799999999999999</v>
      </c>
      <c r="Y101" t="str">
        <f t="shared" si="15"/>
        <v>Hamming-2-8&amp;64&amp;448&amp;10&amp;best&amp;0.07&amp;best&amp;0.081&amp;best&amp;0.118\\</v>
      </c>
    </row>
    <row r="102" spans="1:25" x14ac:dyDescent="0.25">
      <c r="A102" s="2" t="s">
        <v>1038</v>
      </c>
      <c r="B102">
        <v>81</v>
      </c>
      <c r="C102" s="3">
        <v>648</v>
      </c>
      <c r="D102" s="12">
        <f t="shared" si="9"/>
        <v>11</v>
      </c>
      <c r="E102">
        <v>11</v>
      </c>
      <c r="F102">
        <v>2.8860000000000001</v>
      </c>
      <c r="G102" s="3" t="str">
        <f t="shared" si="10"/>
        <v>best</v>
      </c>
      <c r="H102" s="2">
        <v>11</v>
      </c>
      <c r="I102">
        <v>0.122</v>
      </c>
      <c r="J102" s="3" t="str">
        <f t="shared" si="11"/>
        <v>best</v>
      </c>
      <c r="K102" s="2">
        <f>VLOOKUP($A102,'metric.dimension.m0.t'!$A$1:$K$170,5,FALSE)</f>
        <v>11</v>
      </c>
      <c r="L102" t="str">
        <f t="shared" si="12"/>
        <v>best</v>
      </c>
      <c r="M102">
        <f>VLOOKUP($A102,'metric.dimension.m0.t'!$A$1:$K$170,7,FALSE)</f>
        <v>11</v>
      </c>
      <c r="N102" s="3">
        <f>VLOOKUP($A102,'metric.dimension.m0.t'!$A$1:$K$170,11,FALSE)</f>
        <v>0.127</v>
      </c>
      <c r="O102" s="2">
        <f>VLOOKUP($A102,'metric.dimension.m1.md5'!$A$1:$K$170,5,FALSE)</f>
        <v>11</v>
      </c>
      <c r="P102" t="str">
        <f t="shared" si="13"/>
        <v>best</v>
      </c>
      <c r="Q102">
        <f>VLOOKUP($A102,'metric.dimension.m1.md5'!$A$1:$K$170,7,FALSE)</f>
        <v>11</v>
      </c>
      <c r="R102" s="3">
        <f>VLOOKUP($A102,'metric.dimension.m1.md5'!$A$1:$K$170,11,FALSE)</f>
        <v>0.16300000000000001</v>
      </c>
      <c r="Y102" t="str">
        <f t="shared" si="15"/>
        <v>Hamming-2-9&amp;81&amp;648&amp;11&amp;best&amp;0.122&amp;best&amp;0.127&amp;best&amp;0.163\\</v>
      </c>
    </row>
    <row r="103" spans="1:25" x14ac:dyDescent="0.25">
      <c r="A103" s="2" t="s">
        <v>1039</v>
      </c>
      <c r="B103">
        <v>100</v>
      </c>
      <c r="C103" s="3">
        <v>900</v>
      </c>
      <c r="D103" s="12">
        <f t="shared" si="9"/>
        <v>12</v>
      </c>
      <c r="E103">
        <v>12</v>
      </c>
      <c r="F103">
        <v>3.9860000000000002</v>
      </c>
      <c r="G103" s="3" t="str">
        <f t="shared" si="10"/>
        <v>best</v>
      </c>
      <c r="H103" s="2">
        <v>12</v>
      </c>
      <c r="I103">
        <v>0.19600000000000001</v>
      </c>
      <c r="J103" s="3" t="str">
        <f t="shared" si="11"/>
        <v>best</v>
      </c>
      <c r="K103" s="2">
        <f>VLOOKUP($A103,'metric.dimension.m0.t'!$A$1:$K$170,5,FALSE)</f>
        <v>12</v>
      </c>
      <c r="L103" t="str">
        <f t="shared" si="12"/>
        <v>best</v>
      </c>
      <c r="M103">
        <f>VLOOKUP($A103,'metric.dimension.m0.t'!$A$1:$K$170,7,FALSE)</f>
        <v>12</v>
      </c>
      <c r="N103" s="3">
        <f>VLOOKUP($A103,'metric.dimension.m0.t'!$A$1:$K$170,11,FALSE)</f>
        <v>0.185</v>
      </c>
      <c r="O103" s="2">
        <f>VLOOKUP($A103,'metric.dimension.m1.md5'!$A$1:$K$170,5,FALSE)</f>
        <v>12</v>
      </c>
      <c r="P103" t="str">
        <f t="shared" si="13"/>
        <v>best</v>
      </c>
      <c r="Q103">
        <f>VLOOKUP($A103,'metric.dimension.m1.md5'!$A$1:$K$170,7,FALSE)</f>
        <v>12</v>
      </c>
      <c r="R103" s="3">
        <f>VLOOKUP($A103,'metric.dimension.m1.md5'!$A$1:$K$170,11,FALSE)</f>
        <v>0.219</v>
      </c>
      <c r="Y103" t="str">
        <f t="shared" si="15"/>
        <v>Hamming-2-10&amp;100&amp;900&amp;12&amp;best&amp;0.196&amp;best&amp;0.185&amp;best&amp;0.219\\</v>
      </c>
    </row>
    <row r="104" spans="1:25" x14ac:dyDescent="0.25">
      <c r="A104" s="2" t="s">
        <v>1040</v>
      </c>
      <c r="B104">
        <v>121</v>
      </c>
      <c r="C104" s="3">
        <v>1210</v>
      </c>
      <c r="D104" s="12">
        <f t="shared" si="9"/>
        <v>14</v>
      </c>
      <c r="E104">
        <v>14</v>
      </c>
      <c r="F104">
        <v>5.1529999999999996</v>
      </c>
      <c r="G104" s="3" t="str">
        <f t="shared" si="10"/>
        <v>best</v>
      </c>
      <c r="H104" s="2">
        <v>14</v>
      </c>
      <c r="I104">
        <v>0.3</v>
      </c>
      <c r="J104" s="3" t="str">
        <f t="shared" si="11"/>
        <v>best</v>
      </c>
      <c r="K104" s="2">
        <f>VLOOKUP($A104,'metric.dimension.m0.t'!$A$1:$K$170,5,FALSE)</f>
        <v>14</v>
      </c>
      <c r="L104" t="str">
        <f t="shared" si="12"/>
        <v>best</v>
      </c>
      <c r="M104">
        <f>VLOOKUP($A104,'metric.dimension.m0.t'!$A$1:$K$170,7,FALSE)</f>
        <v>14</v>
      </c>
      <c r="N104" s="3">
        <f>VLOOKUP($A104,'metric.dimension.m0.t'!$A$1:$K$170,11,FALSE)</f>
        <v>0.26200000000000001</v>
      </c>
      <c r="O104" s="2">
        <f>VLOOKUP($A104,'metric.dimension.m1.md5'!$A$1:$K$170,5,FALSE)</f>
        <v>14</v>
      </c>
      <c r="P104" t="str">
        <f t="shared" si="13"/>
        <v>best</v>
      </c>
      <c r="Q104">
        <f>VLOOKUP($A104,'metric.dimension.m1.md5'!$A$1:$K$170,7,FALSE)</f>
        <v>14</v>
      </c>
      <c r="R104" s="3">
        <f>VLOOKUP($A104,'metric.dimension.m1.md5'!$A$1:$K$170,11,FALSE)</f>
        <v>0.28999999999999998</v>
      </c>
      <c r="Y104" t="str">
        <f t="shared" si="15"/>
        <v>Hamming-2-11&amp;121&amp;1210&amp;14&amp;best&amp;0.3&amp;best&amp;0.262&amp;best&amp;0.29\\</v>
      </c>
    </row>
    <row r="105" spans="1:25" x14ac:dyDescent="0.25">
      <c r="A105" s="2" t="s">
        <v>1041</v>
      </c>
      <c r="B105">
        <v>144</v>
      </c>
      <c r="C105" s="3">
        <v>1584</v>
      </c>
      <c r="D105" s="12">
        <f t="shared" si="9"/>
        <v>15</v>
      </c>
      <c r="E105">
        <v>15</v>
      </c>
      <c r="F105">
        <v>7.46</v>
      </c>
      <c r="G105" s="3" t="str">
        <f t="shared" si="10"/>
        <v>best</v>
      </c>
      <c r="H105" s="2">
        <v>15</v>
      </c>
      <c r="I105">
        <v>0.45100000000000001</v>
      </c>
      <c r="J105" s="3" t="str">
        <f t="shared" si="11"/>
        <v>best</v>
      </c>
      <c r="K105" s="2">
        <f>VLOOKUP($A105,'metric.dimension.m0.t'!$A$1:$K$170,5,FALSE)</f>
        <v>15</v>
      </c>
      <c r="L105" t="str">
        <f t="shared" si="12"/>
        <v>best</v>
      </c>
      <c r="M105">
        <f>VLOOKUP($A105,'metric.dimension.m0.t'!$A$1:$K$170,7,FALSE)</f>
        <v>15</v>
      </c>
      <c r="N105" s="3">
        <f>VLOOKUP($A105,'metric.dimension.m0.t'!$A$1:$K$170,11,FALSE)</f>
        <v>0.373</v>
      </c>
      <c r="O105" s="2">
        <f>VLOOKUP($A105,'metric.dimension.m1.md5'!$A$1:$K$170,5,FALSE)</f>
        <v>15</v>
      </c>
      <c r="P105" t="str">
        <f t="shared" si="13"/>
        <v>best</v>
      </c>
      <c r="Q105">
        <f>VLOOKUP($A105,'metric.dimension.m1.md5'!$A$1:$K$170,7,FALSE)</f>
        <v>15</v>
      </c>
      <c r="R105" s="3">
        <f>VLOOKUP($A105,'metric.dimension.m1.md5'!$A$1:$K$170,11,FALSE)</f>
        <v>0.46100000000000002</v>
      </c>
      <c r="Y105" t="str">
        <f t="shared" si="15"/>
        <v>Hamming-2-12&amp;144&amp;1584&amp;15&amp;best&amp;0.451&amp;best&amp;0.373&amp;best&amp;0.461\\</v>
      </c>
    </row>
    <row r="106" spans="1:25" x14ac:dyDescent="0.25">
      <c r="A106" s="2" t="s">
        <v>1042</v>
      </c>
      <c r="B106">
        <v>169</v>
      </c>
      <c r="C106" s="3">
        <v>2028</v>
      </c>
      <c r="D106" s="12">
        <f t="shared" si="9"/>
        <v>16</v>
      </c>
      <c r="E106">
        <v>16</v>
      </c>
      <c r="F106">
        <v>10.156000000000001</v>
      </c>
      <c r="G106" s="3" t="str">
        <f t="shared" si="10"/>
        <v>best</v>
      </c>
      <c r="H106" s="2">
        <v>16</v>
      </c>
      <c r="I106">
        <v>0.66300000000000003</v>
      </c>
      <c r="J106" s="3" t="str">
        <f t="shared" si="11"/>
        <v>best</v>
      </c>
      <c r="K106" s="2">
        <f>VLOOKUP($A106,'metric.dimension.m0.t'!$A$1:$K$170,5,FALSE)</f>
        <v>16</v>
      </c>
      <c r="L106" t="str">
        <f t="shared" si="12"/>
        <v>best</v>
      </c>
      <c r="M106">
        <f>VLOOKUP($A106,'metric.dimension.m0.t'!$A$1:$K$170,7,FALSE)</f>
        <v>16</v>
      </c>
      <c r="N106" s="3">
        <f>VLOOKUP($A106,'metric.dimension.m0.t'!$A$1:$K$170,11,FALSE)</f>
        <v>0.53500000000000003</v>
      </c>
      <c r="O106" s="2">
        <f>VLOOKUP($A106,'metric.dimension.m1.md5'!$A$1:$K$170,5,FALSE)</f>
        <v>16</v>
      </c>
      <c r="P106" t="str">
        <f t="shared" si="13"/>
        <v>best</v>
      </c>
      <c r="Q106">
        <f>VLOOKUP($A106,'metric.dimension.m1.md5'!$A$1:$K$170,7,FALSE)</f>
        <v>16</v>
      </c>
      <c r="R106" s="3">
        <f>VLOOKUP($A106,'metric.dimension.m1.md5'!$A$1:$K$170,11,FALSE)</f>
        <v>0.624</v>
      </c>
      <c r="Y106" t="str">
        <f t="shared" si="15"/>
        <v>Hamming-2-13&amp;169&amp;2028&amp;16&amp;best&amp;0.663&amp;best&amp;0.535&amp;best&amp;0.624\\</v>
      </c>
    </row>
    <row r="107" spans="1:25" x14ac:dyDescent="0.25">
      <c r="A107" s="2" t="s">
        <v>1043</v>
      </c>
      <c r="B107">
        <v>196</v>
      </c>
      <c r="C107" s="3">
        <v>2548</v>
      </c>
      <c r="D107" s="12">
        <f t="shared" si="9"/>
        <v>18</v>
      </c>
      <c r="E107">
        <v>18</v>
      </c>
      <c r="F107">
        <v>13.667</v>
      </c>
      <c r="G107" s="3" t="str">
        <f t="shared" si="10"/>
        <v>best</v>
      </c>
      <c r="H107" s="2">
        <v>18</v>
      </c>
      <c r="I107">
        <v>0.90800000000000003</v>
      </c>
      <c r="J107" s="3" t="str">
        <f t="shared" si="11"/>
        <v>best</v>
      </c>
      <c r="K107" s="2">
        <f>VLOOKUP($A107,'metric.dimension.m0.t'!$A$1:$K$170,5,FALSE)</f>
        <v>18</v>
      </c>
      <c r="L107" t="str">
        <f t="shared" si="12"/>
        <v>best</v>
      </c>
      <c r="M107">
        <f>VLOOKUP($A107,'metric.dimension.m0.t'!$A$1:$K$170,7,FALSE)</f>
        <v>18</v>
      </c>
      <c r="N107" s="3">
        <f>VLOOKUP($A107,'metric.dimension.m0.t'!$A$1:$K$170,11,FALSE)</f>
        <v>0.71</v>
      </c>
      <c r="O107" s="2">
        <f>VLOOKUP($A107,'metric.dimension.m1.md5'!$A$1:$K$170,5,FALSE)</f>
        <v>18</v>
      </c>
      <c r="P107" t="str">
        <f t="shared" si="13"/>
        <v>best</v>
      </c>
      <c r="Q107">
        <f>VLOOKUP($A107,'metric.dimension.m1.md5'!$A$1:$K$170,7,FALSE)</f>
        <v>18</v>
      </c>
      <c r="R107" s="3">
        <f>VLOOKUP($A107,'metric.dimension.m1.md5'!$A$1:$K$170,11,FALSE)</f>
        <v>0.77800000000000002</v>
      </c>
      <c r="Y107" t="str">
        <f t="shared" si="15"/>
        <v>Hamming-2-14&amp;196&amp;2548&amp;18&amp;best&amp;0.908&amp;best&amp;0.71&amp;best&amp;0.778\\</v>
      </c>
    </row>
    <row r="108" spans="1:25" x14ac:dyDescent="0.25">
      <c r="A108" s="2" t="s">
        <v>1044</v>
      </c>
      <c r="B108">
        <v>225</v>
      </c>
      <c r="C108" s="3">
        <v>3150</v>
      </c>
      <c r="D108" s="12">
        <f t="shared" si="9"/>
        <v>19</v>
      </c>
      <c r="E108">
        <v>19</v>
      </c>
      <c r="F108">
        <v>18.443000000000001</v>
      </c>
      <c r="G108" s="3" t="str">
        <f t="shared" si="10"/>
        <v>best</v>
      </c>
      <c r="H108" s="2">
        <v>19</v>
      </c>
      <c r="I108">
        <v>1.276</v>
      </c>
      <c r="J108" s="3" t="str">
        <f t="shared" si="11"/>
        <v>best</v>
      </c>
      <c r="K108" s="2">
        <f>VLOOKUP($A108,'metric.dimension.m0.t'!$A$1:$K$170,5,FALSE)</f>
        <v>19</v>
      </c>
      <c r="L108" t="str">
        <f t="shared" si="12"/>
        <v>best</v>
      </c>
      <c r="M108">
        <f>VLOOKUP($A108,'metric.dimension.m0.t'!$A$1:$K$170,7,FALSE)</f>
        <v>19</v>
      </c>
      <c r="N108" s="3">
        <f>VLOOKUP($A108,'metric.dimension.m0.t'!$A$1:$K$170,11,FALSE)</f>
        <v>0.97499999999999998</v>
      </c>
      <c r="O108" s="2">
        <f>VLOOKUP($A108,'metric.dimension.m1.md5'!$A$1:$K$170,5,FALSE)</f>
        <v>19</v>
      </c>
      <c r="P108" t="str">
        <f t="shared" si="13"/>
        <v>best</v>
      </c>
      <c r="Q108">
        <f>VLOOKUP($A108,'metric.dimension.m1.md5'!$A$1:$K$170,7,FALSE)</f>
        <v>19</v>
      </c>
      <c r="R108" s="3">
        <f>VLOOKUP($A108,'metric.dimension.m1.md5'!$A$1:$K$170,11,FALSE)</f>
        <v>1.087</v>
      </c>
      <c r="Y108" t="str">
        <f t="shared" si="15"/>
        <v>Hamming-2-15&amp;225&amp;3150&amp;19&amp;best&amp;1.276&amp;best&amp;0.975&amp;best&amp;1.087\\</v>
      </c>
    </row>
    <row r="109" spans="1:25" x14ac:dyDescent="0.25">
      <c r="A109" s="2" t="s">
        <v>1045</v>
      </c>
      <c r="B109">
        <v>256</v>
      </c>
      <c r="C109" s="3">
        <v>3840</v>
      </c>
      <c r="D109" s="12">
        <f t="shared" si="9"/>
        <v>20</v>
      </c>
      <c r="E109">
        <v>20</v>
      </c>
      <c r="F109">
        <v>25.074000000000002</v>
      </c>
      <c r="G109" s="3" t="str">
        <f t="shared" si="10"/>
        <v>best</v>
      </c>
      <c r="H109" s="2">
        <v>20</v>
      </c>
      <c r="I109">
        <v>1.7729999999999999</v>
      </c>
      <c r="J109" s="3" t="str">
        <f t="shared" si="11"/>
        <v>best</v>
      </c>
      <c r="K109" s="2">
        <f>VLOOKUP($A109,'metric.dimension.m0.t'!$A$1:$K$170,5,FALSE)</f>
        <v>20</v>
      </c>
      <c r="L109" t="str">
        <f t="shared" si="12"/>
        <v>best</v>
      </c>
      <c r="M109">
        <f>VLOOKUP($A109,'metric.dimension.m0.t'!$A$1:$K$170,7,FALSE)</f>
        <v>20</v>
      </c>
      <c r="N109" s="3">
        <f>VLOOKUP($A109,'metric.dimension.m0.t'!$A$1:$K$170,11,FALSE)</f>
        <v>1.3360000000000001</v>
      </c>
      <c r="O109" s="2">
        <f>VLOOKUP($A109,'metric.dimension.m1.md5'!$A$1:$K$170,5,FALSE)</f>
        <v>20</v>
      </c>
      <c r="P109" t="str">
        <f t="shared" si="13"/>
        <v>best</v>
      </c>
      <c r="Q109">
        <f>VLOOKUP($A109,'metric.dimension.m1.md5'!$A$1:$K$170,7,FALSE)</f>
        <v>20</v>
      </c>
      <c r="R109" s="3">
        <f>VLOOKUP($A109,'metric.dimension.m1.md5'!$A$1:$K$170,11,FALSE)</f>
        <v>1.4770000000000001</v>
      </c>
      <c r="Y109" t="str">
        <f t="shared" si="15"/>
        <v>Hamming-2-16&amp;256&amp;3840&amp;20&amp;best&amp;1.773&amp;best&amp;1.336&amp;best&amp;1.477\\</v>
      </c>
    </row>
    <row r="110" spans="1:25" x14ac:dyDescent="0.25">
      <c r="A110" s="2" t="s">
        <v>1046</v>
      </c>
      <c r="B110">
        <v>289</v>
      </c>
      <c r="C110" s="3">
        <v>4624</v>
      </c>
      <c r="D110" s="12">
        <f t="shared" si="9"/>
        <v>22</v>
      </c>
      <c r="E110">
        <v>22</v>
      </c>
      <c r="F110">
        <v>33.520000000000003</v>
      </c>
      <c r="G110" s="3" t="str">
        <f t="shared" si="10"/>
        <v>best</v>
      </c>
      <c r="H110" s="2">
        <v>22</v>
      </c>
      <c r="I110">
        <v>2.298</v>
      </c>
      <c r="J110" s="3" t="str">
        <f t="shared" si="11"/>
        <v>best</v>
      </c>
      <c r="K110" s="2">
        <f>VLOOKUP($A110,'metric.dimension.m0.t'!$A$1:$K$170,5,FALSE)</f>
        <v>22</v>
      </c>
      <c r="L110" t="str">
        <f t="shared" si="12"/>
        <v>best</v>
      </c>
      <c r="M110">
        <f>VLOOKUP($A110,'metric.dimension.m0.t'!$A$1:$K$170,7,FALSE)</f>
        <v>22</v>
      </c>
      <c r="N110" s="3">
        <f>VLOOKUP($A110,'metric.dimension.m0.t'!$A$1:$K$170,11,FALSE)</f>
        <v>1.679</v>
      </c>
      <c r="O110" s="2">
        <f>VLOOKUP($A110,'metric.dimension.m1.md5'!$A$1:$K$170,5,FALSE)</f>
        <v>22</v>
      </c>
      <c r="P110" t="str">
        <f t="shared" si="13"/>
        <v>best</v>
      </c>
      <c r="Q110">
        <f>VLOOKUP($A110,'metric.dimension.m1.md5'!$A$1:$K$170,7,FALSE)</f>
        <v>22</v>
      </c>
      <c r="R110" s="3">
        <f>VLOOKUP($A110,'metric.dimension.m1.md5'!$A$1:$K$170,11,FALSE)</f>
        <v>1.766</v>
      </c>
      <c r="Y110" t="str">
        <f t="shared" si="15"/>
        <v>Hamming-2-17&amp;289&amp;4624&amp;22&amp;best&amp;2.298&amp;best&amp;1.679&amp;best&amp;1.766\\</v>
      </c>
    </row>
    <row r="111" spans="1:25" x14ac:dyDescent="0.25">
      <c r="A111" s="2" t="s">
        <v>1047</v>
      </c>
      <c r="B111">
        <v>324</v>
      </c>
      <c r="C111" s="3">
        <v>5508</v>
      </c>
      <c r="D111" s="12">
        <f t="shared" si="9"/>
        <v>23</v>
      </c>
      <c r="E111">
        <v>23</v>
      </c>
      <c r="F111">
        <v>43.487000000000002</v>
      </c>
      <c r="G111" s="3" t="str">
        <f t="shared" si="10"/>
        <v>best</v>
      </c>
      <c r="H111" s="2">
        <v>23</v>
      </c>
      <c r="I111">
        <v>3.028</v>
      </c>
      <c r="J111" s="3" t="str">
        <f t="shared" si="11"/>
        <v>best</v>
      </c>
      <c r="K111" s="2">
        <f>VLOOKUP($A111,'metric.dimension.m0.t'!$A$1:$K$170,5,FALSE)</f>
        <v>23</v>
      </c>
      <c r="L111" t="str">
        <f t="shared" si="12"/>
        <v>best</v>
      </c>
      <c r="M111">
        <f>VLOOKUP($A111,'metric.dimension.m0.t'!$A$1:$K$170,7,FALSE)</f>
        <v>23</v>
      </c>
      <c r="N111" s="3">
        <f>VLOOKUP($A111,'metric.dimension.m0.t'!$A$1:$K$170,11,FALSE)</f>
        <v>2.202</v>
      </c>
      <c r="O111" s="2">
        <f>VLOOKUP($A111,'metric.dimension.m1.md5'!$A$1:$K$170,5,FALSE)</f>
        <v>23</v>
      </c>
      <c r="P111" t="str">
        <f t="shared" si="13"/>
        <v>best</v>
      </c>
      <c r="Q111">
        <f>VLOOKUP($A111,'metric.dimension.m1.md5'!$A$1:$K$170,7,FALSE)</f>
        <v>23</v>
      </c>
      <c r="R111" s="3">
        <f>VLOOKUP($A111,'metric.dimension.m1.md5'!$A$1:$K$170,11,FALSE)</f>
        <v>2.2730000000000001</v>
      </c>
      <c r="Y111" t="str">
        <f t="shared" si="15"/>
        <v>Hamming-2-18&amp;324&amp;5508&amp;23&amp;best&amp;3.028&amp;best&amp;2.202&amp;best&amp;2.273\\</v>
      </c>
    </row>
    <row r="112" spans="1:25" x14ac:dyDescent="0.25">
      <c r="A112" s="2" t="s">
        <v>1048</v>
      </c>
      <c r="B112">
        <v>361</v>
      </c>
      <c r="C112" s="3">
        <v>6498</v>
      </c>
      <c r="D112" s="12">
        <f t="shared" si="9"/>
        <v>24</v>
      </c>
      <c r="E112">
        <v>24</v>
      </c>
      <c r="F112">
        <v>68.759</v>
      </c>
      <c r="G112" s="3" t="str">
        <f t="shared" si="10"/>
        <v>best</v>
      </c>
      <c r="H112" s="2">
        <v>24</v>
      </c>
      <c r="I112">
        <v>3.9660000000000002</v>
      </c>
      <c r="J112" s="3" t="str">
        <f t="shared" si="11"/>
        <v>best</v>
      </c>
      <c r="K112" s="2">
        <f>VLOOKUP($A112,'metric.dimension.m0.t'!$A$1:$K$170,5,FALSE)</f>
        <v>24</v>
      </c>
      <c r="L112" t="str">
        <f t="shared" si="12"/>
        <v>best</v>
      </c>
      <c r="M112">
        <f>VLOOKUP($A112,'metric.dimension.m0.t'!$A$1:$K$170,7,FALSE)</f>
        <v>24</v>
      </c>
      <c r="N112" s="3">
        <f>VLOOKUP($A112,'metric.dimension.m0.t'!$A$1:$K$170,11,FALSE)</f>
        <v>2.79</v>
      </c>
      <c r="O112" s="2">
        <f>VLOOKUP($A112,'metric.dimension.m1.md5'!$A$1:$K$170,5,FALSE)</f>
        <v>24</v>
      </c>
      <c r="P112" t="str">
        <f t="shared" si="13"/>
        <v>best</v>
      </c>
      <c r="Q112">
        <f>VLOOKUP($A112,'metric.dimension.m1.md5'!$A$1:$K$170,7,FALSE)</f>
        <v>24</v>
      </c>
      <c r="R112" s="3">
        <f>VLOOKUP($A112,'metric.dimension.m1.md5'!$A$1:$K$170,11,FALSE)</f>
        <v>2.8530000000000002</v>
      </c>
      <c r="Y112" t="str">
        <f t="shared" si="15"/>
        <v>Hamming-2-19&amp;361&amp;6498&amp;24&amp;best&amp;3.966&amp;best&amp;2.79&amp;best&amp;2.853\\</v>
      </c>
    </row>
    <row r="113" spans="1:25" x14ac:dyDescent="0.25">
      <c r="A113" s="2" t="s">
        <v>1049</v>
      </c>
      <c r="B113">
        <v>400</v>
      </c>
      <c r="C113" s="3">
        <v>7600</v>
      </c>
      <c r="D113" s="12">
        <f t="shared" si="9"/>
        <v>26</v>
      </c>
      <c r="E113">
        <v>26</v>
      </c>
      <c r="F113">
        <v>102.586</v>
      </c>
      <c r="G113" s="3" t="str">
        <f t="shared" si="10"/>
        <v>best</v>
      </c>
      <c r="H113" s="2">
        <v>26</v>
      </c>
      <c r="I113">
        <v>4.9409999999999998</v>
      </c>
      <c r="J113" s="3" t="str">
        <f t="shared" si="11"/>
        <v>best</v>
      </c>
      <c r="K113" s="2">
        <f>VLOOKUP($A113,'metric.dimension.m0.t'!$A$1:$K$170,5,FALSE)</f>
        <v>26</v>
      </c>
      <c r="L113" t="str">
        <f t="shared" si="12"/>
        <v>best</v>
      </c>
      <c r="M113">
        <f>VLOOKUP($A113,'metric.dimension.m0.t'!$A$1:$K$170,7,FALSE)</f>
        <v>26</v>
      </c>
      <c r="N113" s="3">
        <f>VLOOKUP($A113,'metric.dimension.m0.t'!$A$1:$K$170,11,FALSE)</f>
        <v>3.5</v>
      </c>
      <c r="O113" s="2">
        <f>VLOOKUP($A113,'metric.dimension.m1.md5'!$A$1:$K$170,5,FALSE)</f>
        <v>26</v>
      </c>
      <c r="P113" t="str">
        <f t="shared" si="13"/>
        <v>best</v>
      </c>
      <c r="Q113">
        <f>VLOOKUP($A113,'metric.dimension.m1.md5'!$A$1:$K$170,7,FALSE)</f>
        <v>26</v>
      </c>
      <c r="R113" s="3">
        <f>VLOOKUP($A113,'metric.dimension.m1.md5'!$A$1:$K$170,11,FALSE)</f>
        <v>3.42</v>
      </c>
      <c r="Y113" t="str">
        <f t="shared" si="15"/>
        <v>Hamming-2-20&amp;400&amp;7600&amp;26&amp;best&amp;4.941&amp;best&amp;3.5&amp;best&amp;3.42\\</v>
      </c>
    </row>
    <row r="114" spans="1:25" x14ac:dyDescent="0.25">
      <c r="A114" s="2" t="s">
        <v>1050</v>
      </c>
      <c r="B114">
        <v>441</v>
      </c>
      <c r="C114" s="3">
        <v>8820</v>
      </c>
      <c r="D114" s="12">
        <f t="shared" si="9"/>
        <v>27</v>
      </c>
      <c r="E114">
        <v>27</v>
      </c>
      <c r="F114">
        <v>132.26900000000001</v>
      </c>
      <c r="G114" s="3" t="str">
        <f t="shared" si="10"/>
        <v>best</v>
      </c>
      <c r="H114" s="2">
        <v>27</v>
      </c>
      <c r="I114">
        <v>6.3380000000000001</v>
      </c>
      <c r="J114" s="3" t="str">
        <f t="shared" si="11"/>
        <v>best</v>
      </c>
      <c r="K114" s="2">
        <f>VLOOKUP($A114,'metric.dimension.m0.t'!$A$1:$K$170,5,FALSE)</f>
        <v>27</v>
      </c>
      <c r="L114" t="str">
        <f t="shared" si="12"/>
        <v>best</v>
      </c>
      <c r="M114">
        <f>VLOOKUP($A114,'metric.dimension.m0.t'!$A$1:$K$170,7,FALSE)</f>
        <v>27</v>
      </c>
      <c r="N114" s="3">
        <f>VLOOKUP($A114,'metric.dimension.m0.t'!$A$1:$K$170,11,FALSE)</f>
        <v>4.4820000000000002</v>
      </c>
      <c r="O114" s="2">
        <f>VLOOKUP($A114,'metric.dimension.m1.md5'!$A$1:$K$170,5,FALSE)</f>
        <v>27</v>
      </c>
      <c r="P114" t="str">
        <f t="shared" si="13"/>
        <v>best</v>
      </c>
      <c r="Q114">
        <f>VLOOKUP($A114,'metric.dimension.m1.md5'!$A$1:$K$170,7,FALSE)</f>
        <v>27</v>
      </c>
      <c r="R114" s="3">
        <f>VLOOKUP($A114,'metric.dimension.m1.md5'!$A$1:$K$170,11,FALSE)</f>
        <v>4.508</v>
      </c>
      <c r="Y114" t="str">
        <f t="shared" si="15"/>
        <v>Hamming-2-21&amp;441&amp;8820&amp;27&amp;best&amp;6.338&amp;best&amp;4.482&amp;best&amp;4.508\\</v>
      </c>
    </row>
    <row r="115" spans="1:25" x14ac:dyDescent="0.25">
      <c r="A115" s="2" t="s">
        <v>1051</v>
      </c>
      <c r="B115">
        <v>484</v>
      </c>
      <c r="C115" s="3">
        <v>10164</v>
      </c>
      <c r="D115" s="12">
        <f t="shared" si="9"/>
        <v>28</v>
      </c>
      <c r="E115">
        <v>28</v>
      </c>
      <c r="F115">
        <v>167.221</v>
      </c>
      <c r="G115" s="3" t="str">
        <f t="shared" si="10"/>
        <v>best</v>
      </c>
      <c r="H115" s="2">
        <v>28</v>
      </c>
      <c r="I115">
        <v>7.8579999999999997</v>
      </c>
      <c r="J115" s="3" t="str">
        <f t="shared" si="11"/>
        <v>best</v>
      </c>
      <c r="K115" s="2">
        <f>VLOOKUP($A115,'metric.dimension.m0.t'!$A$1:$K$170,5,FALSE)</f>
        <v>28</v>
      </c>
      <c r="L115" t="str">
        <f t="shared" si="12"/>
        <v>best</v>
      </c>
      <c r="M115">
        <f>VLOOKUP($A115,'metric.dimension.m0.t'!$A$1:$K$170,7,FALSE)</f>
        <v>28</v>
      </c>
      <c r="N115" s="3">
        <f>VLOOKUP($A115,'metric.dimension.m0.t'!$A$1:$K$170,11,FALSE)</f>
        <v>5.7679999999999998</v>
      </c>
      <c r="O115" s="2">
        <f>VLOOKUP($A115,'metric.dimension.m1.md5'!$A$1:$K$170,5,FALSE)</f>
        <v>28</v>
      </c>
      <c r="P115" t="str">
        <f t="shared" si="13"/>
        <v>best</v>
      </c>
      <c r="Q115">
        <f>VLOOKUP($A115,'metric.dimension.m1.md5'!$A$1:$K$170,7,FALSE)</f>
        <v>28</v>
      </c>
      <c r="R115" s="3">
        <f>VLOOKUP($A115,'metric.dimension.m1.md5'!$A$1:$K$170,11,FALSE)</f>
        <v>5.6909999999999998</v>
      </c>
      <c r="Y115" t="str">
        <f t="shared" si="15"/>
        <v>Hamming-2-22&amp;484&amp;10164&amp;28&amp;best&amp;7.858&amp;best&amp;5.768&amp;best&amp;5.691\\</v>
      </c>
    </row>
    <row r="116" spans="1:25" x14ac:dyDescent="0.25">
      <c r="A116" s="2" t="s">
        <v>1052</v>
      </c>
      <c r="B116">
        <v>529</v>
      </c>
      <c r="C116" s="3">
        <v>11638</v>
      </c>
      <c r="D116" s="12">
        <f t="shared" si="9"/>
        <v>30</v>
      </c>
      <c r="E116">
        <v>30</v>
      </c>
      <c r="F116">
        <v>230.036</v>
      </c>
      <c r="G116" s="3" t="str">
        <f t="shared" si="10"/>
        <v>best</v>
      </c>
      <c r="H116" s="2">
        <v>30</v>
      </c>
      <c r="I116">
        <v>9.4809999999999999</v>
      </c>
      <c r="J116" s="3" t="str">
        <f t="shared" si="11"/>
        <v>best</v>
      </c>
      <c r="K116" s="2">
        <f>VLOOKUP($A116,'metric.dimension.m0.t'!$A$1:$K$170,5,FALSE)</f>
        <v>30</v>
      </c>
      <c r="L116" t="str">
        <f t="shared" si="12"/>
        <v>best</v>
      </c>
      <c r="M116">
        <f>VLOOKUP($A116,'metric.dimension.m0.t'!$A$1:$K$170,7,FALSE)</f>
        <v>30</v>
      </c>
      <c r="N116" s="3">
        <f>VLOOKUP($A116,'metric.dimension.m0.t'!$A$1:$K$170,11,FALSE)</f>
        <v>7.2089999999999996</v>
      </c>
      <c r="O116" s="2">
        <f>VLOOKUP($A116,'metric.dimension.m1.md5'!$A$1:$K$170,5,FALSE)</f>
        <v>30</v>
      </c>
      <c r="P116" t="str">
        <f t="shared" si="13"/>
        <v>best</v>
      </c>
      <c r="Q116">
        <f>VLOOKUP($A116,'metric.dimension.m1.md5'!$A$1:$K$170,7,FALSE)</f>
        <v>30</v>
      </c>
      <c r="R116" s="3">
        <f>VLOOKUP($A116,'metric.dimension.m1.md5'!$A$1:$K$170,11,FALSE)</f>
        <v>7.343</v>
      </c>
      <c r="Y116" t="str">
        <f t="shared" si="15"/>
        <v>Hamming-2-23&amp;529&amp;11638&amp;30&amp;best&amp;9.481&amp;best&amp;7.209&amp;best&amp;7.343\\</v>
      </c>
    </row>
    <row r="117" spans="1:25" x14ac:dyDescent="0.25">
      <c r="A117" s="2" t="s">
        <v>1053</v>
      </c>
      <c r="B117">
        <v>576</v>
      </c>
      <c r="C117" s="3">
        <v>13248</v>
      </c>
      <c r="D117" s="12">
        <f t="shared" si="9"/>
        <v>31</v>
      </c>
      <c r="E117">
        <v>31</v>
      </c>
      <c r="F117">
        <v>262.49900000000002</v>
      </c>
      <c r="G117" s="3" t="str">
        <f t="shared" si="10"/>
        <v>best</v>
      </c>
      <c r="H117" s="2">
        <v>31</v>
      </c>
      <c r="I117">
        <v>11.814</v>
      </c>
      <c r="J117" s="3" t="str">
        <f t="shared" si="11"/>
        <v>best</v>
      </c>
      <c r="K117" s="2">
        <f>VLOOKUP($A117,'metric.dimension.m0.t'!$A$1:$K$170,5,FALSE)</f>
        <v>31</v>
      </c>
      <c r="L117" t="str">
        <f t="shared" si="12"/>
        <v>best</v>
      </c>
      <c r="M117">
        <f>VLOOKUP($A117,'metric.dimension.m0.t'!$A$1:$K$170,7,FALSE)</f>
        <v>31</v>
      </c>
      <c r="N117" s="3">
        <f>VLOOKUP($A117,'metric.dimension.m0.t'!$A$1:$K$170,11,FALSE)</f>
        <v>9.0960000000000001</v>
      </c>
      <c r="O117" s="2">
        <f>VLOOKUP($A117,'metric.dimension.m1.md5'!$A$1:$K$170,5,FALSE)</f>
        <v>31</v>
      </c>
      <c r="P117" t="str">
        <f t="shared" si="13"/>
        <v>best</v>
      </c>
      <c r="Q117">
        <f>VLOOKUP($A117,'metric.dimension.m1.md5'!$A$1:$K$170,7,FALSE)</f>
        <v>31</v>
      </c>
      <c r="R117" s="3">
        <f>VLOOKUP($A117,'metric.dimension.m1.md5'!$A$1:$K$170,11,FALSE)</f>
        <v>9.125</v>
      </c>
      <c r="Y117" t="str">
        <f t="shared" si="15"/>
        <v>Hamming-2-24&amp;576&amp;13248&amp;31&amp;best&amp;11.814&amp;best&amp;9.096&amp;best&amp;9.125\\</v>
      </c>
    </row>
    <row r="118" spans="1:25" x14ac:dyDescent="0.25">
      <c r="A118" s="2" t="s">
        <v>1054</v>
      </c>
      <c r="B118">
        <v>625</v>
      </c>
      <c r="C118" s="3">
        <v>15000</v>
      </c>
      <c r="D118" s="12">
        <f t="shared" si="9"/>
        <v>32</v>
      </c>
      <c r="E118">
        <v>32</v>
      </c>
      <c r="F118">
        <v>336.31400000000002</v>
      </c>
      <c r="G118" s="3" t="str">
        <f t="shared" si="10"/>
        <v>best</v>
      </c>
      <c r="H118" s="2">
        <v>32</v>
      </c>
      <c r="I118">
        <v>14.532999999999999</v>
      </c>
      <c r="J118" s="3" t="str">
        <f t="shared" si="11"/>
        <v>best</v>
      </c>
      <c r="K118" s="2">
        <f>VLOOKUP($A118,'metric.dimension.m0.t'!$A$1:$K$170,5,FALSE)</f>
        <v>32</v>
      </c>
      <c r="L118" t="str">
        <f t="shared" si="12"/>
        <v>best</v>
      </c>
      <c r="M118">
        <f>VLOOKUP($A118,'metric.dimension.m0.t'!$A$1:$K$170,7,FALSE)</f>
        <v>32</v>
      </c>
      <c r="N118" s="3">
        <f>VLOOKUP($A118,'metric.dimension.m0.t'!$A$1:$K$170,11,FALSE)</f>
        <v>11.259</v>
      </c>
      <c r="O118" s="2">
        <f>VLOOKUP($A118,'metric.dimension.m1.md5'!$A$1:$K$170,5,FALSE)</f>
        <v>32</v>
      </c>
      <c r="P118" t="str">
        <f t="shared" si="13"/>
        <v>best</v>
      </c>
      <c r="Q118">
        <f>VLOOKUP($A118,'metric.dimension.m1.md5'!$A$1:$K$170,7,FALSE)</f>
        <v>32</v>
      </c>
      <c r="R118" s="3">
        <f>VLOOKUP($A118,'metric.dimension.m1.md5'!$A$1:$K$170,11,FALSE)</f>
        <v>11.882</v>
      </c>
      <c r="Y118" t="str">
        <f t="shared" si="15"/>
        <v>Hamming-2-25&amp;625&amp;15000&amp;32&amp;best&amp;14.533&amp;best&amp;11.259&amp;best&amp;11.882\\</v>
      </c>
    </row>
    <row r="119" spans="1:25" x14ac:dyDescent="0.25">
      <c r="A119" s="2" t="s">
        <v>1055</v>
      </c>
      <c r="B119">
        <v>676</v>
      </c>
      <c r="C119" s="3">
        <v>16900</v>
      </c>
      <c r="D119" s="12">
        <f t="shared" si="9"/>
        <v>34</v>
      </c>
      <c r="E119">
        <v>34</v>
      </c>
      <c r="F119">
        <v>412.84</v>
      </c>
      <c r="G119" s="3" t="str">
        <f t="shared" si="10"/>
        <v>best</v>
      </c>
      <c r="H119" s="2">
        <v>34</v>
      </c>
      <c r="I119">
        <v>17.393000000000001</v>
      </c>
      <c r="J119" s="3" t="str">
        <f t="shared" si="11"/>
        <v>best</v>
      </c>
      <c r="K119" s="2">
        <f>VLOOKUP($A119,'metric.dimension.m0.t'!$A$1:$K$170,5,FALSE)</f>
        <v>34</v>
      </c>
      <c r="L119" t="str">
        <f t="shared" si="12"/>
        <v>best</v>
      </c>
      <c r="M119">
        <f>VLOOKUP($A119,'metric.dimension.m0.t'!$A$1:$K$170,7,FALSE)</f>
        <v>34</v>
      </c>
      <c r="N119" s="3">
        <f>VLOOKUP($A119,'metric.dimension.m0.t'!$A$1:$K$170,11,FALSE)</f>
        <v>14.222</v>
      </c>
      <c r="O119" s="2">
        <f>VLOOKUP($A119,'metric.dimension.m1.md5'!$A$1:$K$170,5,FALSE)</f>
        <v>34</v>
      </c>
      <c r="P119" t="str">
        <f t="shared" si="13"/>
        <v>best</v>
      </c>
      <c r="Q119">
        <f>VLOOKUP($A119,'metric.dimension.m1.md5'!$A$1:$K$170,7,FALSE)</f>
        <v>34</v>
      </c>
      <c r="R119" s="3">
        <f>VLOOKUP($A119,'metric.dimension.m1.md5'!$A$1:$K$170,11,FALSE)</f>
        <v>14.079000000000001</v>
      </c>
      <c r="Y119" t="str">
        <f t="shared" si="15"/>
        <v>Hamming-2-26&amp;676&amp;16900&amp;34&amp;best&amp;17.393&amp;best&amp;14.222&amp;best&amp;14.079\\</v>
      </c>
    </row>
    <row r="120" spans="1:25" x14ac:dyDescent="0.25">
      <c r="A120" s="2" t="s">
        <v>1056</v>
      </c>
      <c r="B120">
        <v>729</v>
      </c>
      <c r="C120" s="3">
        <v>18954</v>
      </c>
      <c r="D120" s="12">
        <f t="shared" si="9"/>
        <v>35</v>
      </c>
      <c r="E120">
        <v>35</v>
      </c>
      <c r="F120">
        <v>500.23599999999999</v>
      </c>
      <c r="G120" s="3" t="str">
        <f t="shared" si="10"/>
        <v>best</v>
      </c>
      <c r="H120" s="2">
        <v>35</v>
      </c>
      <c r="I120">
        <v>23.568000000000001</v>
      </c>
      <c r="J120" s="3" t="str">
        <f t="shared" si="11"/>
        <v>best</v>
      </c>
      <c r="K120" s="2">
        <f>VLOOKUP($A120,'metric.dimension.m0.t'!$A$1:$K$170,5,FALSE)</f>
        <v>35</v>
      </c>
      <c r="L120" t="str">
        <f t="shared" si="12"/>
        <v>best</v>
      </c>
      <c r="M120">
        <f>VLOOKUP($A120,'metric.dimension.m0.t'!$A$1:$K$170,7,FALSE)</f>
        <v>35</v>
      </c>
      <c r="N120" s="3">
        <f>VLOOKUP($A120,'metric.dimension.m0.t'!$A$1:$K$170,11,FALSE)</f>
        <v>17.414000000000001</v>
      </c>
      <c r="O120" s="2">
        <f>VLOOKUP($A120,'metric.dimension.m1.md5'!$A$1:$K$170,5,FALSE)</f>
        <v>35</v>
      </c>
      <c r="P120" t="str">
        <f t="shared" si="13"/>
        <v>best</v>
      </c>
      <c r="Q120">
        <f>VLOOKUP($A120,'metric.dimension.m1.md5'!$A$1:$K$170,7,FALSE)</f>
        <v>35</v>
      </c>
      <c r="R120" s="3">
        <f>VLOOKUP($A120,'metric.dimension.m1.md5'!$A$1:$K$170,11,FALSE)</f>
        <v>18.416</v>
      </c>
      <c r="Y120" t="str">
        <f t="shared" si="15"/>
        <v>Hamming-2-27&amp;729&amp;18954&amp;35&amp;best&amp;23.568&amp;best&amp;17.414&amp;best&amp;18.416\\</v>
      </c>
    </row>
    <row r="121" spans="1:25" x14ac:dyDescent="0.25">
      <c r="A121" s="2" t="s">
        <v>1057</v>
      </c>
      <c r="B121">
        <v>784</v>
      </c>
      <c r="C121" s="3">
        <v>21168</v>
      </c>
      <c r="D121" s="12">
        <f t="shared" si="9"/>
        <v>36</v>
      </c>
      <c r="E121">
        <v>36</v>
      </c>
      <c r="F121">
        <v>497.30099999999999</v>
      </c>
      <c r="G121" s="3" t="str">
        <f t="shared" si="10"/>
        <v>best</v>
      </c>
      <c r="H121" s="2">
        <v>36</v>
      </c>
      <c r="I121">
        <v>28.777999999999999</v>
      </c>
      <c r="J121" s="3" t="str">
        <f t="shared" si="11"/>
        <v>best</v>
      </c>
      <c r="K121" s="2">
        <f>VLOOKUP($A121,'metric.dimension.m0.t'!$A$1:$K$170,5,FALSE)</f>
        <v>36</v>
      </c>
      <c r="L121" t="str">
        <f t="shared" si="12"/>
        <v>best</v>
      </c>
      <c r="M121">
        <f>VLOOKUP($A121,'metric.dimension.m0.t'!$A$1:$K$170,7,FALSE)</f>
        <v>36</v>
      </c>
      <c r="N121" s="3">
        <f>VLOOKUP($A121,'metric.dimension.m0.t'!$A$1:$K$170,11,FALSE)</f>
        <v>20.774000000000001</v>
      </c>
      <c r="O121" s="2">
        <f>VLOOKUP($A121,'metric.dimension.m1.md5'!$A$1:$K$170,5,FALSE)</f>
        <v>36</v>
      </c>
      <c r="P121" t="str">
        <f t="shared" si="13"/>
        <v>best</v>
      </c>
      <c r="Q121">
        <f>VLOOKUP($A121,'metric.dimension.m1.md5'!$A$1:$K$170,7,FALSE)</f>
        <v>36</v>
      </c>
      <c r="R121" s="3">
        <f>VLOOKUP($A121,'metric.dimension.m1.md5'!$A$1:$K$170,11,FALSE)</f>
        <v>23.634</v>
      </c>
      <c r="Y121" t="str">
        <f t="shared" si="15"/>
        <v>Hamming-2-28&amp;784&amp;21168&amp;36&amp;best&amp;28.778&amp;best&amp;20.774&amp;best&amp;23.634\\</v>
      </c>
    </row>
    <row r="122" spans="1:25" x14ac:dyDescent="0.25">
      <c r="A122" s="2" t="s">
        <v>1058</v>
      </c>
      <c r="B122">
        <v>841</v>
      </c>
      <c r="C122" s="3">
        <v>23548</v>
      </c>
      <c r="D122" s="12">
        <f t="shared" si="9"/>
        <v>38</v>
      </c>
      <c r="E122">
        <v>38</v>
      </c>
      <c r="F122">
        <v>596.08399999999995</v>
      </c>
      <c r="G122" s="3" t="str">
        <f t="shared" si="10"/>
        <v>best</v>
      </c>
      <c r="H122" s="2">
        <v>38</v>
      </c>
      <c r="I122">
        <v>31.791</v>
      </c>
      <c r="J122" s="3" t="str">
        <f t="shared" si="11"/>
        <v>best</v>
      </c>
      <c r="K122" s="2">
        <f>VLOOKUP($A122,'metric.dimension.m0.t'!$A$1:$K$170,5,FALSE)</f>
        <v>38</v>
      </c>
      <c r="L122" t="str">
        <f t="shared" si="12"/>
        <v>best</v>
      </c>
      <c r="M122">
        <f>VLOOKUP($A122,'metric.dimension.m0.t'!$A$1:$K$170,7,FALSE)</f>
        <v>38</v>
      </c>
      <c r="N122" s="3">
        <f>VLOOKUP($A122,'metric.dimension.m0.t'!$A$1:$K$170,11,FALSE)</f>
        <v>25.308</v>
      </c>
      <c r="O122" s="2">
        <f>VLOOKUP($A122,'metric.dimension.m1.md5'!$A$1:$K$170,5,FALSE)</f>
        <v>38</v>
      </c>
      <c r="P122" t="str">
        <f t="shared" si="13"/>
        <v>best</v>
      </c>
      <c r="Q122">
        <f>VLOOKUP($A122,'metric.dimension.m1.md5'!$A$1:$K$170,7,FALSE)</f>
        <v>38</v>
      </c>
      <c r="R122" s="3">
        <f>VLOOKUP($A122,'metric.dimension.m1.md5'!$A$1:$K$170,11,FALSE)</f>
        <v>29.875</v>
      </c>
      <c r="Y122" t="str">
        <f t="shared" si="15"/>
        <v>Hamming-2-29&amp;841&amp;23548&amp;38&amp;best&amp;31.791&amp;best&amp;25.308&amp;best&amp;29.875\\</v>
      </c>
    </row>
    <row r="123" spans="1:25" x14ac:dyDescent="0.25">
      <c r="A123" s="2" t="s">
        <v>1059</v>
      </c>
      <c r="B123">
        <v>900</v>
      </c>
      <c r="C123" s="3">
        <v>26100</v>
      </c>
      <c r="D123" s="12">
        <f t="shared" si="9"/>
        <v>39</v>
      </c>
      <c r="E123">
        <v>39</v>
      </c>
      <c r="F123">
        <v>638.73500000000001</v>
      </c>
      <c r="G123" s="3" t="str">
        <f t="shared" si="10"/>
        <v>best</v>
      </c>
      <c r="H123" s="2">
        <v>39</v>
      </c>
      <c r="I123">
        <v>42.491</v>
      </c>
      <c r="J123" s="3" t="str">
        <f t="shared" si="11"/>
        <v>best</v>
      </c>
      <c r="K123" s="2">
        <f>VLOOKUP($A123,'metric.dimension.m0.t'!$A$1:$K$170,5,FALSE)</f>
        <v>39</v>
      </c>
      <c r="L123" t="str">
        <f t="shared" si="12"/>
        <v>best</v>
      </c>
      <c r="M123">
        <f>VLOOKUP($A123,'metric.dimension.m0.t'!$A$1:$K$170,7,FALSE)</f>
        <v>39</v>
      </c>
      <c r="N123" s="3">
        <f>VLOOKUP($A123,'metric.dimension.m0.t'!$A$1:$K$170,11,FALSE)</f>
        <v>30.003</v>
      </c>
      <c r="O123" s="2">
        <f>VLOOKUP($A123,'metric.dimension.m1.md5'!$A$1:$K$170,5,FALSE)</f>
        <v>39</v>
      </c>
      <c r="P123" t="str">
        <f t="shared" si="13"/>
        <v>best</v>
      </c>
      <c r="Q123">
        <f>VLOOKUP($A123,'metric.dimension.m1.md5'!$A$1:$K$170,7,FALSE)</f>
        <v>39</v>
      </c>
      <c r="R123" s="3">
        <f>VLOOKUP($A123,'metric.dimension.m1.md5'!$A$1:$K$170,11,FALSE)</f>
        <v>37.119</v>
      </c>
      <c r="Y123" t="str">
        <f t="shared" si="15"/>
        <v>Hamming-2-30&amp;900&amp;26100&amp;39&amp;best&amp;42.491&amp;best&amp;30.003&amp;best&amp;37.119\\</v>
      </c>
    </row>
    <row r="124" spans="1:25" x14ac:dyDescent="0.25">
      <c r="A124" s="2" t="s">
        <v>1060</v>
      </c>
      <c r="B124">
        <v>27</v>
      </c>
      <c r="C124" s="3">
        <v>81</v>
      </c>
      <c r="D124" s="12">
        <f t="shared" si="9"/>
        <v>4</v>
      </c>
      <c r="E124">
        <v>4</v>
      </c>
      <c r="F124">
        <v>0.60199999999999998</v>
      </c>
      <c r="G124" s="3" t="str">
        <f t="shared" si="10"/>
        <v>best</v>
      </c>
      <c r="H124" s="2">
        <v>4</v>
      </c>
      <c r="I124">
        <v>8.0000000000000002E-3</v>
      </c>
      <c r="J124" s="3" t="str">
        <f t="shared" si="11"/>
        <v>best</v>
      </c>
      <c r="K124" s="2">
        <f>VLOOKUP($A124,'metric.dimension.m0.t'!$A$1:$K$170,5,FALSE)</f>
        <v>4</v>
      </c>
      <c r="L124" t="str">
        <f t="shared" si="12"/>
        <v>best</v>
      </c>
      <c r="M124">
        <f>VLOOKUP($A124,'metric.dimension.m0.t'!$A$1:$K$170,7,FALSE)</f>
        <v>4</v>
      </c>
      <c r="N124" s="3">
        <f>VLOOKUP($A124,'metric.dimension.m0.t'!$A$1:$K$170,11,FALSE)</f>
        <v>2.8000000000000001E-2</v>
      </c>
      <c r="O124" s="2">
        <f>VLOOKUP($A124,'metric.dimension.m1.md5'!$A$1:$K$170,5,FALSE)</f>
        <v>4</v>
      </c>
      <c r="P124" t="str">
        <f t="shared" si="13"/>
        <v>best</v>
      </c>
      <c r="Q124">
        <f>VLOOKUP($A124,'metric.dimension.m1.md5'!$A$1:$K$170,7,FALSE)</f>
        <v>4</v>
      </c>
      <c r="R124" s="3">
        <f>VLOOKUP($A124,'metric.dimension.m1.md5'!$A$1:$K$170,11,FALSE)</f>
        <v>7.2999999999999995E-2</v>
      </c>
      <c r="Y124" t="str">
        <f t="shared" si="15"/>
        <v>Hamming-3-3&amp;27&amp;81&amp;4&amp;best&amp;0.008&amp;best&amp;0.028&amp;best&amp;0.073\\</v>
      </c>
    </row>
    <row r="125" spans="1:25" x14ac:dyDescent="0.25">
      <c r="A125" s="2" t="s">
        <v>1061</v>
      </c>
      <c r="B125">
        <v>64</v>
      </c>
      <c r="C125" s="3">
        <v>288</v>
      </c>
      <c r="D125" s="12">
        <f t="shared" si="9"/>
        <v>6</v>
      </c>
      <c r="E125">
        <v>6</v>
      </c>
      <c r="F125">
        <v>1.9370000000000001</v>
      </c>
      <c r="G125" s="3" t="str">
        <f t="shared" si="10"/>
        <v>best</v>
      </c>
      <c r="H125" s="2">
        <v>6</v>
      </c>
      <c r="I125">
        <v>0.04</v>
      </c>
      <c r="J125" s="3" t="str">
        <f t="shared" si="11"/>
        <v>best</v>
      </c>
      <c r="K125" s="2">
        <f>VLOOKUP($A125,'metric.dimension.m0.t'!$A$1:$K$170,5,FALSE)</f>
        <v>6</v>
      </c>
      <c r="L125" t="str">
        <f t="shared" si="12"/>
        <v>best</v>
      </c>
      <c r="M125">
        <f>VLOOKUP($A125,'metric.dimension.m0.t'!$A$1:$K$170,7,FALSE)</f>
        <v>6</v>
      </c>
      <c r="N125" s="3">
        <f>VLOOKUP($A125,'metric.dimension.m0.t'!$A$1:$K$170,11,FALSE)</f>
        <v>5.8999999999999997E-2</v>
      </c>
      <c r="O125" s="2">
        <f>VLOOKUP($A125,'metric.dimension.m1.md5'!$A$1:$K$170,5,FALSE)</f>
        <v>6</v>
      </c>
      <c r="P125" t="str">
        <f t="shared" si="13"/>
        <v>best</v>
      </c>
      <c r="Q125">
        <f>VLOOKUP($A125,'metric.dimension.m1.md5'!$A$1:$K$170,7,FALSE)</f>
        <v>6</v>
      </c>
      <c r="R125" s="3">
        <f>VLOOKUP($A125,'metric.dimension.m1.md5'!$A$1:$K$170,11,FALSE)</f>
        <v>0.121</v>
      </c>
      <c r="Y125" t="str">
        <f t="shared" si="15"/>
        <v>Hamming-3-4&amp;64&amp;288&amp;6&amp;best&amp;0.04&amp;best&amp;0.059&amp;best&amp;0.121\\</v>
      </c>
    </row>
    <row r="126" spans="1:25" x14ac:dyDescent="0.25">
      <c r="A126" s="2" t="s">
        <v>1062</v>
      </c>
      <c r="B126">
        <v>125</v>
      </c>
      <c r="C126" s="3">
        <v>750</v>
      </c>
      <c r="D126" s="12">
        <f t="shared" si="9"/>
        <v>7</v>
      </c>
      <c r="E126">
        <v>7</v>
      </c>
      <c r="F126">
        <v>3.9049999999999998</v>
      </c>
      <c r="G126" s="3" t="str">
        <f t="shared" si="10"/>
        <v>best</v>
      </c>
      <c r="H126" s="2">
        <v>7</v>
      </c>
      <c r="I126">
        <v>0.17499999999999999</v>
      </c>
      <c r="J126" s="3" t="str">
        <f t="shared" si="11"/>
        <v>best</v>
      </c>
      <c r="K126" s="2">
        <f>VLOOKUP($A126,'metric.dimension.m0.t'!$A$1:$K$170,5,FALSE)</f>
        <v>7</v>
      </c>
      <c r="L126" t="str">
        <f t="shared" si="12"/>
        <v>best</v>
      </c>
      <c r="M126">
        <f>VLOOKUP($A126,'metric.dimension.m0.t'!$A$1:$K$170,7,FALSE)</f>
        <v>7</v>
      </c>
      <c r="N126" s="3">
        <f>VLOOKUP($A126,'metric.dimension.m0.t'!$A$1:$K$170,11,FALSE)</f>
        <v>0.17599999999999999</v>
      </c>
      <c r="O126" s="2">
        <f>VLOOKUP($A126,'metric.dimension.m1.md5'!$A$1:$K$170,5,FALSE)</f>
        <v>7</v>
      </c>
      <c r="P126" t="str">
        <f t="shared" si="13"/>
        <v>best</v>
      </c>
      <c r="Q126">
        <f>VLOOKUP($A126,'metric.dimension.m1.md5'!$A$1:$K$170,7,FALSE)</f>
        <v>7</v>
      </c>
      <c r="R126" s="3">
        <f>VLOOKUP($A126,'metric.dimension.m1.md5'!$A$1:$K$170,11,FALSE)</f>
        <v>0.27500000000000002</v>
      </c>
      <c r="Y126" t="str">
        <f t="shared" si="15"/>
        <v>Hamming-3-5&amp;125&amp;750&amp;7&amp;best&amp;0.175&amp;best&amp;0.176&amp;best&amp;0.275\\</v>
      </c>
    </row>
    <row r="127" spans="1:25" x14ac:dyDescent="0.25">
      <c r="A127" s="2" t="s">
        <v>1063</v>
      </c>
      <c r="B127">
        <v>216</v>
      </c>
      <c r="C127" s="3">
        <v>1620</v>
      </c>
      <c r="D127" s="12">
        <f t="shared" si="9"/>
        <v>9</v>
      </c>
      <c r="E127">
        <v>9</v>
      </c>
      <c r="F127">
        <v>9.5879999999999992</v>
      </c>
      <c r="G127" s="3" t="str">
        <f t="shared" si="10"/>
        <v>best</v>
      </c>
      <c r="H127" s="2">
        <v>9</v>
      </c>
      <c r="I127">
        <v>0.5</v>
      </c>
      <c r="J127" s="3" t="str">
        <f t="shared" si="11"/>
        <v>best</v>
      </c>
      <c r="K127" s="2">
        <f>VLOOKUP($A127,'metric.dimension.m0.t'!$A$1:$K$170,5,FALSE)</f>
        <v>9</v>
      </c>
      <c r="L127" t="str">
        <f t="shared" si="12"/>
        <v>best</v>
      </c>
      <c r="M127">
        <f>VLOOKUP($A127,'metric.dimension.m0.t'!$A$1:$K$170,7,FALSE)</f>
        <v>9</v>
      </c>
      <c r="N127" s="3">
        <f>VLOOKUP($A127,'metric.dimension.m0.t'!$A$1:$K$170,11,FALSE)</f>
        <v>0.42499999999999999</v>
      </c>
      <c r="O127" s="2">
        <f>VLOOKUP($A127,'metric.dimension.m1.md5'!$A$1:$K$170,5,FALSE)</f>
        <v>9</v>
      </c>
      <c r="P127" t="str">
        <f t="shared" si="13"/>
        <v>best</v>
      </c>
      <c r="Q127">
        <f>VLOOKUP($A127,'metric.dimension.m1.md5'!$A$1:$K$170,7,FALSE)</f>
        <v>9</v>
      </c>
      <c r="R127" s="3">
        <f>VLOOKUP($A127,'metric.dimension.m1.md5'!$A$1:$K$170,11,FALSE)</f>
        <v>0.64300000000000002</v>
      </c>
      <c r="Y127" t="str">
        <f t="shared" si="15"/>
        <v>Hamming-3-6&amp;216&amp;1620&amp;9&amp;best&amp;0.5&amp;best&amp;0.425&amp;best&amp;0.643\\</v>
      </c>
    </row>
    <row r="128" spans="1:25" x14ac:dyDescent="0.25">
      <c r="A128" s="2" t="s">
        <v>1064</v>
      </c>
      <c r="B128">
        <v>343</v>
      </c>
      <c r="C128" s="3">
        <v>3087</v>
      </c>
      <c r="D128" s="12">
        <f t="shared" si="9"/>
        <v>10</v>
      </c>
      <c r="E128">
        <v>11</v>
      </c>
      <c r="F128">
        <v>21.547999999999998</v>
      </c>
      <c r="G128" s="3">
        <f t="shared" si="10"/>
        <v>11</v>
      </c>
      <c r="H128" s="2">
        <v>10</v>
      </c>
      <c r="I128">
        <v>1.482</v>
      </c>
      <c r="J128" s="3" t="str">
        <f t="shared" si="11"/>
        <v>best</v>
      </c>
      <c r="K128" s="2">
        <f>VLOOKUP($A128,'metric.dimension.m0.t'!$A$1:$K$170,5,FALSE)</f>
        <v>10</v>
      </c>
      <c r="L128" t="str">
        <f t="shared" si="12"/>
        <v>best</v>
      </c>
      <c r="M128">
        <f>VLOOKUP($A128,'metric.dimension.m0.t'!$A$1:$K$170,7,FALSE)</f>
        <v>10</v>
      </c>
      <c r="N128" s="3">
        <f>VLOOKUP($A128,'metric.dimension.m0.t'!$A$1:$K$170,11,FALSE)</f>
        <v>1.2310000000000001</v>
      </c>
      <c r="O128" s="2">
        <f>VLOOKUP($A128,'metric.dimension.m1.md5'!$A$1:$K$170,5,FALSE)</f>
        <v>10</v>
      </c>
      <c r="P128" t="str">
        <f t="shared" si="13"/>
        <v>best</v>
      </c>
      <c r="Q128">
        <f>VLOOKUP($A128,'metric.dimension.m1.md5'!$A$1:$K$170,7,FALSE)</f>
        <v>10</v>
      </c>
      <c r="R128" s="3">
        <f>VLOOKUP($A128,'metric.dimension.m1.md5'!$A$1:$K$170,11,FALSE)</f>
        <v>2.52</v>
      </c>
      <c r="Y128" t="str">
        <f t="shared" si="15"/>
        <v>Hamming-3-7&amp;343&amp;3087&amp;10&amp;best&amp;1.482&amp;best&amp;1.231&amp;best&amp;2.52\\</v>
      </c>
    </row>
    <row r="129" spans="1:25" x14ac:dyDescent="0.25">
      <c r="A129" s="2" t="s">
        <v>1065</v>
      </c>
      <c r="B129">
        <v>512</v>
      </c>
      <c r="C129" s="3">
        <v>5376</v>
      </c>
      <c r="D129" s="12">
        <f t="shared" si="9"/>
        <v>12</v>
      </c>
      <c r="E129">
        <v>12</v>
      </c>
      <c r="F129">
        <v>89.063000000000002</v>
      </c>
      <c r="G129" s="3" t="str">
        <f t="shared" si="10"/>
        <v>best</v>
      </c>
      <c r="H129" s="2">
        <v>12</v>
      </c>
      <c r="I129">
        <v>3.7389999999999999</v>
      </c>
      <c r="J129" s="3" t="str">
        <f t="shared" si="11"/>
        <v>best</v>
      </c>
      <c r="K129" s="2">
        <f>VLOOKUP($A129,'metric.dimension.m0.t'!$A$1:$K$170,5,FALSE)</f>
        <v>12</v>
      </c>
      <c r="L129" t="str">
        <f t="shared" si="12"/>
        <v>best</v>
      </c>
      <c r="M129">
        <f>VLOOKUP($A129,'metric.dimension.m0.t'!$A$1:$K$170,7,FALSE)</f>
        <v>12</v>
      </c>
      <c r="N129" s="3">
        <f>VLOOKUP($A129,'metric.dimension.m0.t'!$A$1:$K$170,11,FALSE)</f>
        <v>2.8839999999999999</v>
      </c>
      <c r="O129" s="2">
        <f>VLOOKUP($A129,'metric.dimension.m1.md5'!$A$1:$K$170,5,FALSE)</f>
        <v>12</v>
      </c>
      <c r="P129" t="str">
        <f t="shared" si="13"/>
        <v>best</v>
      </c>
      <c r="Q129">
        <f>VLOOKUP($A129,'metric.dimension.m1.md5'!$A$1:$K$170,7,FALSE)</f>
        <v>12</v>
      </c>
      <c r="R129" s="3">
        <f>VLOOKUP($A129,'metric.dimension.m1.md5'!$A$1:$K$170,11,FALSE)</f>
        <v>5.6</v>
      </c>
      <c r="Y129" t="str">
        <f t="shared" si="15"/>
        <v>Hamming-3-8&amp;512&amp;5376&amp;12&amp;best&amp;3.739&amp;best&amp;2.884&amp;best&amp;5.6\\</v>
      </c>
    </row>
    <row r="130" spans="1:25" x14ac:dyDescent="0.25">
      <c r="A130" s="2" t="s">
        <v>1066</v>
      </c>
      <c r="B130">
        <v>729</v>
      </c>
      <c r="C130" s="3">
        <v>8748</v>
      </c>
      <c r="D130" s="12">
        <f t="shared" si="9"/>
        <v>13</v>
      </c>
      <c r="E130">
        <v>14</v>
      </c>
      <c r="F130">
        <v>132.708</v>
      </c>
      <c r="G130" s="3">
        <f t="shared" si="10"/>
        <v>14</v>
      </c>
      <c r="H130" s="2">
        <v>13</v>
      </c>
      <c r="I130">
        <v>8.4529999999999994</v>
      </c>
      <c r="J130" s="3" t="str">
        <f t="shared" si="11"/>
        <v>best</v>
      </c>
      <c r="K130" s="2">
        <f>VLOOKUP($A130,'metric.dimension.m0.t'!$A$1:$K$170,5,FALSE)</f>
        <v>13</v>
      </c>
      <c r="L130" t="str">
        <f t="shared" si="12"/>
        <v>best</v>
      </c>
      <c r="M130">
        <f>VLOOKUP($A130,'metric.dimension.m0.t'!$A$1:$K$170,7,FALSE)</f>
        <v>13</v>
      </c>
      <c r="N130" s="3">
        <f>VLOOKUP($A130,'metric.dimension.m0.t'!$A$1:$K$170,11,FALSE)</f>
        <v>6.6459999999999999</v>
      </c>
      <c r="O130" s="2">
        <f>VLOOKUP($A130,'metric.dimension.m1.md5'!$A$1:$K$170,5,FALSE)</f>
        <v>13</v>
      </c>
      <c r="P130" t="str">
        <f t="shared" si="13"/>
        <v>best</v>
      </c>
      <c r="Q130">
        <f>VLOOKUP($A130,'metric.dimension.m1.md5'!$A$1:$K$170,7,FALSE)</f>
        <v>13</v>
      </c>
      <c r="R130" s="3">
        <f>VLOOKUP($A130,'metric.dimension.m1.md5'!$A$1:$K$170,11,FALSE)</f>
        <v>12.458</v>
      </c>
      <c r="Y130" t="str">
        <f t="shared" si="15"/>
        <v>Hamming-3-9&amp;729&amp;8748&amp;13&amp;best&amp;8.453&amp;best&amp;6.646&amp;best&amp;12.458\\</v>
      </c>
    </row>
    <row r="131" spans="1:25" x14ac:dyDescent="0.25">
      <c r="A131" s="2" t="s">
        <v>1067</v>
      </c>
      <c r="B131">
        <v>1000</v>
      </c>
      <c r="C131" s="3">
        <v>13500</v>
      </c>
      <c r="D131" s="12">
        <f t="shared" si="9"/>
        <v>15</v>
      </c>
      <c r="E131">
        <v>16</v>
      </c>
      <c r="F131">
        <v>226.38800000000001</v>
      </c>
      <c r="G131" s="3">
        <f t="shared" si="10"/>
        <v>16</v>
      </c>
      <c r="H131" s="2">
        <v>15</v>
      </c>
      <c r="I131">
        <v>18.007999999999999</v>
      </c>
      <c r="J131" s="3" t="str">
        <f t="shared" si="11"/>
        <v>best</v>
      </c>
      <c r="K131" s="2">
        <f>VLOOKUP($A131,'metric.dimension.m0.t'!$A$1:$K$170,5,FALSE)</f>
        <v>15</v>
      </c>
      <c r="L131" t="str">
        <f t="shared" si="12"/>
        <v>best</v>
      </c>
      <c r="M131">
        <f>VLOOKUP($A131,'metric.dimension.m0.t'!$A$1:$K$170,7,FALSE)</f>
        <v>15</v>
      </c>
      <c r="N131" s="3">
        <f>VLOOKUP($A131,'metric.dimension.m0.t'!$A$1:$K$170,11,FALSE)</f>
        <v>12.852</v>
      </c>
      <c r="O131" s="2">
        <f>VLOOKUP($A131,'metric.dimension.m1.md5'!$A$1:$K$170,5,FALSE)</f>
        <v>15</v>
      </c>
      <c r="P131" t="str">
        <f t="shared" si="13"/>
        <v>best</v>
      </c>
      <c r="Q131">
        <f>VLOOKUP($A131,'metric.dimension.m1.md5'!$A$1:$K$170,7,FALSE)</f>
        <v>15</v>
      </c>
      <c r="R131" s="3">
        <f>VLOOKUP($A131,'metric.dimension.m1.md5'!$A$1:$K$170,11,FALSE)</f>
        <v>14.257</v>
      </c>
      <c r="Y131" t="str">
        <f t="shared" si="15"/>
        <v>Hamming-3-10&amp;1000&amp;13500&amp;15&amp;best&amp;18.008&amp;best&amp;12.852&amp;best&amp;14.257\\</v>
      </c>
    </row>
    <row r="132" spans="1:25" x14ac:dyDescent="0.25">
      <c r="A132" s="2" t="s">
        <v>1068</v>
      </c>
      <c r="B132">
        <v>1331</v>
      </c>
      <c r="C132" s="3">
        <v>19965</v>
      </c>
      <c r="D132" s="12">
        <f t="shared" si="9"/>
        <v>16</v>
      </c>
      <c r="E132">
        <v>18</v>
      </c>
      <c r="F132">
        <v>413.82900000000001</v>
      </c>
      <c r="G132" s="3">
        <f t="shared" si="10"/>
        <v>18</v>
      </c>
      <c r="H132" s="2">
        <v>16</v>
      </c>
      <c r="I132">
        <v>36.289000000000001</v>
      </c>
      <c r="J132" s="3" t="str">
        <f t="shared" si="11"/>
        <v>best</v>
      </c>
      <c r="K132" s="2">
        <f>VLOOKUP($A132,'metric.dimension.m0.t'!$A$1:$K$170,5,FALSE)</f>
        <v>16</v>
      </c>
      <c r="L132" t="str">
        <f t="shared" si="12"/>
        <v>best</v>
      </c>
      <c r="M132">
        <f>VLOOKUP($A132,'metric.dimension.m0.t'!$A$1:$K$170,7,FALSE)</f>
        <v>16.100000000000001</v>
      </c>
      <c r="N132" s="3">
        <f>VLOOKUP($A132,'metric.dimension.m0.t'!$A$1:$K$170,11,FALSE)</f>
        <v>24.385000000000002</v>
      </c>
      <c r="O132" s="2">
        <f>VLOOKUP($A132,'metric.dimension.m1.md5'!$A$1:$K$170,5,FALSE)</f>
        <v>16</v>
      </c>
      <c r="P132" t="str">
        <f t="shared" si="13"/>
        <v>best</v>
      </c>
      <c r="Q132">
        <f>VLOOKUP($A132,'metric.dimension.m1.md5'!$A$1:$K$170,7,FALSE)</f>
        <v>16.05</v>
      </c>
      <c r="R132" s="3">
        <f>VLOOKUP($A132,'metric.dimension.m1.md5'!$A$1:$K$170,11,FALSE)</f>
        <v>28.04</v>
      </c>
      <c r="Y132" t="str">
        <f t="shared" si="15"/>
        <v>Hamming-3-11&amp;1331&amp;19965&amp;16&amp;best&amp;36.289&amp;best&amp;24.385&amp;best&amp;28.04\\</v>
      </c>
    </row>
    <row r="133" spans="1:25" x14ac:dyDescent="0.25">
      <c r="A133" s="2" t="s">
        <v>1069</v>
      </c>
      <c r="B133">
        <v>1728</v>
      </c>
      <c r="C133" s="3">
        <v>28512</v>
      </c>
      <c r="D133" s="12">
        <f t="shared" ref="D133:D150" si="16">MIN(E133,H133,K133,O133)</f>
        <v>18</v>
      </c>
      <c r="E133">
        <v>19</v>
      </c>
      <c r="F133">
        <v>562.82799999999997</v>
      </c>
      <c r="G133" s="3">
        <f t="shared" ref="G133:G150" si="17">IF(E133=$D133,"best",E133)</f>
        <v>19</v>
      </c>
      <c r="H133" s="2">
        <v>18</v>
      </c>
      <c r="I133">
        <v>74.153999999999996</v>
      </c>
      <c r="J133" s="3" t="str">
        <f t="shared" ref="J133:J150" si="18">IF(H133=$D133,"best",H133)</f>
        <v>best</v>
      </c>
      <c r="K133" s="2">
        <f>VLOOKUP($A133,'metric.dimension.m0.t'!$A$1:$K$170,5,FALSE)</f>
        <v>18</v>
      </c>
      <c r="L133" t="str">
        <f t="shared" ref="L133:L150" si="19">IF(K133=$D133,"best",K133)</f>
        <v>best</v>
      </c>
      <c r="M133">
        <f>VLOOKUP($A133,'metric.dimension.m0.t'!$A$1:$K$170,7,FALSE)</f>
        <v>18</v>
      </c>
      <c r="N133" s="3">
        <f>VLOOKUP($A133,'metric.dimension.m0.t'!$A$1:$K$170,11,FALSE)</f>
        <v>48.956000000000003</v>
      </c>
      <c r="O133" s="2">
        <f>VLOOKUP($A133,'metric.dimension.m1.md5'!$A$1:$K$170,5,FALSE)</f>
        <v>18</v>
      </c>
      <c r="P133" t="str">
        <f t="shared" ref="P133:P150" si="20">IF(O133=$D133,"best",O133)</f>
        <v>best</v>
      </c>
      <c r="Q133">
        <f>VLOOKUP($A133,'metric.dimension.m1.md5'!$A$1:$K$170,7,FALSE)</f>
        <v>18</v>
      </c>
      <c r="R133" s="3">
        <f>VLOOKUP($A133,'metric.dimension.m1.md5'!$A$1:$K$170,11,FALSE)</f>
        <v>52.064</v>
      </c>
      <c r="Y133" t="str">
        <f t="shared" si="15"/>
        <v>Hamming-3-12&amp;1728&amp;28512&amp;18&amp;best&amp;74.154&amp;best&amp;48.956&amp;best&amp;52.064\\</v>
      </c>
    </row>
    <row r="134" spans="1:25" x14ac:dyDescent="0.25">
      <c r="A134" s="2" t="s">
        <v>1070</v>
      </c>
      <c r="B134">
        <v>2197</v>
      </c>
      <c r="C134" s="3">
        <v>39546</v>
      </c>
      <c r="D134" s="12">
        <f t="shared" si="16"/>
        <v>19</v>
      </c>
      <c r="E134">
        <v>21</v>
      </c>
      <c r="F134">
        <v>827.8</v>
      </c>
      <c r="G134" s="3">
        <f t="shared" si="17"/>
        <v>21</v>
      </c>
      <c r="H134" s="2">
        <v>19</v>
      </c>
      <c r="I134">
        <v>120.992</v>
      </c>
      <c r="J134" s="3" t="str">
        <f t="shared" si="18"/>
        <v>best</v>
      </c>
      <c r="K134" s="2">
        <f>VLOOKUP($A134,'metric.dimension.m0.t'!$A$1:$K$170,5,FALSE)</f>
        <v>19</v>
      </c>
      <c r="L134" t="str">
        <f t="shared" si="19"/>
        <v>best</v>
      </c>
      <c r="M134">
        <f>VLOOKUP($A134,'metric.dimension.m0.t'!$A$1:$K$170,7,FALSE)</f>
        <v>19.3</v>
      </c>
      <c r="N134" s="3">
        <f>VLOOKUP($A134,'metric.dimension.m0.t'!$A$1:$K$170,11,FALSE)</f>
        <v>76.650999999999996</v>
      </c>
      <c r="O134" s="2">
        <f>VLOOKUP($A134,'metric.dimension.m1.md5'!$A$1:$K$170,5,FALSE)</f>
        <v>19</v>
      </c>
      <c r="P134" t="str">
        <f t="shared" si="20"/>
        <v>best</v>
      </c>
      <c r="Q134">
        <f>VLOOKUP($A134,'metric.dimension.m1.md5'!$A$1:$K$170,7,FALSE)</f>
        <v>19.3</v>
      </c>
      <c r="R134" s="3">
        <f>VLOOKUP($A134,'metric.dimension.m1.md5'!$A$1:$K$170,11,FALSE)</f>
        <v>79.084000000000003</v>
      </c>
      <c r="Y134" t="str">
        <f t="shared" si="15"/>
        <v>Hamming-3-13&amp;2197&amp;39546&amp;19&amp;best&amp;120.992&amp;best&amp;76.651&amp;best&amp;79.084\\</v>
      </c>
    </row>
    <row r="135" spans="1:25" x14ac:dyDescent="0.25">
      <c r="A135" s="2" t="s">
        <v>1071</v>
      </c>
      <c r="B135">
        <v>2744</v>
      </c>
      <c r="C135" s="3">
        <v>53508</v>
      </c>
      <c r="D135" s="12">
        <f t="shared" si="16"/>
        <v>21</v>
      </c>
      <c r="E135">
        <v>23</v>
      </c>
      <c r="F135">
        <v>1346.2470000000001</v>
      </c>
      <c r="G135" s="3">
        <f t="shared" si="17"/>
        <v>23</v>
      </c>
      <c r="H135" s="2">
        <v>21</v>
      </c>
      <c r="I135">
        <v>206.352</v>
      </c>
      <c r="J135" s="3" t="str">
        <f t="shared" si="18"/>
        <v>best</v>
      </c>
      <c r="K135" s="2">
        <f>VLOOKUP($A135,'metric.dimension.m0.t'!$A$1:$K$170,5,FALSE)</f>
        <v>21</v>
      </c>
      <c r="L135" t="str">
        <f t="shared" si="19"/>
        <v>best</v>
      </c>
      <c r="M135">
        <f>VLOOKUP($A135,'metric.dimension.m0.t'!$A$1:$K$170,7,FALSE)</f>
        <v>21</v>
      </c>
      <c r="N135" s="3">
        <f>VLOOKUP($A135,'metric.dimension.m0.t'!$A$1:$K$170,11,FALSE)</f>
        <v>126.962</v>
      </c>
      <c r="O135" s="2">
        <f>VLOOKUP($A135,'metric.dimension.m1.md5'!$A$1:$K$170,5,FALSE)</f>
        <v>21</v>
      </c>
      <c r="P135" t="str">
        <f t="shared" si="20"/>
        <v>best</v>
      </c>
      <c r="Q135">
        <f>VLOOKUP($A135,'metric.dimension.m1.md5'!$A$1:$K$170,7,FALSE)</f>
        <v>21</v>
      </c>
      <c r="R135" s="3">
        <f>VLOOKUP($A135,'metric.dimension.m1.md5'!$A$1:$K$170,11,FALSE)</f>
        <v>132.477</v>
      </c>
      <c r="Y135" t="str">
        <f t="shared" si="15"/>
        <v>Hamming-3-14&amp;2744&amp;53508&amp;21&amp;best&amp;206.352&amp;best&amp;126.962&amp;best&amp;132.477\\</v>
      </c>
    </row>
    <row r="136" spans="1:25" x14ac:dyDescent="0.25">
      <c r="A136" s="2" t="s">
        <v>1072</v>
      </c>
      <c r="B136">
        <v>3375</v>
      </c>
      <c r="C136" s="3">
        <v>70875</v>
      </c>
      <c r="D136" s="12">
        <f t="shared" si="16"/>
        <v>22</v>
      </c>
      <c r="E136">
        <v>24</v>
      </c>
      <c r="F136">
        <v>1917.173</v>
      </c>
      <c r="G136" s="3">
        <f t="shared" si="17"/>
        <v>24</v>
      </c>
      <c r="H136" s="2">
        <v>22</v>
      </c>
      <c r="I136">
        <v>338.94</v>
      </c>
      <c r="J136" s="3" t="str">
        <f t="shared" si="18"/>
        <v>best</v>
      </c>
      <c r="K136" s="2">
        <f>VLOOKUP($A136,'metric.dimension.m0.t'!$A$1:$K$170,5,FALSE)</f>
        <v>22</v>
      </c>
      <c r="L136" t="str">
        <f t="shared" si="19"/>
        <v>best</v>
      </c>
      <c r="M136">
        <f>VLOOKUP($A136,'metric.dimension.m0.t'!$A$1:$K$170,7,FALSE)</f>
        <v>22.9</v>
      </c>
      <c r="N136" s="3">
        <f>VLOOKUP($A136,'metric.dimension.m0.t'!$A$1:$K$170,11,FALSE)</f>
        <v>192.53899999999999</v>
      </c>
      <c r="O136" s="2">
        <f>VLOOKUP($A136,'metric.dimension.m1.md5'!$A$1:$K$170,5,FALSE)</f>
        <v>22</v>
      </c>
      <c r="P136" t="str">
        <f t="shared" si="20"/>
        <v>best</v>
      </c>
      <c r="Q136">
        <f>VLOOKUP($A136,'metric.dimension.m1.md5'!$A$1:$K$170,7,FALSE)</f>
        <v>22.8</v>
      </c>
      <c r="R136" s="3">
        <f>VLOOKUP($A136,'metric.dimension.m1.md5'!$A$1:$K$170,11,FALSE)</f>
        <v>205.185</v>
      </c>
      <c r="Y136" t="str">
        <f t="shared" si="15"/>
        <v>Hamming-3-15&amp;3375&amp;70875&amp;22&amp;best&amp;338.94&amp;best&amp;192.539&amp;best&amp;205.185\\</v>
      </c>
    </row>
    <row r="137" spans="1:25" x14ac:dyDescent="0.25">
      <c r="A137" s="2" t="s">
        <v>1073</v>
      </c>
      <c r="B137">
        <v>4096</v>
      </c>
      <c r="C137" s="3">
        <v>92160</v>
      </c>
      <c r="D137" s="12">
        <f t="shared" si="16"/>
        <v>24</v>
      </c>
      <c r="E137">
        <v>27</v>
      </c>
      <c r="F137">
        <v>2880.3829999999998</v>
      </c>
      <c r="G137" s="3">
        <f t="shared" si="17"/>
        <v>27</v>
      </c>
      <c r="H137" s="2">
        <v>24</v>
      </c>
      <c r="I137">
        <v>573.98</v>
      </c>
      <c r="J137" s="3" t="str">
        <f t="shared" si="18"/>
        <v>best</v>
      </c>
      <c r="K137" s="2">
        <f>VLOOKUP($A137,'metric.dimension.m0.t'!$A$1:$K$170,5,FALSE)</f>
        <v>24</v>
      </c>
      <c r="L137" t="str">
        <f t="shared" si="19"/>
        <v>best</v>
      </c>
      <c r="M137">
        <f>VLOOKUP($A137,'metric.dimension.m0.t'!$A$1:$K$170,7,FALSE)</f>
        <v>24</v>
      </c>
      <c r="N137" s="3">
        <f>VLOOKUP($A137,'metric.dimension.m0.t'!$A$1:$K$170,11,FALSE)</f>
        <v>323.24099999999999</v>
      </c>
      <c r="O137" s="2">
        <f>VLOOKUP($A137,'metric.dimension.m1.md5'!$A$1:$K$170,5,FALSE)</f>
        <v>24</v>
      </c>
      <c r="P137" t="str">
        <f t="shared" si="20"/>
        <v>best</v>
      </c>
      <c r="Q137">
        <f>VLOOKUP($A137,'metric.dimension.m1.md5'!$A$1:$K$170,7,FALSE)</f>
        <v>24</v>
      </c>
      <c r="R137" s="3">
        <f>VLOOKUP($A137,'metric.dimension.m1.md5'!$A$1:$K$170,11,FALSE)</f>
        <v>347.59300000000002</v>
      </c>
      <c r="Y137" t="str">
        <f t="shared" si="15"/>
        <v>Hamming-3-16&amp;4096&amp;92160&amp;24&amp;best&amp;573.98&amp;best&amp;323.241&amp;best&amp;347.593\\</v>
      </c>
    </row>
    <row r="138" spans="1:25" x14ac:dyDescent="0.25">
      <c r="A138" s="2" t="s">
        <v>1074</v>
      </c>
      <c r="B138">
        <v>4913</v>
      </c>
      <c r="C138" s="3">
        <v>117912</v>
      </c>
      <c r="D138" s="12">
        <f t="shared" si="16"/>
        <v>25</v>
      </c>
      <c r="E138">
        <v>28</v>
      </c>
      <c r="F138">
        <v>3661.674</v>
      </c>
      <c r="G138" s="3">
        <f t="shared" si="17"/>
        <v>28</v>
      </c>
      <c r="H138" s="2">
        <v>25</v>
      </c>
      <c r="I138">
        <v>883.35699999999997</v>
      </c>
      <c r="J138" s="3" t="str">
        <f t="shared" si="18"/>
        <v>best</v>
      </c>
      <c r="K138" s="2">
        <f>VLOOKUP($A138,'metric.dimension.m0.t'!$A$1:$K$170,5,FALSE)</f>
        <v>25</v>
      </c>
      <c r="L138" t="str">
        <f t="shared" si="19"/>
        <v>best</v>
      </c>
      <c r="M138">
        <f>VLOOKUP($A138,'metric.dimension.m0.t'!$A$1:$K$170,7,FALSE)</f>
        <v>25.9</v>
      </c>
      <c r="N138" s="3">
        <f>VLOOKUP($A138,'metric.dimension.m0.t'!$A$1:$K$170,11,FALSE)</f>
        <v>446.29700000000003</v>
      </c>
      <c r="O138" s="2">
        <f>VLOOKUP($A138,'metric.dimension.m1.md5'!$A$1:$K$170,5,FALSE)</f>
        <v>25</v>
      </c>
      <c r="P138" t="str">
        <f t="shared" si="20"/>
        <v>best</v>
      </c>
      <c r="Q138">
        <f>VLOOKUP($A138,'metric.dimension.m1.md5'!$A$1:$K$170,7,FALSE)</f>
        <v>25.8</v>
      </c>
      <c r="R138" s="3">
        <f>VLOOKUP($A138,'metric.dimension.m1.md5'!$A$1:$K$170,11,FALSE)</f>
        <v>461.42</v>
      </c>
      <c r="Y138" t="str">
        <f t="shared" si="15"/>
        <v>Hamming-3-17&amp;4913&amp;117912&amp;25&amp;best&amp;883.357&amp;best&amp;446.297&amp;best&amp;461.42\\</v>
      </c>
    </row>
    <row r="139" spans="1:25" x14ac:dyDescent="0.25">
      <c r="A139" s="2" t="s">
        <v>1075</v>
      </c>
      <c r="B139">
        <v>81</v>
      </c>
      <c r="C139" s="3">
        <v>324</v>
      </c>
      <c r="D139" s="12">
        <f t="shared" si="16"/>
        <v>5</v>
      </c>
      <c r="E139">
        <v>5</v>
      </c>
      <c r="F139">
        <v>2.7440000000000002</v>
      </c>
      <c r="G139" s="3" t="str">
        <f t="shared" si="17"/>
        <v>best</v>
      </c>
      <c r="H139" s="2">
        <v>5</v>
      </c>
      <c r="I139">
        <v>6.2E-2</v>
      </c>
      <c r="J139" s="3" t="str">
        <f t="shared" si="18"/>
        <v>best</v>
      </c>
      <c r="K139" s="2">
        <f>VLOOKUP($A139,'metric.dimension.m0.t'!$A$1:$K$170,5,FALSE)</f>
        <v>5</v>
      </c>
      <c r="L139" t="str">
        <f t="shared" si="19"/>
        <v>best</v>
      </c>
      <c r="M139">
        <f>VLOOKUP($A139,'metric.dimension.m0.t'!$A$1:$K$170,7,FALSE)</f>
        <v>5</v>
      </c>
      <c r="N139" s="3">
        <f>VLOOKUP($A139,'metric.dimension.m0.t'!$A$1:$K$170,11,FALSE)</f>
        <v>7.2999999999999995E-2</v>
      </c>
      <c r="O139" s="2">
        <f>VLOOKUP($A139,'metric.dimension.m1.md5'!$A$1:$K$170,5,FALSE)</f>
        <v>5</v>
      </c>
      <c r="P139" t="str">
        <f t="shared" si="20"/>
        <v>best</v>
      </c>
      <c r="Q139">
        <f>VLOOKUP($A139,'metric.dimension.m1.md5'!$A$1:$K$170,7,FALSE)</f>
        <v>5</v>
      </c>
      <c r="R139" s="3">
        <f>VLOOKUP($A139,'metric.dimension.m1.md5'!$A$1:$K$170,11,FALSE)</f>
        <v>0.13200000000000001</v>
      </c>
      <c r="Y139" t="str">
        <f t="shared" si="15"/>
        <v>Hamming-4-3&amp;81&amp;324&amp;5&amp;best&amp;0.062&amp;best&amp;0.073&amp;best&amp;0.132\\</v>
      </c>
    </row>
    <row r="140" spans="1:25" x14ac:dyDescent="0.25">
      <c r="A140" s="2" t="s">
        <v>1076</v>
      </c>
      <c r="B140">
        <v>256</v>
      </c>
      <c r="C140" s="3">
        <v>1536</v>
      </c>
      <c r="D140" s="12">
        <f t="shared" si="16"/>
        <v>7</v>
      </c>
      <c r="E140">
        <v>7</v>
      </c>
      <c r="F140">
        <v>13.907999999999999</v>
      </c>
      <c r="G140" s="3" t="str">
        <f t="shared" si="17"/>
        <v>best</v>
      </c>
      <c r="H140" s="2">
        <v>7</v>
      </c>
      <c r="I140">
        <v>0.6</v>
      </c>
      <c r="J140" s="3" t="str">
        <f t="shared" si="18"/>
        <v>best</v>
      </c>
      <c r="K140" s="2">
        <f>VLOOKUP($A140,'metric.dimension.m0.t'!$A$1:$K$170,5,FALSE)</f>
        <v>7</v>
      </c>
      <c r="L140" t="str">
        <f t="shared" si="19"/>
        <v>best</v>
      </c>
      <c r="M140">
        <f>VLOOKUP($A140,'metric.dimension.m0.t'!$A$1:$K$170,7,FALSE)</f>
        <v>7</v>
      </c>
      <c r="N140" s="3">
        <f>VLOOKUP($A140,'metric.dimension.m0.t'!$A$1:$K$170,11,FALSE)</f>
        <v>0.50800000000000001</v>
      </c>
      <c r="O140" s="2">
        <f>VLOOKUP($A140,'metric.dimension.m1.md5'!$A$1:$K$170,5,FALSE)</f>
        <v>7</v>
      </c>
      <c r="P140" t="str">
        <f t="shared" si="20"/>
        <v>best</v>
      </c>
      <c r="Q140">
        <f>VLOOKUP($A140,'metric.dimension.m1.md5'!$A$1:$K$170,7,FALSE)</f>
        <v>7</v>
      </c>
      <c r="R140" s="3">
        <f>VLOOKUP($A140,'metric.dimension.m1.md5'!$A$1:$K$170,11,FALSE)</f>
        <v>0.61099999999999999</v>
      </c>
      <c r="Y140" t="str">
        <f t="shared" si="15"/>
        <v>Hamming-4-4&amp;256&amp;1536&amp;7&amp;best&amp;0.6&amp;best&amp;0.508&amp;best&amp;0.611\\</v>
      </c>
    </row>
    <row r="141" spans="1:25" x14ac:dyDescent="0.25">
      <c r="A141" s="2" t="s">
        <v>1077</v>
      </c>
      <c r="B141">
        <v>625</v>
      </c>
      <c r="C141" s="3">
        <v>5000</v>
      </c>
      <c r="D141" s="12">
        <f t="shared" si="16"/>
        <v>8</v>
      </c>
      <c r="E141">
        <v>9</v>
      </c>
      <c r="F141">
        <v>73.462000000000003</v>
      </c>
      <c r="G141" s="3">
        <f t="shared" si="17"/>
        <v>9</v>
      </c>
      <c r="H141" s="2">
        <v>8</v>
      </c>
      <c r="I141">
        <v>5.6219999999999999</v>
      </c>
      <c r="J141" s="3" t="str">
        <f t="shared" si="18"/>
        <v>best</v>
      </c>
      <c r="K141" s="2">
        <f>VLOOKUP($A141,'metric.dimension.m0.t'!$A$1:$K$170,5,FALSE)</f>
        <v>8</v>
      </c>
      <c r="L141" t="str">
        <f t="shared" si="19"/>
        <v>best</v>
      </c>
      <c r="M141">
        <f>VLOOKUP($A141,'metric.dimension.m0.t'!$A$1:$K$170,7,FALSE)</f>
        <v>8</v>
      </c>
      <c r="N141" s="3">
        <f>VLOOKUP($A141,'metric.dimension.m0.t'!$A$1:$K$170,11,FALSE)</f>
        <v>4.2130000000000001</v>
      </c>
      <c r="O141" s="2">
        <f>VLOOKUP($A141,'metric.dimension.m1.md5'!$A$1:$K$170,5,FALSE)</f>
        <v>8</v>
      </c>
      <c r="P141" t="str">
        <f t="shared" si="20"/>
        <v>best</v>
      </c>
      <c r="Q141">
        <f>VLOOKUP($A141,'metric.dimension.m1.md5'!$A$1:$K$170,7,FALSE)</f>
        <v>8</v>
      </c>
      <c r="R141" s="3">
        <f>VLOOKUP($A141,'metric.dimension.m1.md5'!$A$1:$K$170,11,FALSE)</f>
        <v>4.548</v>
      </c>
      <c r="Y141" t="str">
        <f t="shared" si="15"/>
        <v>Hamming-4-5&amp;625&amp;5000&amp;8&amp;best&amp;5.622&amp;best&amp;4.213&amp;best&amp;4.548\\</v>
      </c>
    </row>
    <row r="142" spans="1:25" x14ac:dyDescent="0.25">
      <c r="A142" s="2" t="s">
        <v>1078</v>
      </c>
      <c r="B142">
        <v>1296</v>
      </c>
      <c r="C142" s="3">
        <v>12960</v>
      </c>
      <c r="D142" s="12">
        <f t="shared" si="16"/>
        <v>10</v>
      </c>
      <c r="E142">
        <v>11</v>
      </c>
      <c r="F142">
        <v>247.11099999999999</v>
      </c>
      <c r="G142" s="3">
        <f t="shared" si="17"/>
        <v>11</v>
      </c>
      <c r="H142" s="2">
        <v>10</v>
      </c>
      <c r="I142">
        <v>26.567</v>
      </c>
      <c r="J142" s="3" t="str">
        <f t="shared" si="18"/>
        <v>best</v>
      </c>
      <c r="K142" s="2">
        <f>VLOOKUP($A142,'metric.dimension.m0.t'!$A$1:$K$170,5,FALSE)</f>
        <v>10</v>
      </c>
      <c r="L142" t="str">
        <f t="shared" si="19"/>
        <v>best</v>
      </c>
      <c r="M142">
        <f>VLOOKUP($A142,'metric.dimension.m0.t'!$A$1:$K$170,7,FALSE)</f>
        <v>10</v>
      </c>
      <c r="N142" s="3">
        <f>VLOOKUP($A142,'metric.dimension.m0.t'!$A$1:$K$170,11,FALSE)</f>
        <v>18.314</v>
      </c>
      <c r="O142" s="2">
        <f>VLOOKUP($A142,'metric.dimension.m1.md5'!$A$1:$K$170,5,FALSE)</f>
        <v>10</v>
      </c>
      <c r="P142" t="str">
        <f t="shared" si="20"/>
        <v>best</v>
      </c>
      <c r="Q142">
        <f>VLOOKUP($A142,'metric.dimension.m1.md5'!$A$1:$K$170,7,FALSE)</f>
        <v>10</v>
      </c>
      <c r="R142" s="3">
        <f>VLOOKUP($A142,'metric.dimension.m1.md5'!$A$1:$K$170,11,FALSE)</f>
        <v>18.902999999999999</v>
      </c>
      <c r="Y142" t="str">
        <f t="shared" si="15"/>
        <v>Hamming-4-6&amp;1296&amp;12960&amp;10&amp;best&amp;26.567&amp;best&amp;18.314&amp;best&amp;18.903\\</v>
      </c>
    </row>
    <row r="143" spans="1:25" x14ac:dyDescent="0.25">
      <c r="A143" s="2" t="s">
        <v>1079</v>
      </c>
      <c r="B143">
        <v>2401</v>
      </c>
      <c r="C143" s="3">
        <v>28812</v>
      </c>
      <c r="D143" s="12">
        <f t="shared" si="16"/>
        <v>12</v>
      </c>
      <c r="E143">
        <v>13</v>
      </c>
      <c r="F143">
        <v>661.86099999999999</v>
      </c>
      <c r="G143" s="3">
        <f t="shared" si="17"/>
        <v>13</v>
      </c>
      <c r="H143" s="2">
        <v>12</v>
      </c>
      <c r="I143">
        <v>107.429</v>
      </c>
      <c r="J143" s="3" t="str">
        <f t="shared" si="18"/>
        <v>best</v>
      </c>
      <c r="K143" s="2">
        <f>VLOOKUP($A143,'metric.dimension.m0.t'!$A$1:$K$170,5,FALSE)</f>
        <v>12</v>
      </c>
      <c r="L143" t="str">
        <f t="shared" si="19"/>
        <v>best</v>
      </c>
      <c r="M143">
        <f>VLOOKUP($A143,'metric.dimension.m0.t'!$A$1:$K$170,7,FALSE)</f>
        <v>12</v>
      </c>
      <c r="N143" s="3">
        <f>VLOOKUP($A143,'metric.dimension.m0.t'!$A$1:$K$170,11,FALSE)</f>
        <v>60.911000000000001</v>
      </c>
      <c r="O143" s="2">
        <f>VLOOKUP($A143,'metric.dimension.m1.md5'!$A$1:$K$170,5,FALSE)</f>
        <v>12</v>
      </c>
      <c r="P143" t="str">
        <f t="shared" si="20"/>
        <v>best</v>
      </c>
      <c r="Q143">
        <f>VLOOKUP($A143,'metric.dimension.m1.md5'!$A$1:$K$170,7,FALSE)</f>
        <v>12</v>
      </c>
      <c r="R143" s="3">
        <f>VLOOKUP($A143,'metric.dimension.m1.md5'!$A$1:$K$170,11,FALSE)</f>
        <v>63.16</v>
      </c>
      <c r="Y143" t="str">
        <f t="shared" si="15"/>
        <v>Hamming-4-7&amp;2401&amp;28812&amp;12&amp;best&amp;107.429&amp;best&amp;60.911&amp;best&amp;63.16\\</v>
      </c>
    </row>
    <row r="144" spans="1:25" x14ac:dyDescent="0.25">
      <c r="A144" s="2" t="s">
        <v>1080</v>
      </c>
      <c r="B144">
        <v>4096</v>
      </c>
      <c r="C144" s="3">
        <v>57344</v>
      </c>
      <c r="D144" s="12">
        <f t="shared" si="16"/>
        <v>14</v>
      </c>
      <c r="E144">
        <v>15</v>
      </c>
      <c r="F144">
        <v>1715.241</v>
      </c>
      <c r="G144" s="3">
        <f t="shared" si="17"/>
        <v>15</v>
      </c>
      <c r="H144" s="2">
        <v>14</v>
      </c>
      <c r="I144">
        <v>405.03699999999998</v>
      </c>
      <c r="J144" s="3" t="str">
        <f t="shared" si="18"/>
        <v>best</v>
      </c>
      <c r="K144" s="2">
        <f>VLOOKUP($A144,'metric.dimension.m0.t'!$A$1:$K$170,5,FALSE)</f>
        <v>14</v>
      </c>
      <c r="L144" t="str">
        <f t="shared" si="19"/>
        <v>best</v>
      </c>
      <c r="M144">
        <f>VLOOKUP($A144,'metric.dimension.m0.t'!$A$1:$K$170,7,FALSE)</f>
        <v>14</v>
      </c>
      <c r="N144" s="3">
        <f>VLOOKUP($A144,'metric.dimension.m0.t'!$A$1:$K$170,11,FALSE)</f>
        <v>195.589</v>
      </c>
      <c r="O144" s="2">
        <f>VLOOKUP($A144,'metric.dimension.m1.md5'!$A$1:$K$170,5,FALSE)</f>
        <v>14</v>
      </c>
      <c r="P144" t="str">
        <f t="shared" si="20"/>
        <v>best</v>
      </c>
      <c r="Q144">
        <f>VLOOKUP($A144,'metric.dimension.m1.md5'!$A$1:$K$170,7,FALSE)</f>
        <v>14</v>
      </c>
      <c r="R144" s="3">
        <f>VLOOKUP($A144,'metric.dimension.m1.md5'!$A$1:$K$170,11,FALSE)</f>
        <v>198.501</v>
      </c>
      <c r="Y144" t="str">
        <f t="shared" si="15"/>
        <v>Hamming-4-8&amp;4096&amp;57344&amp;14&amp;best&amp;405.037&amp;best&amp;195.589&amp;best&amp;198.501\\</v>
      </c>
    </row>
    <row r="145" spans="1:25" x14ac:dyDescent="0.25">
      <c r="A145" s="2" t="s">
        <v>1081</v>
      </c>
      <c r="B145">
        <v>243</v>
      </c>
      <c r="C145" s="3">
        <v>1215</v>
      </c>
      <c r="D145" s="12">
        <f t="shared" si="16"/>
        <v>5</v>
      </c>
      <c r="E145">
        <v>5</v>
      </c>
      <c r="F145">
        <v>10.871</v>
      </c>
      <c r="G145" s="3" t="str">
        <f t="shared" si="17"/>
        <v>best</v>
      </c>
      <c r="H145" s="2">
        <v>5</v>
      </c>
      <c r="I145">
        <v>1.0900000000000001</v>
      </c>
      <c r="J145" s="3" t="str">
        <f t="shared" si="18"/>
        <v>best</v>
      </c>
      <c r="K145" s="2">
        <f>VLOOKUP($A145,'metric.dimension.m0.t'!$A$1:$K$170,5,FALSE)</f>
        <v>5</v>
      </c>
      <c r="L145" t="str">
        <f t="shared" si="19"/>
        <v>best</v>
      </c>
      <c r="M145">
        <f>VLOOKUP($A145,'metric.dimension.m0.t'!$A$1:$K$170,7,FALSE)</f>
        <v>5</v>
      </c>
      <c r="N145" s="3">
        <f>VLOOKUP($A145,'metric.dimension.m0.t'!$A$1:$K$170,11,FALSE)</f>
        <v>0.95699999999999996</v>
      </c>
      <c r="O145" s="2">
        <f>VLOOKUP($A145,'metric.dimension.m1.md5'!$A$1:$K$170,5,FALSE)</f>
        <v>5</v>
      </c>
      <c r="P145" t="str">
        <f t="shared" si="20"/>
        <v>best</v>
      </c>
      <c r="Q145">
        <f>VLOOKUP($A145,'metric.dimension.m1.md5'!$A$1:$K$170,7,FALSE)</f>
        <v>5</v>
      </c>
      <c r="R145" s="3">
        <f>VLOOKUP($A145,'metric.dimension.m1.md5'!$A$1:$K$170,11,FALSE)</f>
        <v>1.054</v>
      </c>
      <c r="Y145" t="str">
        <f t="shared" si="15"/>
        <v>Hamming-5-3&amp;243&amp;1215&amp;5&amp;best&amp;1.09&amp;best&amp;0.957&amp;best&amp;1.054\\</v>
      </c>
    </row>
    <row r="146" spans="1:25" x14ac:dyDescent="0.25">
      <c r="A146" s="2" t="s">
        <v>1082</v>
      </c>
      <c r="B146">
        <v>1024</v>
      </c>
      <c r="C146" s="3">
        <v>7680</v>
      </c>
      <c r="D146" s="12">
        <f t="shared" si="16"/>
        <v>8</v>
      </c>
      <c r="E146">
        <v>8</v>
      </c>
      <c r="F146">
        <v>211.68600000000001</v>
      </c>
      <c r="G146" s="3" t="str">
        <f t="shared" si="17"/>
        <v>best</v>
      </c>
      <c r="H146" s="2">
        <v>8</v>
      </c>
      <c r="I146">
        <v>12.051</v>
      </c>
      <c r="J146" s="3" t="str">
        <f t="shared" si="18"/>
        <v>best</v>
      </c>
      <c r="K146" s="2">
        <f>VLOOKUP($A146,'metric.dimension.m0.t'!$A$1:$K$170,5,FALSE)</f>
        <v>8</v>
      </c>
      <c r="L146" t="str">
        <f t="shared" si="19"/>
        <v>best</v>
      </c>
      <c r="M146">
        <f>VLOOKUP($A146,'metric.dimension.m0.t'!$A$1:$K$170,7,FALSE)</f>
        <v>8</v>
      </c>
      <c r="N146" s="3">
        <f>VLOOKUP($A146,'metric.dimension.m0.t'!$A$1:$K$170,11,FALSE)</f>
        <v>8.2149999999999999</v>
      </c>
      <c r="O146" s="2">
        <f>VLOOKUP($A146,'metric.dimension.m1.md5'!$A$1:$K$170,5,FALSE)</f>
        <v>8</v>
      </c>
      <c r="P146" t="str">
        <f t="shared" si="20"/>
        <v>best</v>
      </c>
      <c r="Q146">
        <f>VLOOKUP($A146,'metric.dimension.m1.md5'!$A$1:$K$170,7,FALSE)</f>
        <v>8</v>
      </c>
      <c r="R146" s="3">
        <f>VLOOKUP($A146,'metric.dimension.m1.md5'!$A$1:$K$170,11,FALSE)</f>
        <v>8.2859999999999996</v>
      </c>
      <c r="Y146" t="str">
        <f t="shared" si="15"/>
        <v>Hamming-5-4&amp;1024&amp;7680&amp;8&amp;best&amp;12.051&amp;best&amp;8.215&amp;best&amp;8.286\\</v>
      </c>
    </row>
    <row r="147" spans="1:25" x14ac:dyDescent="0.25">
      <c r="A147" s="2" t="s">
        <v>1083</v>
      </c>
      <c r="B147">
        <v>3125</v>
      </c>
      <c r="C147" s="3">
        <v>31250</v>
      </c>
      <c r="D147" s="12">
        <f t="shared" si="16"/>
        <v>10</v>
      </c>
      <c r="E147">
        <v>10</v>
      </c>
      <c r="F147">
        <v>1005.747</v>
      </c>
      <c r="G147" s="3" t="str">
        <f t="shared" si="17"/>
        <v>best</v>
      </c>
      <c r="H147" s="2">
        <v>10</v>
      </c>
      <c r="I147">
        <v>164.44499999999999</v>
      </c>
      <c r="J147" s="3" t="str">
        <f t="shared" si="18"/>
        <v>best</v>
      </c>
      <c r="K147" s="2">
        <f>VLOOKUP($A147,'metric.dimension.m0.t'!$A$1:$K$170,5,FALSE)</f>
        <v>10</v>
      </c>
      <c r="L147" t="str">
        <f t="shared" si="19"/>
        <v>best</v>
      </c>
      <c r="M147">
        <f>VLOOKUP($A147,'metric.dimension.m0.t'!$A$1:$K$170,7,FALSE)</f>
        <v>10</v>
      </c>
      <c r="N147" s="3">
        <f>VLOOKUP($A147,'metric.dimension.m0.t'!$A$1:$K$170,11,FALSE)</f>
        <v>71.875</v>
      </c>
      <c r="O147" s="2">
        <f>VLOOKUP($A147,'metric.dimension.m1.md5'!$A$1:$K$170,5,FALSE)</f>
        <v>10</v>
      </c>
      <c r="P147" t="str">
        <f t="shared" si="20"/>
        <v>best</v>
      </c>
      <c r="Q147">
        <f>VLOOKUP($A147,'metric.dimension.m1.md5'!$A$1:$K$170,7,FALSE)</f>
        <v>10</v>
      </c>
      <c r="R147" s="3">
        <f>VLOOKUP($A147,'metric.dimension.m1.md5'!$A$1:$K$170,11,FALSE)</f>
        <v>74.296000000000006</v>
      </c>
      <c r="Y147" t="str">
        <f t="shared" si="15"/>
        <v>Hamming-5-5&amp;3125&amp;31250&amp;10&amp;best&amp;164.445&amp;best&amp;71.875&amp;best&amp;74.296\\</v>
      </c>
    </row>
    <row r="148" spans="1:25" x14ac:dyDescent="0.25">
      <c r="A148" s="2" t="s">
        <v>1084</v>
      </c>
      <c r="B148">
        <v>729</v>
      </c>
      <c r="C148" s="3">
        <v>4374</v>
      </c>
      <c r="D148" s="12">
        <f t="shared" si="16"/>
        <v>6</v>
      </c>
      <c r="E148">
        <v>6</v>
      </c>
      <c r="F148">
        <v>74.924000000000007</v>
      </c>
      <c r="G148" s="3" t="str">
        <f t="shared" si="17"/>
        <v>best</v>
      </c>
      <c r="H148" s="2">
        <v>6</v>
      </c>
      <c r="I148">
        <v>7.8220000000000001</v>
      </c>
      <c r="J148" s="3" t="str">
        <f t="shared" si="18"/>
        <v>best</v>
      </c>
      <c r="K148" s="2">
        <f>VLOOKUP($A148,'metric.dimension.m0.t'!$A$1:$K$170,5,FALSE)</f>
        <v>6</v>
      </c>
      <c r="L148" t="str">
        <f t="shared" si="19"/>
        <v>best</v>
      </c>
      <c r="M148">
        <f>VLOOKUP($A148,'metric.dimension.m0.t'!$A$1:$K$170,7,FALSE)</f>
        <v>6</v>
      </c>
      <c r="N148" s="3">
        <f>VLOOKUP($A148,'metric.dimension.m0.t'!$A$1:$K$170,11,FALSE)</f>
        <v>5.9470000000000001</v>
      </c>
      <c r="O148" s="2">
        <f>VLOOKUP($A148,'metric.dimension.m1.md5'!$A$1:$K$170,5,FALSE)</f>
        <v>6</v>
      </c>
      <c r="P148" t="str">
        <f t="shared" si="20"/>
        <v>best</v>
      </c>
      <c r="Q148">
        <f>VLOOKUP($A148,'metric.dimension.m1.md5'!$A$1:$K$170,7,FALSE)</f>
        <v>6</v>
      </c>
      <c r="R148" s="3">
        <f>VLOOKUP($A148,'metric.dimension.m1.md5'!$A$1:$K$170,11,FALSE)</f>
        <v>6.282</v>
      </c>
      <c r="Y148" t="str">
        <f t="shared" si="15"/>
        <v>Hamming-6-3&amp;729&amp;4374&amp;6&amp;best&amp;7.822&amp;best&amp;5.947&amp;best&amp;6.282\\</v>
      </c>
    </row>
    <row r="149" spans="1:25" x14ac:dyDescent="0.25">
      <c r="A149" s="2" t="s">
        <v>1085</v>
      </c>
      <c r="B149">
        <v>4096</v>
      </c>
      <c r="C149" s="3">
        <v>36864</v>
      </c>
      <c r="D149" s="12">
        <f t="shared" si="16"/>
        <v>8</v>
      </c>
      <c r="E149">
        <v>9</v>
      </c>
      <c r="F149">
        <v>1400.7550000000001</v>
      </c>
      <c r="G149" s="3">
        <f t="shared" si="17"/>
        <v>9</v>
      </c>
      <c r="H149" s="2">
        <v>8</v>
      </c>
      <c r="I149">
        <v>376.67700000000002</v>
      </c>
      <c r="J149" s="3" t="str">
        <f t="shared" si="18"/>
        <v>best</v>
      </c>
      <c r="K149" s="2">
        <f>VLOOKUP($A149,'metric.dimension.m0.t'!$A$1:$K$170,5,FALSE)</f>
        <v>8</v>
      </c>
      <c r="L149" t="str">
        <f t="shared" si="19"/>
        <v>best</v>
      </c>
      <c r="M149">
        <f>VLOOKUP($A149,'metric.dimension.m0.t'!$A$1:$K$170,7,FALSE)</f>
        <v>8.35</v>
      </c>
      <c r="N149" s="3">
        <f>VLOOKUP($A149,'metric.dimension.m0.t'!$A$1:$K$170,11,FALSE)</f>
        <v>147.613</v>
      </c>
      <c r="O149" s="2">
        <f>VLOOKUP($A149,'metric.dimension.m1.md5'!$A$1:$K$170,5,FALSE)</f>
        <v>8</v>
      </c>
      <c r="P149" t="str">
        <f t="shared" si="20"/>
        <v>best</v>
      </c>
      <c r="Q149">
        <f>VLOOKUP($A149,'metric.dimension.m1.md5'!$A$1:$K$170,7,FALSE)</f>
        <v>8.25</v>
      </c>
      <c r="R149" s="3">
        <f>VLOOKUP($A149,'metric.dimension.m1.md5'!$A$1:$K$170,11,FALSE)</f>
        <v>162.30199999999999</v>
      </c>
      <c r="Y149" t="str">
        <f t="shared" ref="Y149:Y150" si="21">SUBSTITUTE(A149&amp;"&amp;"&amp;B149&amp;"&amp;"&amp;C149&amp;"&amp;"&amp;D149&amp;"&amp;"&amp;J149&amp;"&amp;"&amp;I149&amp;"&amp;"&amp;L149&amp;"&amp;"&amp;N149&amp;"&amp;"&amp;P149&amp;"&amp;"&amp;R149&amp;"\\","_","-")</f>
        <v>Hamming-6-4&amp;4096&amp;36864&amp;8&amp;best&amp;376.677&amp;best&amp;147.613&amp;best&amp;162.302\\</v>
      </c>
    </row>
    <row r="150" spans="1:25" x14ac:dyDescent="0.25">
      <c r="A150" s="2" t="s">
        <v>1086</v>
      </c>
      <c r="B150">
        <v>2187</v>
      </c>
      <c r="C150" s="3">
        <v>15309</v>
      </c>
      <c r="D150" s="12">
        <f t="shared" si="16"/>
        <v>7</v>
      </c>
      <c r="E150">
        <v>7</v>
      </c>
      <c r="F150">
        <v>440.17500000000001</v>
      </c>
      <c r="G150" s="3" t="str">
        <f t="shared" si="17"/>
        <v>best</v>
      </c>
      <c r="H150" s="2">
        <v>7</v>
      </c>
      <c r="I150">
        <v>79.295000000000002</v>
      </c>
      <c r="J150" s="3" t="str">
        <f t="shared" si="18"/>
        <v>best</v>
      </c>
      <c r="K150" s="2">
        <f>VLOOKUP($A150,'metric.dimension.m0.t'!$A$1:$K$170,5,FALSE)</f>
        <v>7</v>
      </c>
      <c r="L150" t="str">
        <f t="shared" si="19"/>
        <v>best</v>
      </c>
      <c r="M150">
        <f>VLOOKUP($A150,'metric.dimension.m0.t'!$A$1:$K$170,7,FALSE)</f>
        <v>7</v>
      </c>
      <c r="N150" s="3">
        <f>VLOOKUP($A150,'metric.dimension.m0.t'!$A$1:$K$170,11,FALSE)</f>
        <v>47.167999999999999</v>
      </c>
      <c r="O150" s="2">
        <f>VLOOKUP($A150,'metric.dimension.m1.md5'!$A$1:$K$170,5,FALSE)</f>
        <v>7</v>
      </c>
      <c r="P150" t="str">
        <f t="shared" si="20"/>
        <v>best</v>
      </c>
      <c r="Q150">
        <f>VLOOKUP($A150,'metric.dimension.m1.md5'!$A$1:$K$170,7,FALSE)</f>
        <v>7</v>
      </c>
      <c r="R150" s="3">
        <f>VLOOKUP($A150,'metric.dimension.m1.md5'!$A$1:$K$170,11,FALSE)</f>
        <v>45.954999999999998</v>
      </c>
      <c r="Y150" t="str">
        <f t="shared" si="21"/>
        <v>Hamming-7-3&amp;2187&amp;15309&amp;7&amp;best&amp;79.295&amp;best&amp;47.168&amp;best&amp;45.955\\</v>
      </c>
    </row>
  </sheetData>
  <mergeCells count="5">
    <mergeCell ref="O1:R1"/>
    <mergeCell ref="T2:U2"/>
    <mergeCell ref="E1:G1"/>
    <mergeCell ref="H1:J1"/>
    <mergeCell ref="K1:N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17F07-D9F4-4EE0-89DF-DFD9BC4024BB}">
  <dimension ref="A1:V115"/>
  <sheetViews>
    <sheetView workbookViewId="0">
      <selection activeCell="V4" sqref="V4:V25"/>
    </sheetView>
  </sheetViews>
  <sheetFormatPr defaultRowHeight="15" x14ac:dyDescent="0.25"/>
  <cols>
    <col min="1" max="1" width="12.85546875" style="2" bestFit="1" customWidth="1"/>
    <col min="2" max="2" width="9.140625" style="2"/>
    <col min="3" max="3" width="9.140625" style="3"/>
    <col min="4" max="4" width="9.140625" style="12"/>
    <col min="5" max="5" width="9.140625" style="2"/>
    <col min="7" max="7" width="9.140625" style="3"/>
    <col min="11" max="11" width="9.140625" style="3"/>
    <col min="17" max="17" width="24.5703125" bestFit="1" customWidth="1"/>
  </cols>
  <sheetData>
    <row r="1" spans="1:22" ht="15.75" thickBot="1" x14ac:dyDescent="0.3">
      <c r="A1" s="4"/>
      <c r="B1" s="4"/>
      <c r="C1" s="6"/>
      <c r="D1" s="10" t="s">
        <v>788</v>
      </c>
      <c r="E1" s="14" t="s">
        <v>1261</v>
      </c>
      <c r="F1" s="15"/>
      <c r="G1" s="16"/>
      <c r="H1" s="15" t="s">
        <v>1262</v>
      </c>
      <c r="I1" s="15"/>
      <c r="J1" s="15"/>
      <c r="K1" s="16"/>
      <c r="L1" s="15" t="s">
        <v>1269</v>
      </c>
      <c r="M1" s="15"/>
      <c r="N1" s="15"/>
      <c r="O1" s="16"/>
    </row>
    <row r="2" spans="1:22" x14ac:dyDescent="0.25">
      <c r="D2" s="10">
        <f>AVERAGE(D4:D25)</f>
        <v>96.818181818181813</v>
      </c>
      <c r="E2" s="4">
        <f>AVERAGE(E4:E25)</f>
        <v>94.86363636363636</v>
      </c>
      <c r="F2" s="5">
        <f>AVERAGE(F4:F25)</f>
        <v>7.3801818181818186</v>
      </c>
      <c r="G2" s="5">
        <f>COUNTIF(G4:G25, "=best")</f>
        <v>14</v>
      </c>
      <c r="H2" s="5">
        <f>AVERAGE(H4:H25)</f>
        <v>95.909090909090907</v>
      </c>
      <c r="I2" s="5">
        <f>COUNTIF(I4:I25, "=best")</f>
        <v>17</v>
      </c>
      <c r="J2" s="5">
        <f>AVERAGE(J4:J25)</f>
        <v>94.4</v>
      </c>
      <c r="K2" s="6">
        <f>AVERAGE(K4:K25)</f>
        <v>15.381272727272728</v>
      </c>
      <c r="L2" s="5">
        <f>AVERAGE(L4:L25)</f>
        <v>96.818181818181813</v>
      </c>
      <c r="M2" s="5">
        <f>COUNTIF(M4:M25, "=best")</f>
        <v>22</v>
      </c>
      <c r="N2" s="5">
        <f>AVERAGE(N4:N25)</f>
        <v>95.13636363636364</v>
      </c>
      <c r="O2" s="6">
        <f>AVERAGE(O4:O25)</f>
        <v>56.586409090909086</v>
      </c>
      <c r="Q2" s="17" t="s">
        <v>787</v>
      </c>
      <c r="R2" s="17"/>
    </row>
    <row r="3" spans="1:22" ht="15.75" thickBot="1" x14ac:dyDescent="0.3">
      <c r="A3" s="7" t="s">
        <v>0</v>
      </c>
      <c r="B3" s="7" t="s">
        <v>1259</v>
      </c>
      <c r="C3" s="9" t="s">
        <v>1260</v>
      </c>
      <c r="D3" s="11" t="s">
        <v>526</v>
      </c>
      <c r="E3" s="7" t="s">
        <v>526</v>
      </c>
      <c r="F3" s="8" t="s">
        <v>528</v>
      </c>
      <c r="G3" s="9" t="s">
        <v>530</v>
      </c>
      <c r="H3" s="8" t="s">
        <v>526</v>
      </c>
      <c r="I3" s="8" t="s">
        <v>530</v>
      </c>
      <c r="J3" s="8" t="s">
        <v>527</v>
      </c>
      <c r="K3" s="9" t="s">
        <v>529</v>
      </c>
      <c r="L3" s="8" t="s">
        <v>526</v>
      </c>
      <c r="M3" s="8" t="s">
        <v>530</v>
      </c>
      <c r="N3" s="8" t="s">
        <v>527</v>
      </c>
      <c r="O3" s="9" t="s">
        <v>529</v>
      </c>
      <c r="Q3" t="s">
        <v>1263</v>
      </c>
      <c r="R3">
        <f>_xlfn.T.TEST(H4:H233,L4:L233,2,1)</f>
        <v>5.6618839930383136E-2</v>
      </c>
      <c r="S3" s="13" t="s">
        <v>1266</v>
      </c>
    </row>
    <row r="4" spans="1:22" x14ac:dyDescent="0.25">
      <c r="A4" s="4" t="s">
        <v>1238</v>
      </c>
      <c r="B4" s="4">
        <v>10</v>
      </c>
      <c r="C4" s="6">
        <v>20</v>
      </c>
      <c r="D4" s="10">
        <f>MAX(E4,H4,L4)</f>
        <v>16</v>
      </c>
      <c r="E4" s="4">
        <v>16</v>
      </c>
      <c r="F4" s="5">
        <v>3.6999999999999998E-2</v>
      </c>
      <c r="G4" s="6" t="str">
        <f>IF(E4=$D4,"best",E4)</f>
        <v>best</v>
      </c>
      <c r="H4" s="5">
        <f>VLOOKUP($A4,'maximum.betweeness.m0'!$A:$K,6,FALSE)</f>
        <v>16</v>
      </c>
      <c r="I4" s="5" t="str">
        <f>IF(H4=$D4,"best",G4)</f>
        <v>best</v>
      </c>
      <c r="J4" s="5">
        <f>VLOOKUP($A4,'maximum.betweeness.m0'!$A:$K,7,FALSE)</f>
        <v>16</v>
      </c>
      <c r="K4" s="6">
        <f>VLOOKUP($A4,'maximum.betweeness.m0'!$A:$K,11,FALSE)</f>
        <v>0.374</v>
      </c>
      <c r="L4" s="5">
        <f>VLOOKUP($A4,'maximum.betweeness.m1.md4'!$A:$K,6,FALSE)</f>
        <v>16</v>
      </c>
      <c r="M4" s="5" t="str">
        <f>IF(L4=$D4,"best",K4)</f>
        <v>best</v>
      </c>
      <c r="N4" s="5">
        <f>VLOOKUP($A4,'maximum.betweeness.m1.md4'!$A:$K,7,FALSE)</f>
        <v>16</v>
      </c>
      <c r="O4" s="6">
        <f>VLOOKUP($A4,'maximum.betweeness.m1.md4'!$A:$K,11,FALSE)</f>
        <v>1.47</v>
      </c>
      <c r="Q4" t="s">
        <v>1264</v>
      </c>
      <c r="R4">
        <f>_xlfn.T.TEST(J4:J233,N4:N233,2,1)</f>
        <v>3.6707902063551942E-2</v>
      </c>
      <c r="V4" t="str">
        <f>A4&amp;"&amp;"&amp;B4&amp;"&amp;"&amp;C4&amp;"&amp;"&amp;D4&amp;"&amp;"&amp;G4&amp;"&amp;"&amp;F4&amp;"&amp;"&amp;I4&amp;"&amp;"&amp;K4&amp;"&amp;"&amp;M4&amp;"&amp;"&amp;O4&amp;"\\"</f>
        <v>mbp-10-20a &amp;10&amp;20&amp;16&amp;best&amp;0.037&amp;best&amp;0.374&amp;best&amp;1.47\\</v>
      </c>
    </row>
    <row r="5" spans="1:22" x14ac:dyDescent="0.25">
      <c r="A5" s="2" t="s">
        <v>1239</v>
      </c>
      <c r="B5" s="2">
        <v>10</v>
      </c>
      <c r="C5" s="3">
        <v>50</v>
      </c>
      <c r="D5" s="12">
        <f t="shared" ref="D5:D25" si="0">MAX(E5,H5,L5)</f>
        <v>29</v>
      </c>
      <c r="E5" s="2">
        <v>29</v>
      </c>
      <c r="F5" s="18">
        <v>6.7000000000000004E-2</v>
      </c>
      <c r="G5" s="3" t="str">
        <f t="shared" ref="G5:G25" si="1">IF(E5=$D5,"best",E5)</f>
        <v>best</v>
      </c>
      <c r="H5">
        <f>VLOOKUP($A5,'maximum.betweeness.m0'!$A:$K,6,FALSE)</f>
        <v>29</v>
      </c>
      <c r="I5" t="str">
        <f t="shared" ref="I5:I25" si="2">IF(H5=$D5,"best",G5)</f>
        <v>best</v>
      </c>
      <c r="J5">
        <f>VLOOKUP($A5,'maximum.betweeness.m0'!$A:$K,7,FALSE)</f>
        <v>29</v>
      </c>
      <c r="K5" s="3">
        <f>VLOOKUP($A5,'maximum.betweeness.m0'!$A:$K,11,FALSE)</f>
        <v>0.84299999999999997</v>
      </c>
      <c r="L5">
        <f>VLOOKUP($A5,'maximum.betweeness.m1.md4'!$A:$K,6,FALSE)</f>
        <v>29</v>
      </c>
      <c r="M5" t="str">
        <f t="shared" ref="M5:M25" si="3">IF(L5=$D5,"best",K5)</f>
        <v>best</v>
      </c>
      <c r="N5">
        <f>VLOOKUP($A5,'maximum.betweeness.m1.md4'!$A:$K,7,FALSE)</f>
        <v>29</v>
      </c>
      <c r="O5" s="3">
        <f>VLOOKUP($A5,'maximum.betweeness.m1.md4'!$A:$K,11,FALSE)</f>
        <v>2.0499999999999998</v>
      </c>
      <c r="Q5" t="s">
        <v>1270</v>
      </c>
      <c r="R5">
        <f>_xlfn.T.TEST(E4:E233,L4:L233,2,1)</f>
        <v>4.5646436127663739E-2</v>
      </c>
      <c r="V5" t="str">
        <f t="shared" ref="V5:V25" si="4">A5&amp;"&amp;"&amp;B5&amp;"&amp;"&amp;C5&amp;"&amp;"&amp;D5&amp;"&amp;"&amp;G5&amp;"&amp;"&amp;F5&amp;"&amp;"&amp;I5&amp;"&amp;"&amp;K5&amp;"&amp;"&amp;M5&amp;"&amp;"&amp;O5&amp;"\\"</f>
        <v>mbp-10-50a &amp;10&amp;50&amp;29&amp;best&amp;0.067&amp;best&amp;0.843&amp;best&amp;2.05\\</v>
      </c>
    </row>
    <row r="6" spans="1:22" x14ac:dyDescent="0.25">
      <c r="A6" s="2" t="s">
        <v>1237</v>
      </c>
      <c r="B6" s="2">
        <v>10</v>
      </c>
      <c r="C6" s="3">
        <v>100</v>
      </c>
      <c r="D6" s="12">
        <f t="shared" si="0"/>
        <v>50</v>
      </c>
      <c r="E6" s="2">
        <v>50</v>
      </c>
      <c r="F6" s="18">
        <v>0.13500000000000001</v>
      </c>
      <c r="G6" s="3" t="str">
        <f t="shared" si="1"/>
        <v>best</v>
      </c>
      <c r="H6">
        <f>VLOOKUP($A6,'maximum.betweeness.m0'!$A:$K,6,FALSE)</f>
        <v>50</v>
      </c>
      <c r="I6" t="str">
        <f t="shared" si="2"/>
        <v>best</v>
      </c>
      <c r="J6">
        <f>VLOOKUP($A6,'maximum.betweeness.m0'!$A:$K,7,FALSE)</f>
        <v>50</v>
      </c>
      <c r="K6" s="3">
        <f>VLOOKUP($A6,'maximum.betweeness.m0'!$A:$K,11,FALSE)</f>
        <v>1.6040000000000001</v>
      </c>
      <c r="L6">
        <f>VLOOKUP($A6,'maximum.betweeness.m1.md4'!$A:$K,6,FALSE)</f>
        <v>50</v>
      </c>
      <c r="M6" t="str">
        <f t="shared" si="3"/>
        <v>best</v>
      </c>
      <c r="N6">
        <f>VLOOKUP($A6,'maximum.betweeness.m1.md4'!$A:$K,7,FALSE)</f>
        <v>50</v>
      </c>
      <c r="O6" s="3">
        <f>VLOOKUP($A6,'maximum.betweeness.m1.md4'!$A:$K,11,FALSE)</f>
        <v>2.9369999999999998</v>
      </c>
      <c r="V6" t="str">
        <f t="shared" si="4"/>
        <v>mbp-10-100a &amp;10&amp;100&amp;50&amp;best&amp;0.135&amp;best&amp;1.604&amp;best&amp;2.937\\</v>
      </c>
    </row>
    <row r="7" spans="1:22" x14ac:dyDescent="0.25">
      <c r="A7" s="2" t="s">
        <v>1241</v>
      </c>
      <c r="B7" s="2">
        <v>11</v>
      </c>
      <c r="C7" s="3">
        <v>20</v>
      </c>
      <c r="D7" s="12">
        <f t="shared" si="0"/>
        <v>14</v>
      </c>
      <c r="E7" s="2">
        <v>14</v>
      </c>
      <c r="F7" s="18">
        <v>3.2000000000000001E-2</v>
      </c>
      <c r="G7" s="3" t="str">
        <f t="shared" si="1"/>
        <v>best</v>
      </c>
      <c r="H7">
        <f>VLOOKUP($A7,'maximum.betweeness.m0'!$A:$K,6,FALSE)</f>
        <v>14</v>
      </c>
      <c r="I7" t="str">
        <f t="shared" si="2"/>
        <v>best</v>
      </c>
      <c r="J7">
        <f>VLOOKUP($A7,'maximum.betweeness.m0'!$A:$K,7,FALSE)</f>
        <v>14</v>
      </c>
      <c r="K7" s="3">
        <f>VLOOKUP($A7,'maximum.betweeness.m0'!$A:$K,11,FALSE)</f>
        <v>0.36799999999999999</v>
      </c>
      <c r="L7">
        <f>VLOOKUP($A7,'maximum.betweeness.m1.md4'!$A:$K,6,FALSE)</f>
        <v>14</v>
      </c>
      <c r="M7" t="str">
        <f t="shared" si="3"/>
        <v>best</v>
      </c>
      <c r="N7">
        <f>VLOOKUP($A7,'maximum.betweeness.m1.md4'!$A:$K,7,FALSE)</f>
        <v>14</v>
      </c>
      <c r="O7" s="3">
        <f>VLOOKUP($A7,'maximum.betweeness.m1.md4'!$A:$K,11,FALSE)</f>
        <v>1.476</v>
      </c>
      <c r="V7" t="str">
        <f t="shared" si="4"/>
        <v>mbp-11-20a &amp;11&amp;20&amp;14&amp;best&amp;0.032&amp;best&amp;0.368&amp;best&amp;1.476\\</v>
      </c>
    </row>
    <row r="8" spans="1:22" x14ac:dyDescent="0.25">
      <c r="A8" s="2" t="s">
        <v>1242</v>
      </c>
      <c r="B8" s="2">
        <v>11</v>
      </c>
      <c r="C8" s="3">
        <v>50</v>
      </c>
      <c r="D8" s="12">
        <f t="shared" si="0"/>
        <v>33</v>
      </c>
      <c r="E8" s="2">
        <v>33</v>
      </c>
      <c r="F8" s="18">
        <v>9.7000000000000003E-2</v>
      </c>
      <c r="G8" s="3" t="str">
        <f t="shared" si="1"/>
        <v>best</v>
      </c>
      <c r="H8">
        <f>VLOOKUP($A8,'maximum.betweeness.m0'!$A:$K,6,FALSE)</f>
        <v>33</v>
      </c>
      <c r="I8" t="str">
        <f t="shared" si="2"/>
        <v>best</v>
      </c>
      <c r="J8">
        <f>VLOOKUP($A8,'maximum.betweeness.m0'!$A:$K,7,FALSE)</f>
        <v>33</v>
      </c>
      <c r="K8" s="3">
        <f>VLOOKUP($A8,'maximum.betweeness.m0'!$A:$K,11,FALSE)</f>
        <v>1.1020000000000001</v>
      </c>
      <c r="L8">
        <f>VLOOKUP($A8,'maximum.betweeness.m1.md4'!$A:$K,6,FALSE)</f>
        <v>33</v>
      </c>
      <c r="M8" t="str">
        <f t="shared" si="3"/>
        <v>best</v>
      </c>
      <c r="N8">
        <f>VLOOKUP($A8,'maximum.betweeness.m1.md4'!$A:$K,7,FALSE)</f>
        <v>33</v>
      </c>
      <c r="O8" s="3">
        <f>VLOOKUP($A8,'maximum.betweeness.m1.md4'!$A:$K,11,FALSE)</f>
        <v>2.4279999999999999</v>
      </c>
      <c r="V8" t="str">
        <f t="shared" si="4"/>
        <v>mbp-11-50a &amp;11&amp;50&amp;33&amp;best&amp;0.097&amp;best&amp;1.102&amp;best&amp;2.428\\</v>
      </c>
    </row>
    <row r="9" spans="1:22" x14ac:dyDescent="0.25">
      <c r="A9" s="2" t="s">
        <v>1240</v>
      </c>
      <c r="B9" s="2">
        <v>11</v>
      </c>
      <c r="C9" s="3">
        <v>100</v>
      </c>
      <c r="D9" s="12">
        <f t="shared" si="0"/>
        <v>55</v>
      </c>
      <c r="E9" s="2">
        <v>55</v>
      </c>
      <c r="F9" s="18">
        <v>0.16300000000000001</v>
      </c>
      <c r="G9" s="3" t="str">
        <f t="shared" si="1"/>
        <v>best</v>
      </c>
      <c r="H9">
        <f>VLOOKUP($A9,'maximum.betweeness.m0'!$A:$K,6,FALSE)</f>
        <v>55</v>
      </c>
      <c r="I9" t="str">
        <f t="shared" si="2"/>
        <v>best</v>
      </c>
      <c r="J9">
        <f>VLOOKUP($A9,'maximum.betweeness.m0'!$A:$K,7,FALSE)</f>
        <v>55</v>
      </c>
      <c r="K9" s="3">
        <f>VLOOKUP($A9,'maximum.betweeness.m0'!$A:$K,11,FALSE)</f>
        <v>1.9530000000000001</v>
      </c>
      <c r="L9">
        <f>VLOOKUP($A9,'maximum.betweeness.m1.md4'!$A:$K,6,FALSE)</f>
        <v>55</v>
      </c>
      <c r="M9" t="str">
        <f t="shared" si="3"/>
        <v>best</v>
      </c>
      <c r="N9">
        <f>VLOOKUP($A9,'maximum.betweeness.m1.md4'!$A:$K,7,FALSE)</f>
        <v>55</v>
      </c>
      <c r="O9" s="3">
        <f>VLOOKUP($A9,'maximum.betweeness.m1.md4'!$A:$K,11,FALSE)</f>
        <v>3.694</v>
      </c>
      <c r="V9" t="str">
        <f t="shared" si="4"/>
        <v>mbp-11-100a &amp;11&amp;100&amp;55&amp;best&amp;0.163&amp;best&amp;1.953&amp;best&amp;3.694\\</v>
      </c>
    </row>
    <row r="10" spans="1:22" x14ac:dyDescent="0.25">
      <c r="A10" s="2" t="s">
        <v>1244</v>
      </c>
      <c r="B10" s="2">
        <v>12</v>
      </c>
      <c r="C10" s="3">
        <v>20</v>
      </c>
      <c r="D10" s="12">
        <f t="shared" si="0"/>
        <v>17</v>
      </c>
      <c r="E10" s="2">
        <v>17</v>
      </c>
      <c r="F10" s="18">
        <v>4.2000000000000003E-2</v>
      </c>
      <c r="G10" s="3" t="str">
        <f t="shared" si="1"/>
        <v>best</v>
      </c>
      <c r="H10">
        <f>VLOOKUP($A10,'maximum.betweeness.m0'!$A:$K,6,FALSE)</f>
        <v>17</v>
      </c>
      <c r="I10" t="str">
        <f t="shared" si="2"/>
        <v>best</v>
      </c>
      <c r="J10">
        <f>VLOOKUP($A10,'maximum.betweeness.m0'!$A:$K,7,FALSE)</f>
        <v>17</v>
      </c>
      <c r="K10" s="3">
        <f>VLOOKUP($A10,'maximum.betweeness.m0'!$A:$K,11,FALSE)</f>
        <v>0.502</v>
      </c>
      <c r="L10">
        <f>VLOOKUP($A10,'maximum.betweeness.m1.md4'!$A:$K,6,FALSE)</f>
        <v>17</v>
      </c>
      <c r="M10" t="str">
        <f t="shared" si="3"/>
        <v>best</v>
      </c>
      <c r="N10">
        <f>VLOOKUP($A10,'maximum.betweeness.m1.md4'!$A:$K,7,FALSE)</f>
        <v>17</v>
      </c>
      <c r="O10" s="3">
        <f>VLOOKUP($A10,'maximum.betweeness.m1.md4'!$A:$K,11,FALSE)</f>
        <v>1.877</v>
      </c>
      <c r="V10" t="str">
        <f t="shared" si="4"/>
        <v>mbp-12-20a &amp;12&amp;20&amp;17&amp;best&amp;0.042&amp;best&amp;0.502&amp;best&amp;1.877\\</v>
      </c>
    </row>
    <row r="11" spans="1:22" x14ac:dyDescent="0.25">
      <c r="A11" s="2" t="s">
        <v>1245</v>
      </c>
      <c r="B11" s="2">
        <v>12</v>
      </c>
      <c r="C11" s="3">
        <v>50</v>
      </c>
      <c r="D11" s="12">
        <f t="shared" si="0"/>
        <v>34</v>
      </c>
      <c r="E11" s="2">
        <v>34</v>
      </c>
      <c r="F11" s="18">
        <v>0.106</v>
      </c>
      <c r="G11" s="3" t="str">
        <f t="shared" si="1"/>
        <v>best</v>
      </c>
      <c r="H11">
        <f>VLOOKUP($A11,'maximum.betweeness.m0'!$A:$K,6,FALSE)</f>
        <v>34</v>
      </c>
      <c r="I11" t="str">
        <f t="shared" si="2"/>
        <v>best</v>
      </c>
      <c r="J11">
        <f>VLOOKUP($A11,'maximum.betweeness.m0'!$A:$K,7,FALSE)</f>
        <v>34</v>
      </c>
      <c r="K11" s="3">
        <f>VLOOKUP($A11,'maximum.betweeness.m0'!$A:$K,11,FALSE)</f>
        <v>1.2350000000000001</v>
      </c>
      <c r="L11">
        <f>VLOOKUP($A11,'maximum.betweeness.m1.md4'!$A:$K,6,FALSE)</f>
        <v>34</v>
      </c>
      <c r="M11" t="str">
        <f t="shared" si="3"/>
        <v>best</v>
      </c>
      <c r="N11">
        <f>VLOOKUP($A11,'maximum.betweeness.m1.md4'!$A:$K,7,FALSE)</f>
        <v>34</v>
      </c>
      <c r="O11" s="3">
        <f>VLOOKUP($A11,'maximum.betweeness.m1.md4'!$A:$K,11,FALSE)</f>
        <v>2.7639999999999998</v>
      </c>
      <c r="V11" t="str">
        <f t="shared" si="4"/>
        <v>mbp-12-50a &amp;12&amp;50&amp;34&amp;best&amp;0.106&amp;best&amp;1.235&amp;best&amp;2.764\\</v>
      </c>
    </row>
    <row r="12" spans="1:22" x14ac:dyDescent="0.25">
      <c r="A12" s="2" t="s">
        <v>1243</v>
      </c>
      <c r="B12" s="2">
        <v>12</v>
      </c>
      <c r="C12" s="3">
        <v>100</v>
      </c>
      <c r="D12" s="12">
        <f t="shared" si="0"/>
        <v>56</v>
      </c>
      <c r="E12" s="2">
        <v>56</v>
      </c>
      <c r="F12" s="18">
        <v>0.20300000000000001</v>
      </c>
      <c r="G12" s="3" t="str">
        <f t="shared" si="1"/>
        <v>best</v>
      </c>
      <c r="H12">
        <f>VLOOKUP($A12,'maximum.betweeness.m0'!$A:$K,6,FALSE)</f>
        <v>56</v>
      </c>
      <c r="I12" t="str">
        <f t="shared" si="2"/>
        <v>best</v>
      </c>
      <c r="J12">
        <f>VLOOKUP($A12,'maximum.betweeness.m0'!$A:$K,7,FALSE)</f>
        <v>56</v>
      </c>
      <c r="K12" s="3">
        <f>VLOOKUP($A12,'maximum.betweeness.m0'!$A:$K,11,FALSE)</f>
        <v>2.2040000000000002</v>
      </c>
      <c r="L12">
        <f>VLOOKUP($A12,'maximum.betweeness.m1.md4'!$A:$K,6,FALSE)</f>
        <v>56</v>
      </c>
      <c r="M12" t="str">
        <f t="shared" si="3"/>
        <v>best</v>
      </c>
      <c r="N12">
        <f>VLOOKUP($A12,'maximum.betweeness.m1.md4'!$A:$K,7,FALSE)</f>
        <v>56</v>
      </c>
      <c r="O12" s="3">
        <f>VLOOKUP($A12,'maximum.betweeness.m1.md4'!$A:$K,11,FALSE)</f>
        <v>4.2690000000000001</v>
      </c>
      <c r="V12" t="str">
        <f t="shared" si="4"/>
        <v>mbp-12-100a &amp;12&amp;100&amp;56&amp;best&amp;0.203&amp;best&amp;2.204&amp;best&amp;4.269\\</v>
      </c>
    </row>
    <row r="13" spans="1:22" x14ac:dyDescent="0.25">
      <c r="A13" s="2" t="s">
        <v>1247</v>
      </c>
      <c r="B13" s="2">
        <v>15</v>
      </c>
      <c r="C13" s="3">
        <v>30</v>
      </c>
      <c r="D13" s="12">
        <f t="shared" si="0"/>
        <v>26</v>
      </c>
      <c r="E13" s="2">
        <v>26</v>
      </c>
      <c r="F13" s="18">
        <v>0.08</v>
      </c>
      <c r="G13" s="3" t="str">
        <f t="shared" si="1"/>
        <v>best</v>
      </c>
      <c r="H13">
        <f>VLOOKUP($A13,'maximum.betweeness.m0'!$A:$K,6,FALSE)</f>
        <v>26</v>
      </c>
      <c r="I13" t="str">
        <f t="shared" si="2"/>
        <v>best</v>
      </c>
      <c r="J13">
        <f>VLOOKUP($A13,'maximum.betweeness.m0'!$A:$K,7,FALSE)</f>
        <v>25.8</v>
      </c>
      <c r="K13" s="3">
        <f>VLOOKUP($A13,'maximum.betweeness.m0'!$A:$K,11,FALSE)</f>
        <v>1.107</v>
      </c>
      <c r="L13">
        <f>VLOOKUP($A13,'maximum.betweeness.m1.md4'!$A:$K,6,FALSE)</f>
        <v>26</v>
      </c>
      <c r="M13" t="str">
        <f t="shared" si="3"/>
        <v>best</v>
      </c>
      <c r="N13">
        <f>VLOOKUP($A13,'maximum.betweeness.m1.md4'!$A:$K,7,FALSE)</f>
        <v>25.75</v>
      </c>
      <c r="O13" s="3">
        <f>VLOOKUP($A13,'maximum.betweeness.m1.md4'!$A:$K,11,FALSE)</f>
        <v>2.7050000000000001</v>
      </c>
      <c r="V13" t="str">
        <f t="shared" si="4"/>
        <v>mbp-15-30a &amp;15&amp;30&amp;26&amp;best&amp;0.08&amp;best&amp;1.107&amp;best&amp;2.705\\</v>
      </c>
    </row>
    <row r="14" spans="1:22" x14ac:dyDescent="0.25">
      <c r="A14" s="2" t="s">
        <v>1248</v>
      </c>
      <c r="B14" s="2">
        <v>15</v>
      </c>
      <c r="C14" s="3">
        <v>70</v>
      </c>
      <c r="D14" s="12">
        <f t="shared" si="0"/>
        <v>46</v>
      </c>
      <c r="E14" s="2">
        <v>46</v>
      </c>
      <c r="F14" s="18">
        <v>0.19800000000000001</v>
      </c>
      <c r="G14" s="3" t="str">
        <f t="shared" si="1"/>
        <v>best</v>
      </c>
      <c r="H14">
        <f>VLOOKUP($A14,'maximum.betweeness.m0'!$A:$K,6,FALSE)</f>
        <v>46</v>
      </c>
      <c r="I14" t="str">
        <f t="shared" si="2"/>
        <v>best</v>
      </c>
      <c r="J14">
        <f>VLOOKUP($A14,'maximum.betweeness.m0'!$A:$K,7,FALSE)</f>
        <v>46</v>
      </c>
      <c r="K14" s="3">
        <f>VLOOKUP($A14,'maximum.betweeness.m0'!$A:$K,11,FALSE)</f>
        <v>2.177</v>
      </c>
      <c r="L14">
        <f>VLOOKUP($A14,'maximum.betweeness.m1.md4'!$A:$K,6,FALSE)</f>
        <v>46</v>
      </c>
      <c r="M14" t="str">
        <f t="shared" si="3"/>
        <v>best</v>
      </c>
      <c r="N14">
        <f>VLOOKUP($A14,'maximum.betweeness.m1.md4'!$A:$K,7,FALSE)</f>
        <v>46</v>
      </c>
      <c r="O14" s="3">
        <f>VLOOKUP($A14,'maximum.betweeness.m1.md4'!$A:$K,11,FALSE)</f>
        <v>5.1219999999999999</v>
      </c>
      <c r="V14" t="str">
        <f t="shared" si="4"/>
        <v>mbp-15-70a &amp;15&amp;70&amp;46&amp;best&amp;0.198&amp;best&amp;2.177&amp;best&amp;5.122\\</v>
      </c>
    </row>
    <row r="15" spans="1:22" x14ac:dyDescent="0.25">
      <c r="A15" s="2" t="s">
        <v>1246</v>
      </c>
      <c r="B15" s="2">
        <v>15</v>
      </c>
      <c r="C15" s="3">
        <v>200</v>
      </c>
      <c r="D15" s="12">
        <f t="shared" si="0"/>
        <v>106</v>
      </c>
      <c r="E15" s="2">
        <v>106</v>
      </c>
      <c r="F15" s="18">
        <v>0.71</v>
      </c>
      <c r="G15" s="3" t="str">
        <f t="shared" si="1"/>
        <v>best</v>
      </c>
      <c r="H15">
        <f>VLOOKUP($A15,'maximum.betweeness.m0'!$A:$K,6,FALSE)</f>
        <v>106</v>
      </c>
      <c r="I15" t="str">
        <f t="shared" si="2"/>
        <v>best</v>
      </c>
      <c r="J15">
        <f>VLOOKUP($A15,'maximum.betweeness.m0'!$A:$K,7,FALSE)</f>
        <v>106</v>
      </c>
      <c r="K15" s="3">
        <f>VLOOKUP($A15,'maximum.betweeness.m0'!$A:$K,11,FALSE)</f>
        <v>5.9569999999999999</v>
      </c>
      <c r="L15">
        <f>VLOOKUP($A15,'maximum.betweeness.m1.md4'!$A:$K,6,FALSE)</f>
        <v>106</v>
      </c>
      <c r="M15" t="str">
        <f t="shared" si="3"/>
        <v>best</v>
      </c>
      <c r="N15">
        <f>VLOOKUP($A15,'maximum.betweeness.m1.md4'!$A:$K,7,FALSE)</f>
        <v>106</v>
      </c>
      <c r="O15" s="3">
        <f>VLOOKUP($A15,'maximum.betweeness.m1.md4'!$A:$K,11,FALSE)</f>
        <v>11.143000000000001</v>
      </c>
      <c r="V15" t="str">
        <f t="shared" si="4"/>
        <v>mbp-15-200a &amp;15&amp;200&amp;106&amp;best&amp;0.71&amp;best&amp;5.957&amp;best&amp;11.143\\</v>
      </c>
    </row>
    <row r="16" spans="1:22" x14ac:dyDescent="0.25">
      <c r="A16" s="2" t="s">
        <v>1251</v>
      </c>
      <c r="B16" s="2">
        <v>20</v>
      </c>
      <c r="C16" s="3">
        <v>40</v>
      </c>
      <c r="D16" s="12">
        <f t="shared" si="0"/>
        <v>37</v>
      </c>
      <c r="E16" s="2">
        <v>37</v>
      </c>
      <c r="F16" s="18">
        <v>0.16300000000000001</v>
      </c>
      <c r="G16" s="3" t="str">
        <f t="shared" si="1"/>
        <v>best</v>
      </c>
      <c r="H16">
        <f>VLOOKUP($A16,'maximum.betweeness.m0'!$A:$K,6,FALSE)</f>
        <v>37</v>
      </c>
      <c r="I16" t="str">
        <f t="shared" si="2"/>
        <v>best</v>
      </c>
      <c r="J16">
        <f>VLOOKUP($A16,'maximum.betweeness.m0'!$A:$K,7,FALSE)</f>
        <v>37</v>
      </c>
      <c r="K16" s="3">
        <f>VLOOKUP($A16,'maximum.betweeness.m0'!$A:$K,11,FALSE)</f>
        <v>1.78</v>
      </c>
      <c r="L16">
        <f>VLOOKUP($A16,'maximum.betweeness.m1.md4'!$A:$K,6,FALSE)</f>
        <v>37</v>
      </c>
      <c r="M16" t="str">
        <f t="shared" si="3"/>
        <v>best</v>
      </c>
      <c r="N16">
        <f>VLOOKUP($A16,'maximum.betweeness.m1.md4'!$A:$K,7,FALSE)</f>
        <v>37</v>
      </c>
      <c r="O16" s="3">
        <f>VLOOKUP($A16,'maximum.betweeness.m1.md4'!$A:$K,11,FALSE)</f>
        <v>4.423</v>
      </c>
      <c r="V16" t="str">
        <f t="shared" si="4"/>
        <v>mbp-20-40a &amp;20&amp;40&amp;37&amp;best&amp;0.163&amp;best&amp;1.78&amp;best&amp;4.423\\</v>
      </c>
    </row>
    <row r="17" spans="1:22" x14ac:dyDescent="0.25">
      <c r="A17" s="2" t="s">
        <v>1249</v>
      </c>
      <c r="B17" s="2">
        <v>20</v>
      </c>
      <c r="C17" s="3">
        <v>100</v>
      </c>
      <c r="D17" s="12">
        <f t="shared" si="0"/>
        <v>68</v>
      </c>
      <c r="E17" s="2">
        <v>67</v>
      </c>
      <c r="F17" s="18">
        <v>0.54900000000000004</v>
      </c>
      <c r="G17" s="3">
        <f t="shared" si="1"/>
        <v>67</v>
      </c>
      <c r="H17">
        <f>VLOOKUP($A17,'maximum.betweeness.m0'!$A:$K,6,FALSE)</f>
        <v>68</v>
      </c>
      <c r="I17" t="str">
        <f t="shared" si="2"/>
        <v>best</v>
      </c>
      <c r="J17">
        <f>VLOOKUP($A17,'maximum.betweeness.m0'!$A:$K,7,FALSE)</f>
        <v>67.95</v>
      </c>
      <c r="K17" s="3">
        <f>VLOOKUP($A17,'maximum.betweeness.m0'!$A:$K,11,FALSE)</f>
        <v>4.4290000000000003</v>
      </c>
      <c r="L17">
        <f>VLOOKUP($A17,'maximum.betweeness.m1.md4'!$A:$K,6,FALSE)</f>
        <v>68</v>
      </c>
      <c r="M17" t="str">
        <f t="shared" si="3"/>
        <v>best</v>
      </c>
      <c r="N17">
        <f>VLOOKUP($A17,'maximum.betweeness.m1.md4'!$A:$K,7,FALSE)</f>
        <v>67.95</v>
      </c>
      <c r="O17" s="3">
        <f>VLOOKUP($A17,'maximum.betweeness.m1.md4'!$A:$K,11,FALSE)</f>
        <v>9.0459999999999994</v>
      </c>
      <c r="V17" t="str">
        <f t="shared" si="4"/>
        <v>mbp-20-100a &amp;20&amp;100&amp;68&amp;67&amp;0.549&amp;best&amp;4.429&amp;best&amp;9.046\\</v>
      </c>
    </row>
    <row r="18" spans="1:22" x14ac:dyDescent="0.25">
      <c r="A18" s="2" t="s">
        <v>1250</v>
      </c>
      <c r="B18" s="2">
        <v>20</v>
      </c>
      <c r="C18" s="3">
        <v>200</v>
      </c>
      <c r="D18" s="12">
        <f t="shared" si="0"/>
        <v>117</v>
      </c>
      <c r="E18" s="2">
        <v>116</v>
      </c>
      <c r="F18" s="18">
        <v>1.2050000000000001</v>
      </c>
      <c r="G18" s="3">
        <f t="shared" si="1"/>
        <v>116</v>
      </c>
      <c r="H18">
        <f>VLOOKUP($A18,'maximum.betweeness.m0'!$A:$K,6,FALSE)</f>
        <v>117</v>
      </c>
      <c r="I18" t="str">
        <f t="shared" si="2"/>
        <v>best</v>
      </c>
      <c r="J18">
        <f>VLOOKUP($A18,'maximum.betweeness.m0'!$A:$K,7,FALSE)</f>
        <v>116.75</v>
      </c>
      <c r="K18" s="3">
        <f>VLOOKUP($A18,'maximum.betweeness.m0'!$A:$K,11,FALSE)</f>
        <v>8.7170000000000005</v>
      </c>
      <c r="L18">
        <f>VLOOKUP($A18,'maximum.betweeness.m1.md4'!$A:$K,6,FALSE)</f>
        <v>117</v>
      </c>
      <c r="M18" t="str">
        <f t="shared" si="3"/>
        <v>best</v>
      </c>
      <c r="N18">
        <f>VLOOKUP($A18,'maximum.betweeness.m1.md4'!$A:$K,7,FALSE)</f>
        <v>117</v>
      </c>
      <c r="O18" s="3">
        <f>VLOOKUP($A18,'maximum.betweeness.m1.md4'!$A:$K,11,FALSE)</f>
        <v>18.143999999999998</v>
      </c>
      <c r="V18" t="str">
        <f t="shared" si="4"/>
        <v>mbp-20-200a &amp;20&amp;200&amp;117&amp;116&amp;1.205&amp;best&amp;8.717&amp;best&amp;18.144\\</v>
      </c>
    </row>
    <row r="19" spans="1:22" x14ac:dyDescent="0.25">
      <c r="A19" s="2" t="s">
        <v>1254</v>
      </c>
      <c r="B19" s="2">
        <v>30</v>
      </c>
      <c r="C19" s="3">
        <v>60</v>
      </c>
      <c r="D19" s="12">
        <f t="shared" si="0"/>
        <v>55</v>
      </c>
      <c r="E19" s="2">
        <v>54</v>
      </c>
      <c r="F19" s="18">
        <v>0.443</v>
      </c>
      <c r="G19" s="3">
        <f t="shared" si="1"/>
        <v>54</v>
      </c>
      <c r="H19">
        <f>VLOOKUP($A19,'maximum.betweeness.m0'!$A:$K,6,FALSE)</f>
        <v>55</v>
      </c>
      <c r="I19" t="str">
        <f t="shared" si="2"/>
        <v>best</v>
      </c>
      <c r="J19">
        <f>VLOOKUP($A19,'maximum.betweeness.m0'!$A:$K,7,FALSE)</f>
        <v>54.3</v>
      </c>
      <c r="K19" s="3">
        <f>VLOOKUP($A19,'maximum.betweeness.m0'!$A:$K,11,FALSE)</f>
        <v>4.21</v>
      </c>
      <c r="L19">
        <f>VLOOKUP($A19,'maximum.betweeness.m1.md4'!$A:$K,6,FALSE)</f>
        <v>55</v>
      </c>
      <c r="M19" t="str">
        <f t="shared" si="3"/>
        <v>best</v>
      </c>
      <c r="N19">
        <f>VLOOKUP($A19,'maximum.betweeness.m1.md4'!$A:$K,7,FALSE)</f>
        <v>54.35</v>
      </c>
      <c r="O19" s="3">
        <f>VLOOKUP($A19,'maximum.betweeness.m1.md4'!$A:$K,11,FALSE)</f>
        <v>8.907</v>
      </c>
      <c r="V19" t="str">
        <f t="shared" si="4"/>
        <v>mbp-30-60a &amp;30&amp;60&amp;55&amp;54&amp;0.443&amp;best&amp;4.21&amp;best&amp;8.907\\</v>
      </c>
    </row>
    <row r="20" spans="1:22" x14ac:dyDescent="0.25">
      <c r="A20" s="2" t="s">
        <v>1252</v>
      </c>
      <c r="B20" s="2">
        <v>30</v>
      </c>
      <c r="C20" s="3">
        <v>150</v>
      </c>
      <c r="D20" s="12">
        <f t="shared" si="0"/>
        <v>111</v>
      </c>
      <c r="E20" s="2">
        <v>111</v>
      </c>
      <c r="F20" s="18">
        <v>1.585</v>
      </c>
      <c r="G20" s="3" t="str">
        <f t="shared" si="1"/>
        <v>best</v>
      </c>
      <c r="H20">
        <f>VLOOKUP($A20,'maximum.betweeness.m0'!$A:$K,6,FALSE)</f>
        <v>111</v>
      </c>
      <c r="I20" t="str">
        <f t="shared" si="2"/>
        <v>best</v>
      </c>
      <c r="J20">
        <f>VLOOKUP($A20,'maximum.betweeness.m0'!$A:$K,7,FALSE)</f>
        <v>107.9</v>
      </c>
      <c r="K20" s="3">
        <f>VLOOKUP($A20,'maximum.betweeness.m0'!$A:$K,11,FALSE)</f>
        <v>9.1430000000000007</v>
      </c>
      <c r="L20">
        <f>VLOOKUP($A20,'maximum.betweeness.m1.md4'!$A:$K,6,FALSE)</f>
        <v>111</v>
      </c>
      <c r="M20" t="str">
        <f t="shared" si="3"/>
        <v>best</v>
      </c>
      <c r="N20">
        <f>VLOOKUP($A20,'maximum.betweeness.m1.md4'!$A:$K,7,FALSE)</f>
        <v>109.15</v>
      </c>
      <c r="O20" s="3">
        <f>VLOOKUP($A20,'maximum.betweeness.m1.md4'!$A:$K,11,FALSE)</f>
        <v>22.385000000000002</v>
      </c>
      <c r="V20" t="str">
        <f t="shared" si="4"/>
        <v>mbp-30-150a &amp;30&amp;150&amp;111&amp;best&amp;1.585&amp;best&amp;9.143&amp;best&amp;22.385\\</v>
      </c>
    </row>
    <row r="21" spans="1:22" x14ac:dyDescent="0.25">
      <c r="A21" s="2" t="s">
        <v>1253</v>
      </c>
      <c r="B21" s="2">
        <v>30</v>
      </c>
      <c r="C21" s="3">
        <v>300</v>
      </c>
      <c r="D21" s="12">
        <f t="shared" si="0"/>
        <v>186</v>
      </c>
      <c r="E21" s="2">
        <v>185</v>
      </c>
      <c r="F21" s="18">
        <v>3.8279999999999998</v>
      </c>
      <c r="G21" s="3">
        <f t="shared" si="1"/>
        <v>185</v>
      </c>
      <c r="H21">
        <f>VLOOKUP($A21,'maximum.betweeness.m0'!$A:$K,6,FALSE)</f>
        <v>183</v>
      </c>
      <c r="I21">
        <f t="shared" si="2"/>
        <v>185</v>
      </c>
      <c r="J21">
        <f>VLOOKUP($A21,'maximum.betweeness.m0'!$A:$K,7,FALSE)</f>
        <v>181.4</v>
      </c>
      <c r="K21" s="3">
        <f>VLOOKUP($A21,'maximum.betweeness.m0'!$A:$K,11,FALSE)</f>
        <v>18.606000000000002</v>
      </c>
      <c r="L21">
        <f>VLOOKUP($A21,'maximum.betweeness.m1.md4'!$A:$K,6,FALSE)</f>
        <v>186</v>
      </c>
      <c r="M21" t="str">
        <f t="shared" si="3"/>
        <v>best</v>
      </c>
      <c r="N21">
        <f>VLOOKUP($A21,'maximum.betweeness.m1.md4'!$A:$K,7,FALSE)</f>
        <v>182.75</v>
      </c>
      <c r="O21" s="3">
        <f>VLOOKUP($A21,'maximum.betweeness.m1.md4'!$A:$K,11,FALSE)</f>
        <v>49.32</v>
      </c>
      <c r="V21" t="str">
        <f t="shared" si="4"/>
        <v>mbp-30-300a &amp;30&amp;300&amp;186&amp;185&amp;3.828&amp;185&amp;18.606&amp;best&amp;49.32\\</v>
      </c>
    </row>
    <row r="22" spans="1:22" x14ac:dyDescent="0.25">
      <c r="A22" s="2" t="s">
        <v>1255</v>
      </c>
      <c r="B22" s="2">
        <v>50</v>
      </c>
      <c r="C22" s="3">
        <v>100</v>
      </c>
      <c r="D22" s="12">
        <f t="shared" si="0"/>
        <v>92</v>
      </c>
      <c r="E22" s="2">
        <v>87</v>
      </c>
      <c r="F22" s="18">
        <v>1.7709999999999999</v>
      </c>
      <c r="G22" s="3">
        <f t="shared" si="1"/>
        <v>87</v>
      </c>
      <c r="H22">
        <f>VLOOKUP($A22,'maximum.betweeness.m0'!$A:$K,6,FALSE)</f>
        <v>91</v>
      </c>
      <c r="I22">
        <f t="shared" si="2"/>
        <v>87</v>
      </c>
      <c r="J22">
        <f>VLOOKUP($A22,'maximum.betweeness.m0'!$A:$K,7,FALSE)</f>
        <v>88.75</v>
      </c>
      <c r="K22" s="3">
        <f>VLOOKUP($A22,'maximum.betweeness.m0'!$A:$K,11,FALSE)</f>
        <v>10.433999999999999</v>
      </c>
      <c r="L22">
        <f>VLOOKUP($A22,'maximum.betweeness.m1.md4'!$A:$K,6,FALSE)</f>
        <v>92</v>
      </c>
      <c r="M22" t="str">
        <f t="shared" si="3"/>
        <v>best</v>
      </c>
      <c r="N22">
        <f>VLOOKUP($A22,'maximum.betweeness.m1.md4'!$A:$K,7,FALSE)</f>
        <v>89.25</v>
      </c>
      <c r="O22" s="3">
        <f>VLOOKUP($A22,'maximum.betweeness.m1.md4'!$A:$K,11,FALSE)</f>
        <v>22.263999999999999</v>
      </c>
      <c r="V22" t="str">
        <f t="shared" si="4"/>
        <v>mbp-50-100 &amp;50&amp;100&amp;92&amp;87&amp;1.771&amp;87&amp;10.434&amp;best&amp;22.264\\</v>
      </c>
    </row>
    <row r="23" spans="1:22" x14ac:dyDescent="0.25">
      <c r="A23" s="2" t="s">
        <v>1256</v>
      </c>
      <c r="B23" s="2">
        <v>50</v>
      </c>
      <c r="C23" s="3">
        <v>200</v>
      </c>
      <c r="D23" s="12">
        <f t="shared" si="0"/>
        <v>158</v>
      </c>
      <c r="E23" s="2">
        <v>153</v>
      </c>
      <c r="F23" s="18">
        <v>4.95</v>
      </c>
      <c r="G23" s="3">
        <f t="shared" si="1"/>
        <v>153</v>
      </c>
      <c r="H23">
        <f>VLOOKUP($A23,'maximum.betweeness.m0'!$A:$K,6,FALSE)</f>
        <v>156</v>
      </c>
      <c r="I23">
        <f t="shared" si="2"/>
        <v>153</v>
      </c>
      <c r="J23">
        <f>VLOOKUP($A23,'maximum.betweeness.m0'!$A:$K,7,FALSE)</f>
        <v>151.9</v>
      </c>
      <c r="K23" s="3">
        <f>VLOOKUP($A23,'maximum.betweeness.m0'!$A:$K,11,FALSE)</f>
        <v>18.585000000000001</v>
      </c>
      <c r="L23">
        <f>VLOOKUP($A23,'maximum.betweeness.m1.md4'!$A:$K,6,FALSE)</f>
        <v>158</v>
      </c>
      <c r="M23" t="str">
        <f t="shared" si="3"/>
        <v>best</v>
      </c>
      <c r="N23">
        <f>VLOOKUP($A23,'maximum.betweeness.m1.md4'!$A:$K,7,FALSE)</f>
        <v>154.69999999999999</v>
      </c>
      <c r="O23" s="3">
        <f>VLOOKUP($A23,'maximum.betweeness.m1.md4'!$A:$K,11,FALSE)</f>
        <v>49.44</v>
      </c>
      <c r="V23" t="str">
        <f t="shared" si="4"/>
        <v>mbp-50-200 &amp;50&amp;200&amp;158&amp;153&amp;4.95&amp;153&amp;18.585&amp;best&amp;49.44\\</v>
      </c>
    </row>
    <row r="24" spans="1:22" x14ac:dyDescent="0.25">
      <c r="A24" s="2" t="s">
        <v>1257</v>
      </c>
      <c r="B24" s="2">
        <v>50</v>
      </c>
      <c r="C24" s="3">
        <v>400</v>
      </c>
      <c r="D24" s="12">
        <f t="shared" si="0"/>
        <v>274</v>
      </c>
      <c r="E24" s="2">
        <v>259</v>
      </c>
      <c r="F24" s="18">
        <v>12.2</v>
      </c>
      <c r="G24" s="3">
        <f t="shared" si="1"/>
        <v>259</v>
      </c>
      <c r="H24">
        <f>VLOOKUP($A24,'maximum.betweeness.m0'!$A:$K,6,FALSE)</f>
        <v>267</v>
      </c>
      <c r="I24">
        <f t="shared" si="2"/>
        <v>259</v>
      </c>
      <c r="J24">
        <f>VLOOKUP($A24,'maximum.betweeness.m0'!$A:$K,7,FALSE)</f>
        <v>258.05</v>
      </c>
      <c r="K24" s="3">
        <f>VLOOKUP($A24,'maximum.betweeness.m0'!$A:$K,11,FALSE)</f>
        <v>32.901000000000003</v>
      </c>
      <c r="L24">
        <f>VLOOKUP($A24,'maximum.betweeness.m1.md4'!$A:$K,6,FALSE)</f>
        <v>274</v>
      </c>
      <c r="M24" t="str">
        <f t="shared" si="3"/>
        <v>best</v>
      </c>
      <c r="N24">
        <f>VLOOKUP($A24,'maximum.betweeness.m1.md4'!$A:$K,7,FALSE)</f>
        <v>262.75</v>
      </c>
      <c r="O24" s="3">
        <f>VLOOKUP($A24,'maximum.betweeness.m1.md4'!$A:$K,11,FALSE)</f>
        <v>113.352</v>
      </c>
      <c r="V24" t="str">
        <f t="shared" si="4"/>
        <v>mbp-50-400 &amp;50&amp;400&amp;274&amp;259&amp;12.2&amp;259&amp;32.901&amp;best&amp;113.352\\</v>
      </c>
    </row>
    <row r="25" spans="1:22" ht="15.75" thickBot="1" x14ac:dyDescent="0.3">
      <c r="A25" s="7" t="s">
        <v>1258</v>
      </c>
      <c r="B25" s="7">
        <v>50</v>
      </c>
      <c r="C25" s="9">
        <v>1000</v>
      </c>
      <c r="D25" s="11">
        <f t="shared" si="0"/>
        <v>550</v>
      </c>
      <c r="E25" s="7">
        <v>536</v>
      </c>
      <c r="F25" s="8">
        <v>133.80000000000001</v>
      </c>
      <c r="G25" s="9">
        <f t="shared" si="1"/>
        <v>536</v>
      </c>
      <c r="H25" s="8">
        <f>VLOOKUP($A25,'maximum.betweeness.m0'!$A:$K,6,FALSE)</f>
        <v>543</v>
      </c>
      <c r="I25" s="8">
        <f t="shared" si="2"/>
        <v>536</v>
      </c>
      <c r="J25" s="8">
        <f>VLOOKUP($A25,'maximum.betweeness.m0'!$A:$K,7,FALSE)</f>
        <v>531</v>
      </c>
      <c r="K25" s="9">
        <f>VLOOKUP($A25,'maximum.betweeness.m0'!$A:$K,11,FALSE)</f>
        <v>210.15700000000001</v>
      </c>
      <c r="L25" s="8">
        <f>VLOOKUP($A25,'maximum.betweeness.m1.md4'!$A:$K,6,FALSE)</f>
        <v>550</v>
      </c>
      <c r="M25" s="8" t="str">
        <f t="shared" si="3"/>
        <v>best</v>
      </c>
      <c r="N25" s="8">
        <f>VLOOKUP($A25,'maximum.betweeness.m1.md4'!$A:$K,7,FALSE)</f>
        <v>536.35</v>
      </c>
      <c r="O25" s="9">
        <f>VLOOKUP($A25,'maximum.betweeness.m1.md4'!$A:$K,11,FALSE)</f>
        <v>905.68499999999995</v>
      </c>
      <c r="V25" t="str">
        <f t="shared" si="4"/>
        <v>mbp-50-1000 &amp;50&amp;1000&amp;550&amp;536&amp;133.8&amp;536&amp;210.157&amp;best&amp;905.685\\</v>
      </c>
    </row>
    <row r="26" spans="1:22" x14ac:dyDescent="0.25">
      <c r="A26"/>
      <c r="B26"/>
      <c r="C26"/>
      <c r="D26"/>
      <c r="E26"/>
      <c r="G26"/>
      <c r="K26"/>
    </row>
    <row r="27" spans="1:22" x14ac:dyDescent="0.25">
      <c r="A27"/>
      <c r="B27"/>
      <c r="C27"/>
      <c r="D27"/>
      <c r="E27"/>
      <c r="G27"/>
      <c r="K27"/>
    </row>
    <row r="28" spans="1:22" x14ac:dyDescent="0.25">
      <c r="A28"/>
      <c r="B28"/>
      <c r="C28"/>
      <c r="D28"/>
      <c r="E28"/>
      <c r="G28"/>
      <c r="K28"/>
    </row>
    <row r="29" spans="1:22" x14ac:dyDescent="0.25">
      <c r="A29"/>
      <c r="B29"/>
      <c r="C29"/>
      <c r="D29"/>
      <c r="E29"/>
      <c r="G29"/>
      <c r="K29"/>
    </row>
    <row r="30" spans="1:22" x14ac:dyDescent="0.25">
      <c r="A30"/>
      <c r="B30"/>
      <c r="C30"/>
      <c r="D30"/>
      <c r="E30"/>
      <c r="G30"/>
      <c r="K30"/>
    </row>
    <row r="31" spans="1:22" x14ac:dyDescent="0.25">
      <c r="A31"/>
      <c r="B31"/>
      <c r="C31"/>
      <c r="D31"/>
      <c r="E31"/>
      <c r="G31"/>
      <c r="K31"/>
    </row>
    <row r="32" spans="1:22" x14ac:dyDescent="0.25">
      <c r="A32"/>
      <c r="B32"/>
      <c r="C32"/>
      <c r="D32"/>
      <c r="E32"/>
      <c r="G32"/>
      <c r="K32"/>
    </row>
    <row r="33" customFormat="1" x14ac:dyDescent="0.25"/>
    <row r="34" customFormat="1" x14ac:dyDescent="0.25"/>
    <row r="35" customFormat="1" x14ac:dyDescent="0.25"/>
    <row r="36" customFormat="1" x14ac:dyDescent="0.25"/>
    <row r="37" customFormat="1" x14ac:dyDescent="0.25"/>
    <row r="38" customFormat="1" x14ac:dyDescent="0.25"/>
    <row r="39" customFormat="1" x14ac:dyDescent="0.25"/>
    <row r="40" customFormat="1" x14ac:dyDescent="0.25"/>
    <row r="41" customFormat="1" x14ac:dyDescent="0.25"/>
    <row r="42" customFormat="1" x14ac:dyDescent="0.25"/>
    <row r="43" customFormat="1" x14ac:dyDescent="0.25"/>
    <row r="44" customFormat="1" x14ac:dyDescent="0.25"/>
    <row r="45" customFormat="1" x14ac:dyDescent="0.25"/>
    <row r="46" customFormat="1" x14ac:dyDescent="0.25"/>
    <row r="47" customFormat="1" x14ac:dyDescent="0.25"/>
    <row r="48" customFormat="1" x14ac:dyDescent="0.25"/>
    <row r="49" customFormat="1" x14ac:dyDescent="0.25"/>
    <row r="50" customFormat="1" x14ac:dyDescent="0.25"/>
    <row r="51" customFormat="1" x14ac:dyDescent="0.25"/>
    <row r="52" customFormat="1" x14ac:dyDescent="0.25"/>
    <row r="53" customFormat="1" x14ac:dyDescent="0.25"/>
    <row r="54" customFormat="1" x14ac:dyDescent="0.25"/>
    <row r="55" customFormat="1" x14ac:dyDescent="0.25"/>
    <row r="56" customFormat="1" x14ac:dyDescent="0.25"/>
    <row r="57" customFormat="1" x14ac:dyDescent="0.25"/>
    <row r="58" customFormat="1" x14ac:dyDescent="0.25"/>
    <row r="59" customFormat="1" x14ac:dyDescent="0.25"/>
    <row r="60" customFormat="1" x14ac:dyDescent="0.25"/>
    <row r="61" customFormat="1" x14ac:dyDescent="0.25"/>
    <row r="62" customFormat="1" x14ac:dyDescent="0.25"/>
    <row r="63" customFormat="1" x14ac:dyDescent="0.25"/>
    <row r="64" customFormat="1" x14ac:dyDescent="0.25"/>
    <row r="65" customFormat="1" x14ac:dyDescent="0.25"/>
    <row r="66" customFormat="1" x14ac:dyDescent="0.25"/>
    <row r="67" customFormat="1" x14ac:dyDescent="0.25"/>
    <row r="68" customFormat="1" x14ac:dyDescent="0.25"/>
    <row r="69" customFormat="1" x14ac:dyDescent="0.25"/>
    <row r="70" customFormat="1" x14ac:dyDescent="0.25"/>
    <row r="71" customFormat="1" x14ac:dyDescent="0.25"/>
    <row r="72" customFormat="1" x14ac:dyDescent="0.25"/>
    <row r="73" customFormat="1" x14ac:dyDescent="0.25"/>
    <row r="74" customFormat="1" x14ac:dyDescent="0.25"/>
    <row r="75" customFormat="1" x14ac:dyDescent="0.25"/>
    <row r="76" customFormat="1" x14ac:dyDescent="0.25"/>
    <row r="77" customFormat="1" x14ac:dyDescent="0.25"/>
    <row r="78" customFormat="1" x14ac:dyDescent="0.25"/>
    <row r="79" customFormat="1" x14ac:dyDescent="0.25"/>
    <row r="80" customFormat="1" x14ac:dyDescent="0.25"/>
    <row r="81" customFormat="1" x14ac:dyDescent="0.25"/>
    <row r="82" customFormat="1" x14ac:dyDescent="0.25"/>
    <row r="83" customFormat="1" x14ac:dyDescent="0.25"/>
    <row r="84" customFormat="1" x14ac:dyDescent="0.25"/>
    <row r="85" customFormat="1" x14ac:dyDescent="0.25"/>
    <row r="86" customFormat="1" x14ac:dyDescent="0.25"/>
    <row r="87" customFormat="1" x14ac:dyDescent="0.25"/>
    <row r="88" customFormat="1" x14ac:dyDescent="0.25"/>
    <row r="89" customFormat="1" x14ac:dyDescent="0.25"/>
    <row r="90" customFormat="1" x14ac:dyDescent="0.25"/>
    <row r="91" customFormat="1" x14ac:dyDescent="0.25"/>
    <row r="92" customFormat="1" x14ac:dyDescent="0.25"/>
    <row r="93" customFormat="1" x14ac:dyDescent="0.25"/>
    <row r="94" customFormat="1" x14ac:dyDescent="0.25"/>
    <row r="95" customFormat="1" x14ac:dyDescent="0.25"/>
    <row r="96" customFormat="1" x14ac:dyDescent="0.25"/>
    <row r="97" customFormat="1" x14ac:dyDescent="0.25"/>
    <row r="98" customFormat="1" x14ac:dyDescent="0.25"/>
    <row r="99" customFormat="1" x14ac:dyDescent="0.25"/>
    <row r="100" customFormat="1" x14ac:dyDescent="0.25"/>
    <row r="101" customFormat="1" x14ac:dyDescent="0.25"/>
    <row r="102" customFormat="1" x14ac:dyDescent="0.25"/>
    <row r="103" customFormat="1" x14ac:dyDescent="0.25"/>
    <row r="104" customFormat="1" x14ac:dyDescent="0.25"/>
    <row r="105" customFormat="1" x14ac:dyDescent="0.25"/>
    <row r="106" customFormat="1" x14ac:dyDescent="0.25"/>
    <row r="107" customFormat="1" x14ac:dyDescent="0.25"/>
    <row r="108" customFormat="1" x14ac:dyDescent="0.25"/>
    <row r="109" customFormat="1" x14ac:dyDescent="0.25"/>
    <row r="110" customFormat="1" x14ac:dyDescent="0.25"/>
    <row r="111" customFormat="1" x14ac:dyDescent="0.25"/>
    <row r="112" customFormat="1" x14ac:dyDescent="0.25"/>
    <row r="113" customFormat="1" x14ac:dyDescent="0.25"/>
    <row r="114" customFormat="1" x14ac:dyDescent="0.25"/>
    <row r="115" customFormat="1" x14ac:dyDescent="0.25"/>
  </sheetData>
  <mergeCells count="4">
    <mergeCell ref="E1:G1"/>
    <mergeCell ref="H1:K1"/>
    <mergeCell ref="L1:O1"/>
    <mergeCell ref="Q2:R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96E93-C1C9-4854-98A8-8218862F2BE7}">
  <dimension ref="A1:AE256"/>
  <sheetViews>
    <sheetView workbookViewId="0">
      <selection sqref="A1:A1048576"/>
    </sheetView>
  </sheetViews>
  <sheetFormatPr defaultRowHeight="15" x14ac:dyDescent="0.25"/>
  <cols>
    <col min="1" max="1" width="24.85546875" customWidth="1"/>
    <col min="2" max="2" width="128.85546875" customWidth="1"/>
    <col min="3" max="3" width="14.85546875" bestFit="1" customWidth="1"/>
  </cols>
  <sheetData>
    <row r="1" spans="1:31" x14ac:dyDescent="0.25">
      <c r="A1" t="s">
        <v>0</v>
      </c>
      <c r="B1" t="s">
        <v>241</v>
      </c>
      <c r="C1" t="s">
        <v>242</v>
      </c>
      <c r="D1" t="s">
        <v>243</v>
      </c>
      <c r="E1" t="s">
        <v>244</v>
      </c>
      <c r="F1" t="s">
        <v>245</v>
      </c>
      <c r="G1" t="s">
        <v>246</v>
      </c>
      <c r="H1" t="s">
        <v>247</v>
      </c>
      <c r="I1" t="s">
        <v>248</v>
      </c>
      <c r="J1" t="s">
        <v>249</v>
      </c>
      <c r="K1" t="s">
        <v>250</v>
      </c>
      <c r="L1" t="s">
        <v>251</v>
      </c>
      <c r="M1" t="s">
        <v>252</v>
      </c>
      <c r="N1" t="s">
        <v>253</v>
      </c>
      <c r="O1" t="s">
        <v>254</v>
      </c>
      <c r="P1" t="s">
        <v>255</v>
      </c>
      <c r="Q1" t="s">
        <v>256</v>
      </c>
      <c r="R1" t="s">
        <v>257</v>
      </c>
      <c r="S1" t="s">
        <v>258</v>
      </c>
      <c r="T1" t="s">
        <v>259</v>
      </c>
      <c r="U1" t="s">
        <v>260</v>
      </c>
      <c r="V1" t="s">
        <v>261</v>
      </c>
      <c r="W1" t="s">
        <v>262</v>
      </c>
      <c r="X1" t="s">
        <v>263</v>
      </c>
      <c r="Y1" t="s">
        <v>264</v>
      </c>
      <c r="Z1" t="s">
        <v>265</v>
      </c>
      <c r="AA1" t="s">
        <v>266</v>
      </c>
      <c r="AB1" t="s">
        <v>267</v>
      </c>
      <c r="AC1" t="s">
        <v>268</v>
      </c>
      <c r="AD1" t="s">
        <v>269</v>
      </c>
      <c r="AE1" t="s">
        <v>270</v>
      </c>
    </row>
    <row r="2" spans="1:31" x14ac:dyDescent="0.25">
      <c r="A2" t="str">
        <f>SUBSTITUTE(SUBSTITUTE(SUBSTITUTE(SUBSTITUTE(SUBSTITUTE(SUBSTITUTE(B2,"romanDomination/romanDomination.exe tvns true 0 50000 3600 30 0 0 {RandomSeed} romanDomination/instances/",""),"grid/",""),"random/",""),".txt",""),"net/",""),"planar/","")</f>
        <v>grid13x14</v>
      </c>
      <c r="B2" t="s">
        <v>271</v>
      </c>
      <c r="C2" s="1">
        <v>45393.336388888885</v>
      </c>
      <c r="D2">
        <v>20</v>
      </c>
      <c r="E2">
        <v>83</v>
      </c>
      <c r="F2">
        <v>89</v>
      </c>
      <c r="G2">
        <v>85.65</v>
      </c>
      <c r="H2">
        <v>20</v>
      </c>
      <c r="I2">
        <v>40.683</v>
      </c>
      <c r="J2">
        <v>45.503</v>
      </c>
      <c r="K2">
        <v>42.79</v>
      </c>
      <c r="L2">
        <v>20</v>
      </c>
      <c r="M2">
        <v>8</v>
      </c>
      <c r="N2">
        <v>26</v>
      </c>
      <c r="O2">
        <v>17.95</v>
      </c>
      <c r="P2">
        <v>20</v>
      </c>
      <c r="Q2">
        <v>0</v>
      </c>
      <c r="R2">
        <v>0</v>
      </c>
      <c r="S2">
        <v>0</v>
      </c>
      <c r="T2">
        <v>20</v>
      </c>
      <c r="U2">
        <v>8724</v>
      </c>
      <c r="V2">
        <v>15043</v>
      </c>
      <c r="W2">
        <v>10869.55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tr">
        <f t="shared" ref="A3:A66" si="0">SUBSTITUTE(SUBSTITUTE(SUBSTITUTE(SUBSTITUTE(SUBSTITUTE(SUBSTITUTE(B3,"romanDomination/romanDomination.exe tvns true 0 50000 3600 30 0 0 {RandomSeed} romanDomination/instances/",""),"grid/",""),"random/",""),".txt",""),"net/",""),"planar/","")</f>
        <v>grid14x14</v>
      </c>
      <c r="B3" t="s">
        <v>272</v>
      </c>
      <c r="C3" s="1">
        <v>45393.337500000001</v>
      </c>
      <c r="D3">
        <v>20</v>
      </c>
      <c r="E3">
        <v>88</v>
      </c>
      <c r="F3">
        <v>95</v>
      </c>
      <c r="G3">
        <v>92.15</v>
      </c>
      <c r="H3">
        <v>20</v>
      </c>
      <c r="I3">
        <v>43.643000000000001</v>
      </c>
      <c r="J3">
        <v>50.244</v>
      </c>
      <c r="K3">
        <v>46.728000000000002</v>
      </c>
      <c r="L3">
        <v>20</v>
      </c>
      <c r="M3">
        <v>14</v>
      </c>
      <c r="N3">
        <v>27</v>
      </c>
      <c r="O3">
        <v>19.45</v>
      </c>
      <c r="P3">
        <v>20</v>
      </c>
      <c r="Q3">
        <v>0</v>
      </c>
      <c r="R3">
        <v>0</v>
      </c>
      <c r="S3">
        <v>0</v>
      </c>
      <c r="T3">
        <v>20</v>
      </c>
      <c r="U3">
        <v>7108</v>
      </c>
      <c r="V3">
        <v>12230</v>
      </c>
      <c r="W3">
        <v>9985.15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tr">
        <f t="shared" si="0"/>
        <v>grid15x14</v>
      </c>
      <c r="B4" t="s">
        <v>273</v>
      </c>
      <c r="C4" s="1">
        <v>45393.338773148149</v>
      </c>
      <c r="D4">
        <v>20</v>
      </c>
      <c r="E4">
        <v>95</v>
      </c>
      <c r="F4">
        <v>101</v>
      </c>
      <c r="G4">
        <v>98.6</v>
      </c>
      <c r="H4">
        <v>20</v>
      </c>
      <c r="I4">
        <v>50.34</v>
      </c>
      <c r="J4">
        <v>56.960999999999999</v>
      </c>
      <c r="K4">
        <v>53.243000000000002</v>
      </c>
      <c r="L4">
        <v>20</v>
      </c>
      <c r="M4">
        <v>10</v>
      </c>
      <c r="N4">
        <v>33</v>
      </c>
      <c r="O4">
        <v>20.399999999999999</v>
      </c>
      <c r="P4">
        <v>20</v>
      </c>
      <c r="Q4">
        <v>0</v>
      </c>
      <c r="R4">
        <v>0</v>
      </c>
      <c r="S4">
        <v>0</v>
      </c>
      <c r="T4">
        <v>20</v>
      </c>
      <c r="U4">
        <v>7194</v>
      </c>
      <c r="V4">
        <v>12346</v>
      </c>
      <c r="W4">
        <v>9469.85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tr">
        <f t="shared" si="0"/>
        <v>grid20x20</v>
      </c>
      <c r="B5" t="s">
        <v>274</v>
      </c>
      <c r="C5" s="1">
        <v>45393.342361111114</v>
      </c>
      <c r="D5">
        <v>20</v>
      </c>
      <c r="E5">
        <v>180</v>
      </c>
      <c r="F5">
        <v>193</v>
      </c>
      <c r="G5">
        <v>186.4</v>
      </c>
      <c r="H5">
        <v>20</v>
      </c>
      <c r="I5">
        <v>145.602</v>
      </c>
      <c r="J5">
        <v>156.78899999999999</v>
      </c>
      <c r="K5">
        <v>151.208</v>
      </c>
      <c r="L5">
        <v>20</v>
      </c>
      <c r="M5">
        <v>31</v>
      </c>
      <c r="N5">
        <v>50</v>
      </c>
      <c r="O5">
        <v>39.450000000000003</v>
      </c>
      <c r="P5">
        <v>20</v>
      </c>
      <c r="Q5">
        <v>0</v>
      </c>
      <c r="R5">
        <v>0</v>
      </c>
      <c r="S5">
        <v>0</v>
      </c>
      <c r="T5">
        <v>20</v>
      </c>
      <c r="U5">
        <v>5070</v>
      </c>
      <c r="V5">
        <v>9825</v>
      </c>
      <c r="W5">
        <v>7101.5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tr">
        <f t="shared" si="0"/>
        <v>grid30x20</v>
      </c>
      <c r="B6" t="s">
        <v>275</v>
      </c>
      <c r="C6" s="1">
        <v>45393.349733796298</v>
      </c>
      <c r="D6">
        <v>20</v>
      </c>
      <c r="E6">
        <v>276</v>
      </c>
      <c r="F6">
        <v>289</v>
      </c>
      <c r="G6">
        <v>281.39999999999998</v>
      </c>
      <c r="H6">
        <v>20</v>
      </c>
      <c r="I6">
        <v>305.76400000000001</v>
      </c>
      <c r="J6">
        <v>327.21100000000001</v>
      </c>
      <c r="K6">
        <v>312.52800000000002</v>
      </c>
      <c r="L6">
        <v>20</v>
      </c>
      <c r="M6">
        <v>43</v>
      </c>
      <c r="N6">
        <v>64</v>
      </c>
      <c r="O6">
        <v>52.4</v>
      </c>
      <c r="P6">
        <v>20</v>
      </c>
      <c r="Q6">
        <v>0</v>
      </c>
      <c r="R6">
        <v>0</v>
      </c>
      <c r="S6">
        <v>0</v>
      </c>
      <c r="T6">
        <v>20</v>
      </c>
      <c r="U6">
        <v>4027</v>
      </c>
      <c r="V6">
        <v>12290</v>
      </c>
      <c r="W6">
        <v>6284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tr">
        <f t="shared" si="0"/>
        <v>Net-30-20</v>
      </c>
      <c r="B7" t="s">
        <v>276</v>
      </c>
      <c r="C7" s="1">
        <v>45393.357546296298</v>
      </c>
      <c r="D7">
        <v>20</v>
      </c>
      <c r="E7">
        <v>140</v>
      </c>
      <c r="F7">
        <v>154</v>
      </c>
      <c r="G7">
        <v>145.19999999999999</v>
      </c>
      <c r="H7">
        <v>20</v>
      </c>
      <c r="I7">
        <v>298.64400000000001</v>
      </c>
      <c r="J7">
        <v>340.05</v>
      </c>
      <c r="K7">
        <v>320.98</v>
      </c>
      <c r="L7">
        <v>20</v>
      </c>
      <c r="M7">
        <v>38</v>
      </c>
      <c r="N7">
        <v>59</v>
      </c>
      <c r="O7">
        <v>49.3</v>
      </c>
      <c r="P7">
        <v>20</v>
      </c>
      <c r="Q7">
        <v>0</v>
      </c>
      <c r="R7">
        <v>0</v>
      </c>
      <c r="S7">
        <v>0</v>
      </c>
      <c r="T7">
        <v>20</v>
      </c>
      <c r="U7">
        <v>14303</v>
      </c>
      <c r="V7">
        <v>23037</v>
      </c>
      <c r="W7">
        <v>18411.55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tr">
        <f t="shared" si="0"/>
        <v>Random-100-4</v>
      </c>
      <c r="B8" t="s">
        <v>277</v>
      </c>
      <c r="C8" s="1">
        <v>45393.35796296296</v>
      </c>
      <c r="D8">
        <v>20</v>
      </c>
      <c r="E8">
        <v>46</v>
      </c>
      <c r="F8">
        <v>46</v>
      </c>
      <c r="G8">
        <v>46</v>
      </c>
      <c r="H8">
        <v>20</v>
      </c>
      <c r="I8">
        <v>16.433</v>
      </c>
      <c r="J8">
        <v>18.847000000000001</v>
      </c>
      <c r="K8">
        <v>17.329999999999998</v>
      </c>
      <c r="L8">
        <v>20</v>
      </c>
      <c r="M8">
        <v>6</v>
      </c>
      <c r="N8">
        <v>15</v>
      </c>
      <c r="O8">
        <v>10.199999999999999</v>
      </c>
      <c r="P8">
        <v>20</v>
      </c>
      <c r="Q8">
        <v>0</v>
      </c>
      <c r="R8">
        <v>0</v>
      </c>
      <c r="S8">
        <v>0</v>
      </c>
      <c r="T8">
        <v>20</v>
      </c>
      <c r="U8">
        <v>12260</v>
      </c>
      <c r="V8">
        <v>18200</v>
      </c>
      <c r="W8">
        <v>14757.25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25">
      <c r="A9" t="str">
        <f t="shared" si="0"/>
        <v>Random-200-30</v>
      </c>
      <c r="B9" t="s">
        <v>278</v>
      </c>
      <c r="C9" s="1">
        <v>45393.359432870369</v>
      </c>
      <c r="D9">
        <v>20</v>
      </c>
      <c r="E9">
        <v>12</v>
      </c>
      <c r="F9">
        <v>15</v>
      </c>
      <c r="G9">
        <v>13.7</v>
      </c>
      <c r="H9">
        <v>20</v>
      </c>
      <c r="I9">
        <v>55.627000000000002</v>
      </c>
      <c r="J9">
        <v>66.619</v>
      </c>
      <c r="K9">
        <v>60.996000000000002</v>
      </c>
      <c r="L9">
        <v>20</v>
      </c>
      <c r="M9">
        <v>3</v>
      </c>
      <c r="N9">
        <v>10</v>
      </c>
      <c r="O9">
        <v>5.25</v>
      </c>
      <c r="P9">
        <v>20</v>
      </c>
      <c r="Q9">
        <v>0</v>
      </c>
      <c r="R9">
        <v>0</v>
      </c>
      <c r="S9">
        <v>0</v>
      </c>
      <c r="T9">
        <v>20</v>
      </c>
      <c r="U9">
        <v>30434</v>
      </c>
      <c r="V9">
        <v>40095</v>
      </c>
      <c r="W9">
        <v>35952.449999999997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tr">
        <f t="shared" si="0"/>
        <v>Random-200-4</v>
      </c>
      <c r="B10" t="s">
        <v>279</v>
      </c>
      <c r="C10" s="1">
        <v>45393.360729166663</v>
      </c>
      <c r="D10">
        <v>20</v>
      </c>
      <c r="E10">
        <v>60</v>
      </c>
      <c r="F10">
        <v>65</v>
      </c>
      <c r="G10">
        <v>62.8</v>
      </c>
      <c r="H10">
        <v>20</v>
      </c>
      <c r="I10">
        <v>43.701000000000001</v>
      </c>
      <c r="J10">
        <v>59.622</v>
      </c>
      <c r="K10">
        <v>51.664000000000001</v>
      </c>
      <c r="L10">
        <v>20</v>
      </c>
      <c r="M10">
        <v>15</v>
      </c>
      <c r="N10">
        <v>25</v>
      </c>
      <c r="O10">
        <v>18.95</v>
      </c>
      <c r="P10">
        <v>20</v>
      </c>
      <c r="Q10">
        <v>0</v>
      </c>
      <c r="R10">
        <v>0</v>
      </c>
      <c r="S10">
        <v>0</v>
      </c>
      <c r="T10">
        <v>20</v>
      </c>
      <c r="U10">
        <v>9366</v>
      </c>
      <c r="V10">
        <v>21037</v>
      </c>
      <c r="W10">
        <v>15281.95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 t="str">
        <f t="shared" si="0"/>
        <v>Random-200-5</v>
      </c>
      <c r="B11" t="s">
        <v>280</v>
      </c>
      <c r="C11" s="1">
        <v>45393.362222222226</v>
      </c>
      <c r="D11">
        <v>20</v>
      </c>
      <c r="E11">
        <v>47</v>
      </c>
      <c r="F11">
        <v>54</v>
      </c>
      <c r="G11">
        <v>50.5</v>
      </c>
      <c r="H11">
        <v>20</v>
      </c>
      <c r="I11">
        <v>53.554000000000002</v>
      </c>
      <c r="J11">
        <v>69.477999999999994</v>
      </c>
      <c r="K11">
        <v>60.8</v>
      </c>
      <c r="L11">
        <v>20</v>
      </c>
      <c r="M11">
        <v>10</v>
      </c>
      <c r="N11">
        <v>23</v>
      </c>
      <c r="O11">
        <v>16.350000000000001</v>
      </c>
      <c r="P11">
        <v>20</v>
      </c>
      <c r="Q11">
        <v>0</v>
      </c>
      <c r="R11">
        <v>0</v>
      </c>
      <c r="S11">
        <v>0</v>
      </c>
      <c r="T11">
        <v>20</v>
      </c>
      <c r="U11">
        <v>19611</v>
      </c>
      <c r="V11">
        <v>27945</v>
      </c>
      <c r="W11">
        <v>23979.3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25">
      <c r="A12" t="str">
        <f t="shared" si="0"/>
        <v>Random-200-6</v>
      </c>
      <c r="B12" t="s">
        <v>281</v>
      </c>
      <c r="C12" s="1">
        <v>45393.36377314815</v>
      </c>
      <c r="D12">
        <v>20</v>
      </c>
      <c r="E12">
        <v>45</v>
      </c>
      <c r="F12">
        <v>49</v>
      </c>
      <c r="G12">
        <v>47.15</v>
      </c>
      <c r="H12">
        <v>20</v>
      </c>
      <c r="I12">
        <v>57.691000000000003</v>
      </c>
      <c r="J12">
        <v>72.131</v>
      </c>
      <c r="K12">
        <v>64.234999999999999</v>
      </c>
      <c r="L12">
        <v>20</v>
      </c>
      <c r="M12">
        <v>8</v>
      </c>
      <c r="N12">
        <v>19</v>
      </c>
      <c r="O12">
        <v>14.1</v>
      </c>
      <c r="P12">
        <v>20</v>
      </c>
      <c r="Q12">
        <v>0</v>
      </c>
      <c r="R12">
        <v>0</v>
      </c>
      <c r="S12">
        <v>0</v>
      </c>
      <c r="T12">
        <v>20</v>
      </c>
      <c r="U12">
        <v>22602</v>
      </c>
      <c r="V12">
        <v>29187</v>
      </c>
      <c r="W12">
        <v>26576.3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tr">
        <f t="shared" si="0"/>
        <v>Random-250-30</v>
      </c>
      <c r="B13" t="s">
        <v>282</v>
      </c>
      <c r="C13" s="1">
        <v>45393.366041666668</v>
      </c>
      <c r="D13">
        <v>20</v>
      </c>
      <c r="E13">
        <v>14</v>
      </c>
      <c r="F13">
        <v>16</v>
      </c>
      <c r="G13">
        <v>14.7</v>
      </c>
      <c r="H13">
        <v>20</v>
      </c>
      <c r="I13">
        <v>81.355000000000004</v>
      </c>
      <c r="J13">
        <v>102.82299999999999</v>
      </c>
      <c r="K13">
        <v>93.477999999999994</v>
      </c>
      <c r="L13">
        <v>20</v>
      </c>
      <c r="M13">
        <v>4</v>
      </c>
      <c r="N13">
        <v>8</v>
      </c>
      <c r="O13">
        <v>5.65</v>
      </c>
      <c r="P13">
        <v>20</v>
      </c>
      <c r="Q13">
        <v>0</v>
      </c>
      <c r="R13">
        <v>0</v>
      </c>
      <c r="S13">
        <v>0</v>
      </c>
      <c r="T13">
        <v>20</v>
      </c>
      <c r="U13">
        <v>34785</v>
      </c>
      <c r="V13">
        <v>39859</v>
      </c>
      <c r="W13">
        <v>37626.300000000003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tr">
        <f t="shared" si="0"/>
        <v>Random-300-2</v>
      </c>
      <c r="B14" t="s">
        <v>283</v>
      </c>
      <c r="C14" s="1">
        <v>45393.368206018517</v>
      </c>
      <c r="D14">
        <v>20</v>
      </c>
      <c r="E14">
        <v>105</v>
      </c>
      <c r="F14">
        <v>111</v>
      </c>
      <c r="G14">
        <v>106.45</v>
      </c>
      <c r="H14">
        <v>20</v>
      </c>
      <c r="I14">
        <v>84.629000000000005</v>
      </c>
      <c r="J14">
        <v>96.344999999999999</v>
      </c>
      <c r="K14">
        <v>90.125</v>
      </c>
      <c r="L14">
        <v>20</v>
      </c>
      <c r="M14">
        <v>23</v>
      </c>
      <c r="N14">
        <v>39</v>
      </c>
      <c r="O14">
        <v>32.5</v>
      </c>
      <c r="P14">
        <v>20</v>
      </c>
      <c r="Q14">
        <v>0</v>
      </c>
      <c r="R14">
        <v>0</v>
      </c>
      <c r="S14">
        <v>0</v>
      </c>
      <c r="T14">
        <v>20</v>
      </c>
      <c r="U14">
        <v>6907</v>
      </c>
      <c r="V14">
        <v>10795</v>
      </c>
      <c r="W14">
        <v>8915.65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tr">
        <f t="shared" si="0"/>
        <v>grid03x14</v>
      </c>
      <c r="B15" t="s">
        <v>284</v>
      </c>
      <c r="C15" s="1">
        <v>45393.368356481478</v>
      </c>
      <c r="D15">
        <v>20</v>
      </c>
      <c r="E15">
        <v>22</v>
      </c>
      <c r="F15">
        <v>22</v>
      </c>
      <c r="G15">
        <v>22</v>
      </c>
      <c r="H15">
        <v>20</v>
      </c>
      <c r="I15">
        <v>6.1970000000000001</v>
      </c>
      <c r="J15">
        <v>6.4320000000000004</v>
      </c>
      <c r="K15">
        <v>6.3209999999999997</v>
      </c>
      <c r="L15">
        <v>20</v>
      </c>
      <c r="M15">
        <v>2</v>
      </c>
      <c r="N15">
        <v>6</v>
      </c>
      <c r="O15">
        <v>4.1500000000000004</v>
      </c>
      <c r="P15">
        <v>20</v>
      </c>
      <c r="Q15">
        <v>0</v>
      </c>
      <c r="R15">
        <v>0</v>
      </c>
      <c r="S15">
        <v>0</v>
      </c>
      <c r="T15">
        <v>20</v>
      </c>
      <c r="U15">
        <v>24903</v>
      </c>
      <c r="V15">
        <v>26848</v>
      </c>
      <c r="W15">
        <v>25873.9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tr">
        <f t="shared" si="0"/>
        <v>grid03x15</v>
      </c>
      <c r="B16" t="s">
        <v>285</v>
      </c>
      <c r="C16" s="1">
        <v>45393.368518518517</v>
      </c>
      <c r="D16">
        <v>20</v>
      </c>
      <c r="E16">
        <v>24</v>
      </c>
      <c r="F16">
        <v>24</v>
      </c>
      <c r="G16">
        <v>24</v>
      </c>
      <c r="H16">
        <v>20</v>
      </c>
      <c r="I16">
        <v>6.766</v>
      </c>
      <c r="J16">
        <v>7.0019999999999998</v>
      </c>
      <c r="K16">
        <v>6.907</v>
      </c>
      <c r="L16">
        <v>20</v>
      </c>
      <c r="M16">
        <v>2</v>
      </c>
      <c r="N16">
        <v>6</v>
      </c>
      <c r="O16">
        <v>4.3</v>
      </c>
      <c r="P16">
        <v>20</v>
      </c>
      <c r="Q16">
        <v>0</v>
      </c>
      <c r="R16">
        <v>0</v>
      </c>
      <c r="S16">
        <v>0</v>
      </c>
      <c r="T16">
        <v>20</v>
      </c>
      <c r="U16">
        <v>24437</v>
      </c>
      <c r="V16">
        <v>27682</v>
      </c>
      <c r="W16">
        <v>26496.55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tr">
        <f t="shared" si="0"/>
        <v>grid04x10</v>
      </c>
      <c r="B17" t="s">
        <v>286</v>
      </c>
      <c r="C17" s="1">
        <v>45393.368668981479</v>
      </c>
      <c r="D17">
        <v>20</v>
      </c>
      <c r="E17">
        <v>20</v>
      </c>
      <c r="F17">
        <v>20</v>
      </c>
      <c r="G17">
        <v>20</v>
      </c>
      <c r="H17">
        <v>20</v>
      </c>
      <c r="I17">
        <v>5.9269999999999996</v>
      </c>
      <c r="J17">
        <v>6.4249999999999998</v>
      </c>
      <c r="K17">
        <v>6.0750000000000002</v>
      </c>
      <c r="L17">
        <v>20</v>
      </c>
      <c r="M17">
        <v>2</v>
      </c>
      <c r="N17">
        <v>4</v>
      </c>
      <c r="O17">
        <v>3.3</v>
      </c>
      <c r="P17">
        <v>20</v>
      </c>
      <c r="Q17">
        <v>0</v>
      </c>
      <c r="R17">
        <v>0</v>
      </c>
      <c r="S17">
        <v>0</v>
      </c>
      <c r="T17">
        <v>20</v>
      </c>
      <c r="U17">
        <v>26215</v>
      </c>
      <c r="V17">
        <v>33654</v>
      </c>
      <c r="W17">
        <v>27435.200000000001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tr">
        <f t="shared" si="0"/>
        <v>grid04x11</v>
      </c>
      <c r="B18" t="s">
        <v>287</v>
      </c>
      <c r="C18" s="1">
        <v>45393.368831018517</v>
      </c>
      <c r="D18">
        <v>20</v>
      </c>
      <c r="E18">
        <v>22</v>
      </c>
      <c r="F18">
        <v>22</v>
      </c>
      <c r="G18">
        <v>22</v>
      </c>
      <c r="H18">
        <v>20</v>
      </c>
      <c r="I18">
        <v>6.6050000000000004</v>
      </c>
      <c r="J18">
        <v>6.8230000000000004</v>
      </c>
      <c r="K18">
        <v>6.7229999999999999</v>
      </c>
      <c r="L18">
        <v>20</v>
      </c>
      <c r="M18">
        <v>3</v>
      </c>
      <c r="N18">
        <v>8</v>
      </c>
      <c r="O18">
        <v>4.45</v>
      </c>
      <c r="P18">
        <v>20</v>
      </c>
      <c r="Q18">
        <v>0</v>
      </c>
      <c r="R18">
        <v>0</v>
      </c>
      <c r="S18">
        <v>0</v>
      </c>
      <c r="T18">
        <v>20</v>
      </c>
      <c r="U18">
        <v>24032</v>
      </c>
      <c r="V18">
        <v>25848</v>
      </c>
      <c r="W18">
        <v>24894.85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tr">
        <f t="shared" si="0"/>
        <v>grid04x12</v>
      </c>
      <c r="B19" t="s">
        <v>288</v>
      </c>
      <c r="C19" s="1">
        <v>45393.369004629632</v>
      </c>
      <c r="D19">
        <v>20</v>
      </c>
      <c r="E19">
        <v>24</v>
      </c>
      <c r="F19">
        <v>24</v>
      </c>
      <c r="G19">
        <v>24</v>
      </c>
      <c r="H19">
        <v>20</v>
      </c>
      <c r="I19">
        <v>7.4320000000000004</v>
      </c>
      <c r="J19">
        <v>7.8019999999999996</v>
      </c>
      <c r="K19">
        <v>7.6079999999999997</v>
      </c>
      <c r="L19">
        <v>20</v>
      </c>
      <c r="M19">
        <v>3</v>
      </c>
      <c r="N19">
        <v>9</v>
      </c>
      <c r="O19">
        <v>4.9000000000000004</v>
      </c>
      <c r="P19">
        <v>20</v>
      </c>
      <c r="Q19">
        <v>0</v>
      </c>
      <c r="R19">
        <v>0</v>
      </c>
      <c r="S19">
        <v>0</v>
      </c>
      <c r="T19">
        <v>20</v>
      </c>
      <c r="U19">
        <v>24740</v>
      </c>
      <c r="V19">
        <v>26488</v>
      </c>
      <c r="W19">
        <v>25918.65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tr">
        <f t="shared" si="0"/>
        <v>grid04x13</v>
      </c>
      <c r="B20" t="s">
        <v>289</v>
      </c>
      <c r="C20" s="1">
        <v>45393.369212962964</v>
      </c>
      <c r="D20">
        <v>20</v>
      </c>
      <c r="E20">
        <v>26</v>
      </c>
      <c r="F20">
        <v>26</v>
      </c>
      <c r="G20">
        <v>26</v>
      </c>
      <c r="H20">
        <v>20</v>
      </c>
      <c r="I20">
        <v>8.3230000000000004</v>
      </c>
      <c r="J20">
        <v>8.8040000000000003</v>
      </c>
      <c r="K20">
        <v>8.5690000000000008</v>
      </c>
      <c r="L20">
        <v>20</v>
      </c>
      <c r="M20">
        <v>4</v>
      </c>
      <c r="N20">
        <v>7</v>
      </c>
      <c r="O20">
        <v>5.3</v>
      </c>
      <c r="P20">
        <v>20</v>
      </c>
      <c r="Q20">
        <v>0</v>
      </c>
      <c r="R20">
        <v>0</v>
      </c>
      <c r="S20">
        <v>0</v>
      </c>
      <c r="T20">
        <v>20</v>
      </c>
      <c r="U20">
        <v>25007</v>
      </c>
      <c r="V20">
        <v>29133</v>
      </c>
      <c r="W20">
        <v>27079.25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tr">
        <f t="shared" si="0"/>
        <v>grid04x14</v>
      </c>
      <c r="B21" t="s">
        <v>290</v>
      </c>
      <c r="C21" s="1">
        <v>45393.369432870371</v>
      </c>
      <c r="D21">
        <v>20</v>
      </c>
      <c r="E21">
        <v>28</v>
      </c>
      <c r="F21">
        <v>28</v>
      </c>
      <c r="G21">
        <v>28</v>
      </c>
      <c r="H21">
        <v>20</v>
      </c>
      <c r="I21">
        <v>9.0470000000000006</v>
      </c>
      <c r="J21">
        <v>9.7750000000000004</v>
      </c>
      <c r="K21">
        <v>9.4</v>
      </c>
      <c r="L21">
        <v>20</v>
      </c>
      <c r="M21">
        <v>4</v>
      </c>
      <c r="N21">
        <v>8</v>
      </c>
      <c r="O21">
        <v>5.95</v>
      </c>
      <c r="P21">
        <v>20</v>
      </c>
      <c r="Q21">
        <v>0</v>
      </c>
      <c r="R21">
        <v>0</v>
      </c>
      <c r="S21">
        <v>0</v>
      </c>
      <c r="T21">
        <v>20</v>
      </c>
      <c r="U21">
        <v>23404</v>
      </c>
      <c r="V21">
        <v>27688</v>
      </c>
      <c r="W21">
        <v>25851.45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tr">
        <f t="shared" si="0"/>
        <v>grid04x15</v>
      </c>
      <c r="B22" t="s">
        <v>291</v>
      </c>
      <c r="C22" s="1">
        <v>45393.369687500002</v>
      </c>
      <c r="D22">
        <v>20</v>
      </c>
      <c r="E22">
        <v>30</v>
      </c>
      <c r="F22">
        <v>30</v>
      </c>
      <c r="G22">
        <v>30</v>
      </c>
      <c r="H22">
        <v>20</v>
      </c>
      <c r="I22">
        <v>10.411</v>
      </c>
      <c r="J22">
        <v>11.166</v>
      </c>
      <c r="K22">
        <v>10.792</v>
      </c>
      <c r="L22">
        <v>20</v>
      </c>
      <c r="M22">
        <v>2</v>
      </c>
      <c r="N22">
        <v>8</v>
      </c>
      <c r="O22">
        <v>5.7</v>
      </c>
      <c r="P22">
        <v>20</v>
      </c>
      <c r="Q22">
        <v>0</v>
      </c>
      <c r="R22">
        <v>0</v>
      </c>
      <c r="S22">
        <v>0</v>
      </c>
      <c r="T22">
        <v>20</v>
      </c>
      <c r="U22">
        <v>26231</v>
      </c>
      <c r="V22">
        <v>28915</v>
      </c>
      <c r="W22">
        <v>27401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tr">
        <f t="shared" si="0"/>
        <v>grid05x08</v>
      </c>
      <c r="B23" t="s">
        <v>292</v>
      </c>
      <c r="C23" s="1">
        <v>45393.369837962964</v>
      </c>
      <c r="D23">
        <v>20</v>
      </c>
      <c r="E23">
        <v>21</v>
      </c>
      <c r="F23">
        <v>21</v>
      </c>
      <c r="G23">
        <v>21</v>
      </c>
      <c r="H23">
        <v>20</v>
      </c>
      <c r="I23">
        <v>5.944</v>
      </c>
      <c r="J23">
        <v>6.1319999999999997</v>
      </c>
      <c r="K23">
        <v>6.03</v>
      </c>
      <c r="L23">
        <v>20</v>
      </c>
      <c r="M23">
        <v>0</v>
      </c>
      <c r="N23">
        <v>5</v>
      </c>
      <c r="O23">
        <v>3</v>
      </c>
      <c r="P23">
        <v>20</v>
      </c>
      <c r="Q23">
        <v>0</v>
      </c>
      <c r="R23">
        <v>0</v>
      </c>
      <c r="S23">
        <v>0</v>
      </c>
      <c r="T23">
        <v>20</v>
      </c>
      <c r="U23">
        <v>23674</v>
      </c>
      <c r="V23">
        <v>25448</v>
      </c>
      <c r="W23">
        <v>24649.25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tr">
        <f t="shared" si="0"/>
        <v>grid05x09</v>
      </c>
      <c r="B24" t="s">
        <v>293</v>
      </c>
      <c r="C24" s="1">
        <v>45393.37</v>
      </c>
      <c r="D24">
        <v>20</v>
      </c>
      <c r="E24">
        <v>23</v>
      </c>
      <c r="F24">
        <v>23</v>
      </c>
      <c r="G24">
        <v>23</v>
      </c>
      <c r="H24">
        <v>20</v>
      </c>
      <c r="I24">
        <v>6.7030000000000003</v>
      </c>
      <c r="J24">
        <v>6.9880000000000004</v>
      </c>
      <c r="K24">
        <v>6.859</v>
      </c>
      <c r="L24">
        <v>20</v>
      </c>
      <c r="M24">
        <v>2</v>
      </c>
      <c r="N24">
        <v>6</v>
      </c>
      <c r="O24">
        <v>3.95</v>
      </c>
      <c r="P24">
        <v>20</v>
      </c>
      <c r="Q24">
        <v>0</v>
      </c>
      <c r="R24">
        <v>0</v>
      </c>
      <c r="S24">
        <v>0</v>
      </c>
      <c r="T24">
        <v>20</v>
      </c>
      <c r="U24">
        <v>21991</v>
      </c>
      <c r="V24">
        <v>23869</v>
      </c>
      <c r="W24">
        <v>23054.1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t="str">
        <f t="shared" si="0"/>
        <v>grid05x10</v>
      </c>
      <c r="B25" t="s">
        <v>294</v>
      </c>
      <c r="C25" s="1">
        <v>45393.370185185187</v>
      </c>
      <c r="D25">
        <v>20</v>
      </c>
      <c r="E25">
        <v>26</v>
      </c>
      <c r="F25">
        <v>26</v>
      </c>
      <c r="G25">
        <v>26</v>
      </c>
      <c r="H25">
        <v>20</v>
      </c>
      <c r="I25">
        <v>7.6849999999999996</v>
      </c>
      <c r="J25">
        <v>7.9909999999999997</v>
      </c>
      <c r="K25">
        <v>7.8710000000000004</v>
      </c>
      <c r="L25">
        <v>20</v>
      </c>
      <c r="M25">
        <v>2</v>
      </c>
      <c r="N25">
        <v>6</v>
      </c>
      <c r="O25">
        <v>3.9</v>
      </c>
      <c r="P25">
        <v>20</v>
      </c>
      <c r="Q25">
        <v>0</v>
      </c>
      <c r="R25">
        <v>0</v>
      </c>
      <c r="S25">
        <v>0</v>
      </c>
      <c r="T25">
        <v>20</v>
      </c>
      <c r="U25">
        <v>23042</v>
      </c>
      <c r="V25">
        <v>26508</v>
      </c>
      <c r="W25">
        <v>25014.85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  <row r="26" spans="1:31" x14ac:dyDescent="0.25">
      <c r="A26" t="str">
        <f t="shared" si="0"/>
        <v>grid05x11</v>
      </c>
      <c r="B26" t="s">
        <v>295</v>
      </c>
      <c r="C26" s="1">
        <v>45393.370416666665</v>
      </c>
      <c r="D26">
        <v>20</v>
      </c>
      <c r="E26">
        <v>28</v>
      </c>
      <c r="F26">
        <v>28</v>
      </c>
      <c r="G26">
        <v>28</v>
      </c>
      <c r="H26">
        <v>20</v>
      </c>
      <c r="I26">
        <v>9.0359999999999996</v>
      </c>
      <c r="J26">
        <v>9.9220000000000006</v>
      </c>
      <c r="K26">
        <v>9.4440000000000008</v>
      </c>
      <c r="L26">
        <v>20</v>
      </c>
      <c r="M26">
        <v>2</v>
      </c>
      <c r="N26">
        <v>9</v>
      </c>
      <c r="O26">
        <v>5</v>
      </c>
      <c r="P26">
        <v>20</v>
      </c>
      <c r="Q26">
        <v>0</v>
      </c>
      <c r="R26">
        <v>0</v>
      </c>
      <c r="S26">
        <v>0</v>
      </c>
      <c r="T26">
        <v>20</v>
      </c>
      <c r="U26">
        <v>22422</v>
      </c>
      <c r="V26">
        <v>25010</v>
      </c>
      <c r="W26">
        <v>23474.85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</row>
    <row r="27" spans="1:31" x14ac:dyDescent="0.25">
      <c r="A27" t="str">
        <f t="shared" si="0"/>
        <v>grid05x12</v>
      </c>
      <c r="B27" t="s">
        <v>296</v>
      </c>
      <c r="C27" s="1">
        <v>45393.370648148149</v>
      </c>
      <c r="D27">
        <v>20</v>
      </c>
      <c r="E27">
        <v>30</v>
      </c>
      <c r="F27">
        <v>31</v>
      </c>
      <c r="G27">
        <v>30.3</v>
      </c>
      <c r="H27">
        <v>20</v>
      </c>
      <c r="I27">
        <v>9.6760000000000002</v>
      </c>
      <c r="J27">
        <v>10.464</v>
      </c>
      <c r="K27">
        <v>10.108000000000001</v>
      </c>
      <c r="L27">
        <v>20</v>
      </c>
      <c r="M27">
        <v>2</v>
      </c>
      <c r="N27">
        <v>7</v>
      </c>
      <c r="O27">
        <v>5.3</v>
      </c>
      <c r="P27">
        <v>20</v>
      </c>
      <c r="Q27">
        <v>0</v>
      </c>
      <c r="R27">
        <v>0</v>
      </c>
      <c r="S27">
        <v>0</v>
      </c>
      <c r="T27">
        <v>20</v>
      </c>
      <c r="U27">
        <v>21072</v>
      </c>
      <c r="V27">
        <v>25286</v>
      </c>
      <c r="W27">
        <v>23645.55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</row>
    <row r="28" spans="1:31" x14ac:dyDescent="0.25">
      <c r="A28" t="str">
        <f t="shared" si="0"/>
        <v>grid05x13</v>
      </c>
      <c r="B28" t="s">
        <v>297</v>
      </c>
      <c r="C28" s="1">
        <v>45393.370925925927</v>
      </c>
      <c r="D28">
        <v>20</v>
      </c>
      <c r="E28">
        <v>33</v>
      </c>
      <c r="F28">
        <v>33</v>
      </c>
      <c r="G28">
        <v>33</v>
      </c>
      <c r="H28">
        <v>20</v>
      </c>
      <c r="I28">
        <v>11.054</v>
      </c>
      <c r="J28">
        <v>11.648</v>
      </c>
      <c r="K28">
        <v>11.294</v>
      </c>
      <c r="L28">
        <v>20</v>
      </c>
      <c r="M28">
        <v>2</v>
      </c>
      <c r="N28">
        <v>9</v>
      </c>
      <c r="O28">
        <v>5.75</v>
      </c>
      <c r="P28">
        <v>20</v>
      </c>
      <c r="Q28">
        <v>0</v>
      </c>
      <c r="R28">
        <v>0</v>
      </c>
      <c r="S28">
        <v>0</v>
      </c>
      <c r="T28">
        <v>20</v>
      </c>
      <c r="U28">
        <v>20664</v>
      </c>
      <c r="V28">
        <v>24649</v>
      </c>
      <c r="W28">
        <v>22698.9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</row>
    <row r="29" spans="1:31" x14ac:dyDescent="0.25">
      <c r="A29" t="str">
        <f t="shared" si="0"/>
        <v>grid05x14</v>
      </c>
      <c r="B29" t="s">
        <v>298</v>
      </c>
      <c r="C29" s="1">
        <v>45393.371215277781</v>
      </c>
      <c r="D29">
        <v>20</v>
      </c>
      <c r="E29">
        <v>35</v>
      </c>
      <c r="F29">
        <v>36</v>
      </c>
      <c r="G29">
        <v>35.1</v>
      </c>
      <c r="H29">
        <v>20</v>
      </c>
      <c r="I29">
        <v>11.887</v>
      </c>
      <c r="J29">
        <v>12.925000000000001</v>
      </c>
      <c r="K29">
        <v>12.449</v>
      </c>
      <c r="L29">
        <v>20</v>
      </c>
      <c r="M29">
        <v>3</v>
      </c>
      <c r="N29">
        <v>9</v>
      </c>
      <c r="O29">
        <v>6.05</v>
      </c>
      <c r="P29">
        <v>20</v>
      </c>
      <c r="Q29">
        <v>0</v>
      </c>
      <c r="R29">
        <v>0</v>
      </c>
      <c r="S29">
        <v>0</v>
      </c>
      <c r="T29">
        <v>20</v>
      </c>
      <c r="U29">
        <v>18589</v>
      </c>
      <c r="V29">
        <v>25326</v>
      </c>
      <c r="W29">
        <v>21836.6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</row>
    <row r="30" spans="1:31" x14ac:dyDescent="0.25">
      <c r="A30" t="str">
        <f t="shared" si="0"/>
        <v>grid05x15</v>
      </c>
      <c r="B30" t="s">
        <v>299</v>
      </c>
      <c r="C30" s="1">
        <v>45393.371539351851</v>
      </c>
      <c r="D30">
        <v>20</v>
      </c>
      <c r="E30">
        <v>38</v>
      </c>
      <c r="F30">
        <v>38</v>
      </c>
      <c r="G30">
        <v>38</v>
      </c>
      <c r="H30">
        <v>20</v>
      </c>
      <c r="I30">
        <v>13.153</v>
      </c>
      <c r="J30">
        <v>14.132</v>
      </c>
      <c r="K30">
        <v>13.538</v>
      </c>
      <c r="L30">
        <v>20</v>
      </c>
      <c r="M30">
        <v>3</v>
      </c>
      <c r="N30">
        <v>8</v>
      </c>
      <c r="O30">
        <v>6.3</v>
      </c>
      <c r="P30">
        <v>20</v>
      </c>
      <c r="Q30">
        <v>0</v>
      </c>
      <c r="R30">
        <v>0</v>
      </c>
      <c r="S30">
        <v>0</v>
      </c>
      <c r="T30">
        <v>20</v>
      </c>
      <c r="U30">
        <v>18766</v>
      </c>
      <c r="V30">
        <v>23396</v>
      </c>
      <c r="W30">
        <v>21079.15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</row>
    <row r="31" spans="1:31" x14ac:dyDescent="0.25">
      <c r="A31" t="str">
        <f t="shared" si="0"/>
        <v>grid06x07</v>
      </c>
      <c r="B31" t="s">
        <v>300</v>
      </c>
      <c r="C31" s="1">
        <v>45393.371701388889</v>
      </c>
      <c r="D31">
        <v>20</v>
      </c>
      <c r="E31">
        <v>22</v>
      </c>
      <c r="F31">
        <v>22</v>
      </c>
      <c r="G31">
        <v>22</v>
      </c>
      <c r="H31">
        <v>20</v>
      </c>
      <c r="I31">
        <v>6.2050000000000001</v>
      </c>
      <c r="J31">
        <v>6.4729999999999999</v>
      </c>
      <c r="K31">
        <v>6.3550000000000004</v>
      </c>
      <c r="L31">
        <v>20</v>
      </c>
      <c r="M31">
        <v>2</v>
      </c>
      <c r="N31">
        <v>6</v>
      </c>
      <c r="O31">
        <v>3.6</v>
      </c>
      <c r="P31">
        <v>20</v>
      </c>
      <c r="Q31">
        <v>0</v>
      </c>
      <c r="R31">
        <v>0</v>
      </c>
      <c r="S31">
        <v>0</v>
      </c>
      <c r="T31">
        <v>20</v>
      </c>
      <c r="U31">
        <v>24740</v>
      </c>
      <c r="V31">
        <v>26655</v>
      </c>
      <c r="W31">
        <v>25949.85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</row>
    <row r="32" spans="1:31" x14ac:dyDescent="0.25">
      <c r="A32" t="str">
        <f t="shared" si="0"/>
        <v>grid06x08</v>
      </c>
      <c r="B32" t="s">
        <v>301</v>
      </c>
      <c r="C32" s="1">
        <v>45393.371874999997</v>
      </c>
      <c r="D32">
        <v>20</v>
      </c>
      <c r="E32">
        <v>24</v>
      </c>
      <c r="F32">
        <v>24</v>
      </c>
      <c r="G32">
        <v>24</v>
      </c>
      <c r="H32">
        <v>20</v>
      </c>
      <c r="I32">
        <v>7.4530000000000003</v>
      </c>
      <c r="J32">
        <v>7.7119999999999997</v>
      </c>
      <c r="K32">
        <v>7.5579999999999998</v>
      </c>
      <c r="L32">
        <v>20</v>
      </c>
      <c r="M32">
        <v>3</v>
      </c>
      <c r="N32">
        <v>8</v>
      </c>
      <c r="O32">
        <v>4.75</v>
      </c>
      <c r="P32">
        <v>20</v>
      </c>
      <c r="Q32">
        <v>0</v>
      </c>
      <c r="R32">
        <v>0</v>
      </c>
      <c r="S32">
        <v>0</v>
      </c>
      <c r="T32">
        <v>20</v>
      </c>
      <c r="U32">
        <v>23461</v>
      </c>
      <c r="V32">
        <v>26132</v>
      </c>
      <c r="W32">
        <v>24423.25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</row>
    <row r="33" spans="1:31" x14ac:dyDescent="0.25">
      <c r="A33" t="str">
        <f t="shared" si="0"/>
        <v>grid06x09</v>
      </c>
      <c r="B33" t="s">
        <v>302</v>
      </c>
      <c r="C33" s="1">
        <v>45393.372083333335</v>
      </c>
      <c r="D33">
        <v>20</v>
      </c>
      <c r="E33">
        <v>27</v>
      </c>
      <c r="F33">
        <v>28</v>
      </c>
      <c r="G33">
        <v>27.05</v>
      </c>
      <c r="H33">
        <v>20</v>
      </c>
      <c r="I33">
        <v>8.5690000000000008</v>
      </c>
      <c r="J33">
        <v>9.0790000000000006</v>
      </c>
      <c r="K33">
        <v>8.7769999999999992</v>
      </c>
      <c r="L33">
        <v>20</v>
      </c>
      <c r="M33">
        <v>2</v>
      </c>
      <c r="N33">
        <v>7</v>
      </c>
      <c r="O33">
        <v>4.5999999999999996</v>
      </c>
      <c r="P33">
        <v>20</v>
      </c>
      <c r="Q33">
        <v>0</v>
      </c>
      <c r="R33">
        <v>0</v>
      </c>
      <c r="S33">
        <v>0</v>
      </c>
      <c r="T33">
        <v>20</v>
      </c>
      <c r="U33">
        <v>22200</v>
      </c>
      <c r="V33">
        <v>25284</v>
      </c>
      <c r="W33">
        <v>23498.9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</row>
    <row r="34" spans="1:31" x14ac:dyDescent="0.25">
      <c r="A34" t="str">
        <f t="shared" si="0"/>
        <v>grid06x10</v>
      </c>
      <c r="B34" t="s">
        <v>303</v>
      </c>
      <c r="C34" s="1">
        <v>45393.37232638889</v>
      </c>
      <c r="D34">
        <v>20</v>
      </c>
      <c r="E34">
        <v>30</v>
      </c>
      <c r="F34">
        <v>31</v>
      </c>
      <c r="G34">
        <v>30.05</v>
      </c>
      <c r="H34">
        <v>20</v>
      </c>
      <c r="I34">
        <v>9.8230000000000004</v>
      </c>
      <c r="J34">
        <v>10.35</v>
      </c>
      <c r="K34">
        <v>10.11</v>
      </c>
      <c r="L34">
        <v>20</v>
      </c>
      <c r="M34">
        <v>4</v>
      </c>
      <c r="N34">
        <v>8</v>
      </c>
      <c r="O34">
        <v>5.9</v>
      </c>
      <c r="P34">
        <v>20</v>
      </c>
      <c r="Q34">
        <v>0</v>
      </c>
      <c r="R34">
        <v>0</v>
      </c>
      <c r="S34">
        <v>0</v>
      </c>
      <c r="T34">
        <v>20</v>
      </c>
      <c r="U34">
        <v>21037</v>
      </c>
      <c r="V34">
        <v>25923</v>
      </c>
      <c r="W34">
        <v>23279.75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</row>
    <row r="35" spans="1:31" x14ac:dyDescent="0.25">
      <c r="A35" t="str">
        <f t="shared" si="0"/>
        <v>grid06x11</v>
      </c>
      <c r="B35" t="s">
        <v>304</v>
      </c>
      <c r="C35" s="1">
        <v>45393.372604166667</v>
      </c>
      <c r="D35">
        <v>20</v>
      </c>
      <c r="E35">
        <v>33</v>
      </c>
      <c r="F35">
        <v>34</v>
      </c>
      <c r="G35">
        <v>33.049999999999997</v>
      </c>
      <c r="H35">
        <v>20</v>
      </c>
      <c r="I35">
        <v>11.124000000000001</v>
      </c>
      <c r="J35">
        <v>12.528</v>
      </c>
      <c r="K35">
        <v>11.651</v>
      </c>
      <c r="L35">
        <v>20</v>
      </c>
      <c r="M35">
        <v>3</v>
      </c>
      <c r="N35">
        <v>9</v>
      </c>
      <c r="O35">
        <v>6.05</v>
      </c>
      <c r="P35">
        <v>20</v>
      </c>
      <c r="Q35">
        <v>0</v>
      </c>
      <c r="R35">
        <v>0</v>
      </c>
      <c r="S35">
        <v>0</v>
      </c>
      <c r="T35">
        <v>20</v>
      </c>
      <c r="U35">
        <v>20311</v>
      </c>
      <c r="V35">
        <v>26153</v>
      </c>
      <c r="W35">
        <v>23269.200000000001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</row>
    <row r="36" spans="1:31" x14ac:dyDescent="0.25">
      <c r="A36" t="str">
        <f t="shared" si="0"/>
        <v>grid06x12</v>
      </c>
      <c r="B36" t="s">
        <v>305</v>
      </c>
      <c r="C36" s="1">
        <v>45393.372916666667</v>
      </c>
      <c r="D36">
        <v>20</v>
      </c>
      <c r="E36">
        <v>36</v>
      </c>
      <c r="F36">
        <v>36</v>
      </c>
      <c r="G36">
        <v>36</v>
      </c>
      <c r="H36">
        <v>20</v>
      </c>
      <c r="I36">
        <v>12.481</v>
      </c>
      <c r="J36">
        <v>13.385999999999999</v>
      </c>
      <c r="K36">
        <v>12.946</v>
      </c>
      <c r="L36">
        <v>20</v>
      </c>
      <c r="M36">
        <v>4</v>
      </c>
      <c r="N36">
        <v>9</v>
      </c>
      <c r="O36">
        <v>5.95</v>
      </c>
      <c r="P36">
        <v>20</v>
      </c>
      <c r="Q36">
        <v>0</v>
      </c>
      <c r="R36">
        <v>0</v>
      </c>
      <c r="S36">
        <v>0</v>
      </c>
      <c r="T36">
        <v>20</v>
      </c>
      <c r="U36">
        <v>19966</v>
      </c>
      <c r="V36">
        <v>23464</v>
      </c>
      <c r="W36">
        <v>21770.799999999999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</row>
    <row r="37" spans="1:31" x14ac:dyDescent="0.25">
      <c r="A37" t="str">
        <f t="shared" si="0"/>
        <v>grid06x13</v>
      </c>
      <c r="B37" t="s">
        <v>306</v>
      </c>
      <c r="C37" s="1">
        <v>45393.373263888891</v>
      </c>
      <c r="D37">
        <v>20</v>
      </c>
      <c r="E37">
        <v>38</v>
      </c>
      <c r="F37">
        <v>39</v>
      </c>
      <c r="G37">
        <v>38.65</v>
      </c>
      <c r="H37">
        <v>20</v>
      </c>
      <c r="I37">
        <v>13.928000000000001</v>
      </c>
      <c r="J37">
        <v>15.249000000000001</v>
      </c>
      <c r="K37">
        <v>14.45</v>
      </c>
      <c r="L37">
        <v>20</v>
      </c>
      <c r="M37">
        <v>4</v>
      </c>
      <c r="N37">
        <v>12</v>
      </c>
      <c r="O37">
        <v>7.5</v>
      </c>
      <c r="P37">
        <v>20</v>
      </c>
      <c r="Q37">
        <v>0</v>
      </c>
      <c r="R37">
        <v>0</v>
      </c>
      <c r="S37">
        <v>0</v>
      </c>
      <c r="T37">
        <v>20</v>
      </c>
      <c r="U37">
        <v>19757</v>
      </c>
      <c r="V37">
        <v>23883</v>
      </c>
      <c r="W37">
        <v>21324.35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</row>
    <row r="38" spans="1:31" x14ac:dyDescent="0.25">
      <c r="A38" t="str">
        <f t="shared" si="0"/>
        <v>grid06x14</v>
      </c>
      <c r="B38" t="s">
        <v>307</v>
      </c>
      <c r="C38" s="1">
        <v>45393.37363425926</v>
      </c>
      <c r="D38">
        <v>20</v>
      </c>
      <c r="E38">
        <v>41</v>
      </c>
      <c r="F38">
        <v>42</v>
      </c>
      <c r="G38">
        <v>41.55</v>
      </c>
      <c r="H38">
        <v>20</v>
      </c>
      <c r="I38">
        <v>14.923999999999999</v>
      </c>
      <c r="J38">
        <v>16.379000000000001</v>
      </c>
      <c r="K38">
        <v>15.673999999999999</v>
      </c>
      <c r="L38">
        <v>20</v>
      </c>
      <c r="M38">
        <v>3</v>
      </c>
      <c r="N38">
        <v>11</v>
      </c>
      <c r="O38">
        <v>7.4</v>
      </c>
      <c r="P38">
        <v>20</v>
      </c>
      <c r="Q38">
        <v>0</v>
      </c>
      <c r="R38">
        <v>0</v>
      </c>
      <c r="S38">
        <v>0</v>
      </c>
      <c r="T38">
        <v>20</v>
      </c>
      <c r="U38">
        <v>16107</v>
      </c>
      <c r="V38">
        <v>23560</v>
      </c>
      <c r="W38">
        <v>19689.05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</row>
    <row r="39" spans="1:31" x14ac:dyDescent="0.25">
      <c r="A39" t="str">
        <f t="shared" si="0"/>
        <v>grid06x15</v>
      </c>
      <c r="B39" t="s">
        <v>308</v>
      </c>
      <c r="C39" s="1">
        <v>45393.374039351853</v>
      </c>
      <c r="D39">
        <v>20</v>
      </c>
      <c r="E39">
        <v>44</v>
      </c>
      <c r="F39">
        <v>45</v>
      </c>
      <c r="G39">
        <v>44.45</v>
      </c>
      <c r="H39">
        <v>20</v>
      </c>
      <c r="I39">
        <v>16.231999999999999</v>
      </c>
      <c r="J39">
        <v>17.803999999999998</v>
      </c>
      <c r="K39">
        <v>17.105</v>
      </c>
      <c r="L39">
        <v>20</v>
      </c>
      <c r="M39">
        <v>6</v>
      </c>
      <c r="N39">
        <v>10</v>
      </c>
      <c r="O39">
        <v>7.9</v>
      </c>
      <c r="P39">
        <v>20</v>
      </c>
      <c r="Q39">
        <v>0</v>
      </c>
      <c r="R39">
        <v>0</v>
      </c>
      <c r="S39">
        <v>0</v>
      </c>
      <c r="T39">
        <v>20</v>
      </c>
      <c r="U39">
        <v>15258</v>
      </c>
      <c r="V39">
        <v>21659</v>
      </c>
      <c r="W39">
        <v>18758.3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</row>
    <row r="40" spans="1:31" x14ac:dyDescent="0.25">
      <c r="A40" t="str">
        <f t="shared" si="0"/>
        <v>grid07x06</v>
      </c>
      <c r="B40" t="s">
        <v>309</v>
      </c>
      <c r="C40" s="1">
        <v>45393.374189814815</v>
      </c>
      <c r="D40">
        <v>20</v>
      </c>
      <c r="E40">
        <v>22</v>
      </c>
      <c r="F40">
        <v>22</v>
      </c>
      <c r="G40">
        <v>22</v>
      </c>
      <c r="H40">
        <v>20</v>
      </c>
      <c r="I40">
        <v>6.1879999999999997</v>
      </c>
      <c r="J40">
        <v>6.4169999999999998</v>
      </c>
      <c r="K40">
        <v>6.3090000000000002</v>
      </c>
      <c r="L40">
        <v>20</v>
      </c>
      <c r="M40">
        <v>1</v>
      </c>
      <c r="N40">
        <v>5</v>
      </c>
      <c r="O40">
        <v>3.05</v>
      </c>
      <c r="P40">
        <v>20</v>
      </c>
      <c r="Q40">
        <v>0</v>
      </c>
      <c r="R40">
        <v>0</v>
      </c>
      <c r="S40">
        <v>0</v>
      </c>
      <c r="T40">
        <v>20</v>
      </c>
      <c r="U40">
        <v>24648</v>
      </c>
      <c r="V40">
        <v>26962</v>
      </c>
      <c r="W40">
        <v>25925.65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</row>
    <row r="41" spans="1:31" x14ac:dyDescent="0.25">
      <c r="A41" t="str">
        <f t="shared" si="0"/>
        <v>grid07x07</v>
      </c>
      <c r="B41" t="s">
        <v>310</v>
      </c>
      <c r="C41" s="1">
        <v>45393.374374999999</v>
      </c>
      <c r="D41">
        <v>20</v>
      </c>
      <c r="E41">
        <v>24</v>
      </c>
      <c r="F41">
        <v>25</v>
      </c>
      <c r="G41">
        <v>24.1</v>
      </c>
      <c r="H41">
        <v>20</v>
      </c>
      <c r="I41">
        <v>7.6050000000000004</v>
      </c>
      <c r="J41">
        <v>8.0370000000000008</v>
      </c>
      <c r="K41">
        <v>7.8</v>
      </c>
      <c r="L41">
        <v>20</v>
      </c>
      <c r="M41">
        <v>1</v>
      </c>
      <c r="N41">
        <v>7</v>
      </c>
      <c r="O41">
        <v>3.95</v>
      </c>
      <c r="P41">
        <v>20</v>
      </c>
      <c r="Q41">
        <v>0</v>
      </c>
      <c r="R41">
        <v>0</v>
      </c>
      <c r="S41">
        <v>0</v>
      </c>
      <c r="T41">
        <v>20</v>
      </c>
      <c r="U41">
        <v>25058</v>
      </c>
      <c r="V41">
        <v>27124</v>
      </c>
      <c r="W41">
        <v>25912.1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</row>
    <row r="42" spans="1:31" x14ac:dyDescent="0.25">
      <c r="A42" t="str">
        <f t="shared" si="0"/>
        <v>grid07x08</v>
      </c>
      <c r="B42" t="s">
        <v>311</v>
      </c>
      <c r="C42" s="1">
        <v>45393.374606481484</v>
      </c>
      <c r="D42">
        <v>20</v>
      </c>
      <c r="E42">
        <v>28</v>
      </c>
      <c r="F42">
        <v>28</v>
      </c>
      <c r="G42">
        <v>28</v>
      </c>
      <c r="H42">
        <v>20</v>
      </c>
      <c r="I42">
        <v>9.1709999999999994</v>
      </c>
      <c r="J42">
        <v>9.6690000000000005</v>
      </c>
      <c r="K42">
        <v>9.3789999999999996</v>
      </c>
      <c r="L42">
        <v>20</v>
      </c>
      <c r="M42">
        <v>2</v>
      </c>
      <c r="N42">
        <v>7</v>
      </c>
      <c r="O42">
        <v>4.9000000000000004</v>
      </c>
      <c r="P42">
        <v>20</v>
      </c>
      <c r="Q42">
        <v>0</v>
      </c>
      <c r="R42">
        <v>0</v>
      </c>
      <c r="S42">
        <v>0</v>
      </c>
      <c r="T42">
        <v>20</v>
      </c>
      <c r="U42">
        <v>22739</v>
      </c>
      <c r="V42">
        <v>28936</v>
      </c>
      <c r="W42">
        <v>25138.3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</row>
    <row r="43" spans="1:31" x14ac:dyDescent="0.25">
      <c r="A43" t="str">
        <f t="shared" si="0"/>
        <v>grid07x09</v>
      </c>
      <c r="B43" t="s">
        <v>312</v>
      </c>
      <c r="C43" s="1">
        <v>45393.374861111108</v>
      </c>
      <c r="D43">
        <v>20</v>
      </c>
      <c r="E43">
        <v>31</v>
      </c>
      <c r="F43">
        <v>32</v>
      </c>
      <c r="G43">
        <v>31.4</v>
      </c>
      <c r="H43">
        <v>20</v>
      </c>
      <c r="I43">
        <v>10.637</v>
      </c>
      <c r="J43">
        <v>11.531000000000001</v>
      </c>
      <c r="K43">
        <v>10.973000000000001</v>
      </c>
      <c r="L43">
        <v>20</v>
      </c>
      <c r="M43">
        <v>3</v>
      </c>
      <c r="N43">
        <v>8</v>
      </c>
      <c r="O43">
        <v>5.95</v>
      </c>
      <c r="P43">
        <v>20</v>
      </c>
      <c r="Q43">
        <v>0</v>
      </c>
      <c r="R43">
        <v>0</v>
      </c>
      <c r="S43">
        <v>0</v>
      </c>
      <c r="T43">
        <v>20</v>
      </c>
      <c r="U43">
        <v>22255</v>
      </c>
      <c r="V43">
        <v>26813</v>
      </c>
      <c r="W43">
        <v>24391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</row>
    <row r="44" spans="1:31" x14ac:dyDescent="0.25">
      <c r="A44" t="str">
        <f t="shared" si="0"/>
        <v>grid07x10</v>
      </c>
      <c r="B44" t="s">
        <v>313</v>
      </c>
      <c r="C44" s="1">
        <v>45393.375162037039</v>
      </c>
      <c r="D44">
        <v>20</v>
      </c>
      <c r="E44">
        <v>34</v>
      </c>
      <c r="F44">
        <v>35</v>
      </c>
      <c r="G44">
        <v>34.700000000000003</v>
      </c>
      <c r="H44">
        <v>20</v>
      </c>
      <c r="I44">
        <v>12.026</v>
      </c>
      <c r="J44">
        <v>12.948</v>
      </c>
      <c r="K44">
        <v>12.532999999999999</v>
      </c>
      <c r="L44">
        <v>20</v>
      </c>
      <c r="M44">
        <v>4</v>
      </c>
      <c r="N44">
        <v>9</v>
      </c>
      <c r="O44">
        <v>6</v>
      </c>
      <c r="P44">
        <v>20</v>
      </c>
      <c r="Q44">
        <v>0</v>
      </c>
      <c r="R44">
        <v>0</v>
      </c>
      <c r="S44">
        <v>0</v>
      </c>
      <c r="T44">
        <v>20</v>
      </c>
      <c r="U44">
        <v>19551</v>
      </c>
      <c r="V44">
        <v>25137</v>
      </c>
      <c r="W44">
        <v>22474.3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</row>
    <row r="45" spans="1:31" x14ac:dyDescent="0.25">
      <c r="A45" t="str">
        <f t="shared" si="0"/>
        <v>grid07x11</v>
      </c>
      <c r="B45" t="s">
        <v>314</v>
      </c>
      <c r="C45" s="1">
        <v>45393.375509259262</v>
      </c>
      <c r="D45">
        <v>20</v>
      </c>
      <c r="E45">
        <v>38</v>
      </c>
      <c r="F45">
        <v>38</v>
      </c>
      <c r="G45">
        <v>38</v>
      </c>
      <c r="H45">
        <v>20</v>
      </c>
      <c r="I45">
        <v>13.718</v>
      </c>
      <c r="J45">
        <v>14.930999999999999</v>
      </c>
      <c r="K45">
        <v>14.287000000000001</v>
      </c>
      <c r="L45">
        <v>20</v>
      </c>
      <c r="M45">
        <v>4</v>
      </c>
      <c r="N45">
        <v>9</v>
      </c>
      <c r="O45">
        <v>6.7</v>
      </c>
      <c r="P45">
        <v>20</v>
      </c>
      <c r="Q45">
        <v>0</v>
      </c>
      <c r="R45">
        <v>0</v>
      </c>
      <c r="S45">
        <v>0</v>
      </c>
      <c r="T45">
        <v>20</v>
      </c>
      <c r="U45">
        <v>18594</v>
      </c>
      <c r="V45">
        <v>25318</v>
      </c>
      <c r="W45">
        <v>21732.400000000001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</row>
    <row r="46" spans="1:31" x14ac:dyDescent="0.25">
      <c r="A46" t="str">
        <f t="shared" si="0"/>
        <v>grid07x12</v>
      </c>
      <c r="B46" t="s">
        <v>315</v>
      </c>
      <c r="C46" s="1">
        <v>45393.375879629632</v>
      </c>
      <c r="D46">
        <v>20</v>
      </c>
      <c r="E46">
        <v>41</v>
      </c>
      <c r="F46">
        <v>42</v>
      </c>
      <c r="G46">
        <v>41.15</v>
      </c>
      <c r="H46">
        <v>20</v>
      </c>
      <c r="I46">
        <v>15.223000000000001</v>
      </c>
      <c r="J46">
        <v>16.385999999999999</v>
      </c>
      <c r="K46">
        <v>15.949</v>
      </c>
      <c r="L46">
        <v>20</v>
      </c>
      <c r="M46">
        <v>4</v>
      </c>
      <c r="N46">
        <v>13</v>
      </c>
      <c r="O46">
        <v>7.4</v>
      </c>
      <c r="P46">
        <v>20</v>
      </c>
      <c r="Q46">
        <v>0</v>
      </c>
      <c r="R46">
        <v>0</v>
      </c>
      <c r="S46">
        <v>0</v>
      </c>
      <c r="T46">
        <v>20</v>
      </c>
      <c r="U46">
        <v>16818</v>
      </c>
      <c r="V46">
        <v>23017</v>
      </c>
      <c r="W46">
        <v>20657.650000000001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</row>
    <row r="47" spans="1:31" x14ac:dyDescent="0.25">
      <c r="A47" t="str">
        <f t="shared" si="0"/>
        <v>grid07x13</v>
      </c>
      <c r="B47" t="s">
        <v>316</v>
      </c>
      <c r="C47" s="1">
        <v>45393.376296296294</v>
      </c>
      <c r="D47">
        <v>20</v>
      </c>
      <c r="E47">
        <v>44</v>
      </c>
      <c r="F47">
        <v>45</v>
      </c>
      <c r="G47">
        <v>44.5</v>
      </c>
      <c r="H47">
        <v>20</v>
      </c>
      <c r="I47">
        <v>16.640999999999998</v>
      </c>
      <c r="J47">
        <v>18.962</v>
      </c>
      <c r="K47">
        <v>17.369</v>
      </c>
      <c r="L47">
        <v>20</v>
      </c>
      <c r="M47">
        <v>4</v>
      </c>
      <c r="N47">
        <v>12</v>
      </c>
      <c r="O47">
        <v>8.75</v>
      </c>
      <c r="P47">
        <v>20</v>
      </c>
      <c r="Q47">
        <v>0</v>
      </c>
      <c r="R47">
        <v>0</v>
      </c>
      <c r="S47">
        <v>0</v>
      </c>
      <c r="T47">
        <v>20</v>
      </c>
      <c r="U47">
        <v>15688</v>
      </c>
      <c r="V47">
        <v>22299</v>
      </c>
      <c r="W47">
        <v>18483.05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</row>
    <row r="48" spans="1:31" x14ac:dyDescent="0.25">
      <c r="A48" t="str">
        <f t="shared" si="0"/>
        <v>grid07x14</v>
      </c>
      <c r="B48" t="s">
        <v>317</v>
      </c>
      <c r="C48" s="1">
        <v>45393.376759259256</v>
      </c>
      <c r="D48">
        <v>20</v>
      </c>
      <c r="E48">
        <v>47</v>
      </c>
      <c r="F48">
        <v>49</v>
      </c>
      <c r="G48">
        <v>47.8</v>
      </c>
      <c r="H48">
        <v>20</v>
      </c>
      <c r="I48">
        <v>17.809000000000001</v>
      </c>
      <c r="J48">
        <v>20.911999999999999</v>
      </c>
      <c r="K48">
        <v>19.193999999999999</v>
      </c>
      <c r="L48">
        <v>20</v>
      </c>
      <c r="M48">
        <v>5</v>
      </c>
      <c r="N48">
        <v>13</v>
      </c>
      <c r="O48">
        <v>9.1</v>
      </c>
      <c r="P48">
        <v>20</v>
      </c>
      <c r="Q48">
        <v>0</v>
      </c>
      <c r="R48">
        <v>0</v>
      </c>
      <c r="S48">
        <v>0</v>
      </c>
      <c r="T48">
        <v>20</v>
      </c>
      <c r="U48">
        <v>14660</v>
      </c>
      <c r="V48">
        <v>22745</v>
      </c>
      <c r="W48">
        <v>18113.3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</row>
    <row r="49" spans="1:31" x14ac:dyDescent="0.25">
      <c r="A49" t="str">
        <f t="shared" si="0"/>
        <v>grid07x15</v>
      </c>
      <c r="B49" t="s">
        <v>318</v>
      </c>
      <c r="C49" s="1">
        <v>45393.377245370371</v>
      </c>
      <c r="D49">
        <v>20</v>
      </c>
      <c r="E49">
        <v>51</v>
      </c>
      <c r="F49">
        <v>52</v>
      </c>
      <c r="G49">
        <v>51.3</v>
      </c>
      <c r="H49">
        <v>20</v>
      </c>
      <c r="I49">
        <v>19.585000000000001</v>
      </c>
      <c r="J49">
        <v>21.545000000000002</v>
      </c>
      <c r="K49">
        <v>20.611999999999998</v>
      </c>
      <c r="L49">
        <v>20</v>
      </c>
      <c r="M49">
        <v>7</v>
      </c>
      <c r="N49">
        <v>14</v>
      </c>
      <c r="O49">
        <v>10.1</v>
      </c>
      <c r="P49">
        <v>20</v>
      </c>
      <c r="Q49">
        <v>0</v>
      </c>
      <c r="R49">
        <v>0</v>
      </c>
      <c r="S49">
        <v>0</v>
      </c>
      <c r="T49">
        <v>20</v>
      </c>
      <c r="U49">
        <v>14918</v>
      </c>
      <c r="V49">
        <v>19070</v>
      </c>
      <c r="W49">
        <v>16788.3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</row>
    <row r="50" spans="1:31" x14ac:dyDescent="0.25">
      <c r="A50" t="str">
        <f t="shared" si="0"/>
        <v>grid08x05</v>
      </c>
      <c r="B50" t="s">
        <v>319</v>
      </c>
      <c r="C50" s="1">
        <v>45393.377395833333</v>
      </c>
      <c r="D50">
        <v>20</v>
      </c>
      <c r="E50">
        <v>21</v>
      </c>
      <c r="F50">
        <v>21</v>
      </c>
      <c r="G50">
        <v>21</v>
      </c>
      <c r="H50">
        <v>20</v>
      </c>
      <c r="I50">
        <v>5.92</v>
      </c>
      <c r="J50">
        <v>6.0629999999999997</v>
      </c>
      <c r="K50">
        <v>6.0049999999999999</v>
      </c>
      <c r="L50">
        <v>20</v>
      </c>
      <c r="M50">
        <v>1</v>
      </c>
      <c r="N50">
        <v>5</v>
      </c>
      <c r="O50">
        <v>3.15</v>
      </c>
      <c r="P50">
        <v>20</v>
      </c>
      <c r="Q50">
        <v>0</v>
      </c>
      <c r="R50">
        <v>0</v>
      </c>
      <c r="S50">
        <v>0</v>
      </c>
      <c r="T50">
        <v>20</v>
      </c>
      <c r="U50">
        <v>24015</v>
      </c>
      <c r="V50">
        <v>25939</v>
      </c>
      <c r="W50">
        <v>25060.45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</row>
    <row r="51" spans="1:31" x14ac:dyDescent="0.25">
      <c r="A51" t="str">
        <f t="shared" si="0"/>
        <v>grid08x06</v>
      </c>
      <c r="B51" t="s">
        <v>320</v>
      </c>
      <c r="C51" s="1">
        <v>45393.377569444441</v>
      </c>
      <c r="D51">
        <v>20</v>
      </c>
      <c r="E51">
        <v>24</v>
      </c>
      <c r="F51">
        <v>25</v>
      </c>
      <c r="G51">
        <v>24.05</v>
      </c>
      <c r="H51">
        <v>20</v>
      </c>
      <c r="I51">
        <v>7.3920000000000003</v>
      </c>
      <c r="J51">
        <v>7.8239999999999998</v>
      </c>
      <c r="K51">
        <v>7.5579999999999998</v>
      </c>
      <c r="L51">
        <v>20</v>
      </c>
      <c r="M51">
        <v>3</v>
      </c>
      <c r="N51">
        <v>8</v>
      </c>
      <c r="O51">
        <v>5.3</v>
      </c>
      <c r="P51">
        <v>20</v>
      </c>
      <c r="Q51">
        <v>0</v>
      </c>
      <c r="R51">
        <v>0</v>
      </c>
      <c r="S51">
        <v>0</v>
      </c>
      <c r="T51">
        <v>20</v>
      </c>
      <c r="U51">
        <v>23916</v>
      </c>
      <c r="V51">
        <v>26556</v>
      </c>
      <c r="W51">
        <v>24723.95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</row>
    <row r="52" spans="1:31" x14ac:dyDescent="0.25">
      <c r="A52" t="str">
        <f t="shared" si="0"/>
        <v>grid08x07</v>
      </c>
      <c r="B52" t="s">
        <v>321</v>
      </c>
      <c r="C52" s="1">
        <v>45393.377800925926</v>
      </c>
      <c r="D52">
        <v>20</v>
      </c>
      <c r="E52">
        <v>28</v>
      </c>
      <c r="F52">
        <v>28</v>
      </c>
      <c r="G52">
        <v>28</v>
      </c>
      <c r="H52">
        <v>20</v>
      </c>
      <c r="I52">
        <v>9.2149999999999999</v>
      </c>
      <c r="J52">
        <v>9.6780000000000008</v>
      </c>
      <c r="K52">
        <v>9.4149999999999991</v>
      </c>
      <c r="L52">
        <v>20</v>
      </c>
      <c r="M52">
        <v>3</v>
      </c>
      <c r="N52">
        <v>7</v>
      </c>
      <c r="O52">
        <v>5</v>
      </c>
      <c r="P52">
        <v>20</v>
      </c>
      <c r="Q52">
        <v>0</v>
      </c>
      <c r="R52">
        <v>0</v>
      </c>
      <c r="S52">
        <v>0</v>
      </c>
      <c r="T52">
        <v>20</v>
      </c>
      <c r="U52">
        <v>22575</v>
      </c>
      <c r="V52">
        <v>27681</v>
      </c>
      <c r="W52">
        <v>25127.599999999999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</row>
    <row r="53" spans="1:31" x14ac:dyDescent="0.25">
      <c r="A53" t="str">
        <f t="shared" si="0"/>
        <v>grid08x08</v>
      </c>
      <c r="B53" t="s">
        <v>322</v>
      </c>
      <c r="C53" s="1">
        <v>45393.378055555557</v>
      </c>
      <c r="D53">
        <v>20</v>
      </c>
      <c r="E53">
        <v>32</v>
      </c>
      <c r="F53">
        <v>32</v>
      </c>
      <c r="G53">
        <v>32</v>
      </c>
      <c r="H53">
        <v>20</v>
      </c>
      <c r="I53">
        <v>10.49</v>
      </c>
      <c r="J53">
        <v>11.4</v>
      </c>
      <c r="K53">
        <v>11.018000000000001</v>
      </c>
      <c r="L53">
        <v>20</v>
      </c>
      <c r="M53">
        <v>4</v>
      </c>
      <c r="N53">
        <v>8</v>
      </c>
      <c r="O53">
        <v>5.65</v>
      </c>
      <c r="P53">
        <v>20</v>
      </c>
      <c r="Q53">
        <v>0</v>
      </c>
      <c r="R53">
        <v>0</v>
      </c>
      <c r="S53">
        <v>0</v>
      </c>
      <c r="T53">
        <v>20</v>
      </c>
      <c r="U53">
        <v>19326</v>
      </c>
      <c r="V53">
        <v>25582</v>
      </c>
      <c r="W53">
        <v>23236.6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</row>
    <row r="54" spans="1:31" x14ac:dyDescent="0.25">
      <c r="A54" t="str">
        <f t="shared" si="0"/>
        <v>grid08x09</v>
      </c>
      <c r="B54" t="s">
        <v>323</v>
      </c>
      <c r="C54" s="1">
        <v>45393.378368055557</v>
      </c>
      <c r="D54">
        <v>20</v>
      </c>
      <c r="E54">
        <v>35</v>
      </c>
      <c r="F54">
        <v>36</v>
      </c>
      <c r="G54">
        <v>35.200000000000003</v>
      </c>
      <c r="H54">
        <v>20</v>
      </c>
      <c r="I54">
        <v>12.707000000000001</v>
      </c>
      <c r="J54">
        <v>13.457000000000001</v>
      </c>
      <c r="K54">
        <v>13.13</v>
      </c>
      <c r="L54">
        <v>20</v>
      </c>
      <c r="M54">
        <v>4</v>
      </c>
      <c r="N54">
        <v>9</v>
      </c>
      <c r="O54">
        <v>6.6</v>
      </c>
      <c r="P54">
        <v>20</v>
      </c>
      <c r="Q54">
        <v>0</v>
      </c>
      <c r="R54">
        <v>0</v>
      </c>
      <c r="S54">
        <v>0</v>
      </c>
      <c r="T54">
        <v>20</v>
      </c>
      <c r="U54">
        <v>20835</v>
      </c>
      <c r="V54">
        <v>23867</v>
      </c>
      <c r="W54">
        <v>22444.6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</row>
    <row r="55" spans="1:31" x14ac:dyDescent="0.25">
      <c r="A55" t="str">
        <f t="shared" si="0"/>
        <v>grid08x10</v>
      </c>
      <c r="B55" t="s">
        <v>324</v>
      </c>
      <c r="C55" s="1">
        <v>45393.37871527778</v>
      </c>
      <c r="D55">
        <v>20</v>
      </c>
      <c r="E55">
        <v>39</v>
      </c>
      <c r="F55">
        <v>40</v>
      </c>
      <c r="G55">
        <v>39.1</v>
      </c>
      <c r="H55">
        <v>20</v>
      </c>
      <c r="I55">
        <v>13.94</v>
      </c>
      <c r="J55">
        <v>15.422000000000001</v>
      </c>
      <c r="K55">
        <v>14.601000000000001</v>
      </c>
      <c r="L55">
        <v>20</v>
      </c>
      <c r="M55">
        <v>4</v>
      </c>
      <c r="N55">
        <v>10</v>
      </c>
      <c r="O55">
        <v>7.15</v>
      </c>
      <c r="P55">
        <v>20</v>
      </c>
      <c r="Q55">
        <v>0</v>
      </c>
      <c r="R55">
        <v>0</v>
      </c>
      <c r="S55">
        <v>0</v>
      </c>
      <c r="T55">
        <v>20</v>
      </c>
      <c r="U55">
        <v>16628</v>
      </c>
      <c r="V55">
        <v>22904</v>
      </c>
      <c r="W55">
        <v>19462.400000000001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</row>
    <row r="56" spans="1:31" x14ac:dyDescent="0.25">
      <c r="A56" t="str">
        <f t="shared" si="0"/>
        <v>grid08x11</v>
      </c>
      <c r="B56" t="s">
        <v>325</v>
      </c>
      <c r="C56" s="1">
        <v>45393.379108796296</v>
      </c>
      <c r="D56">
        <v>20</v>
      </c>
      <c r="E56">
        <v>42</v>
      </c>
      <c r="F56">
        <v>43</v>
      </c>
      <c r="G56">
        <v>42.8</v>
      </c>
      <c r="H56">
        <v>20</v>
      </c>
      <c r="I56">
        <v>15.632999999999999</v>
      </c>
      <c r="J56">
        <v>17.34</v>
      </c>
      <c r="K56">
        <v>16.625</v>
      </c>
      <c r="L56">
        <v>20</v>
      </c>
      <c r="M56">
        <v>4</v>
      </c>
      <c r="N56">
        <v>10</v>
      </c>
      <c r="O56">
        <v>8.1</v>
      </c>
      <c r="P56">
        <v>20</v>
      </c>
      <c r="Q56">
        <v>0</v>
      </c>
      <c r="R56">
        <v>0</v>
      </c>
      <c r="S56">
        <v>0</v>
      </c>
      <c r="T56">
        <v>20</v>
      </c>
      <c r="U56">
        <v>14935</v>
      </c>
      <c r="V56">
        <v>21172</v>
      </c>
      <c r="W56">
        <v>19228.349999999999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</row>
    <row r="57" spans="1:31" x14ac:dyDescent="0.25">
      <c r="A57" t="str">
        <f t="shared" si="0"/>
        <v>grid08x12</v>
      </c>
      <c r="B57" t="s">
        <v>326</v>
      </c>
      <c r="C57" s="1">
        <v>45393.379571759258</v>
      </c>
      <c r="D57">
        <v>20</v>
      </c>
      <c r="E57">
        <v>46</v>
      </c>
      <c r="F57">
        <v>48</v>
      </c>
      <c r="G57">
        <v>46.5</v>
      </c>
      <c r="H57">
        <v>20</v>
      </c>
      <c r="I57">
        <v>17.600999999999999</v>
      </c>
      <c r="J57">
        <v>20.757000000000001</v>
      </c>
      <c r="K57">
        <v>18.744</v>
      </c>
      <c r="L57">
        <v>20</v>
      </c>
      <c r="M57">
        <v>4</v>
      </c>
      <c r="N57">
        <v>13</v>
      </c>
      <c r="O57">
        <v>9.6</v>
      </c>
      <c r="P57">
        <v>20</v>
      </c>
      <c r="Q57">
        <v>0</v>
      </c>
      <c r="R57">
        <v>0</v>
      </c>
      <c r="S57">
        <v>0</v>
      </c>
      <c r="T57">
        <v>20</v>
      </c>
      <c r="U57">
        <v>14252</v>
      </c>
      <c r="V57">
        <v>23261</v>
      </c>
      <c r="W57">
        <v>18120.45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</row>
    <row r="58" spans="1:31" x14ac:dyDescent="0.25">
      <c r="A58" t="str">
        <f t="shared" si="0"/>
        <v>grid08x13</v>
      </c>
      <c r="B58" t="s">
        <v>327</v>
      </c>
      <c r="C58" s="1">
        <v>45393.380046296297</v>
      </c>
      <c r="D58">
        <v>20</v>
      </c>
      <c r="E58">
        <v>50</v>
      </c>
      <c r="F58">
        <v>51</v>
      </c>
      <c r="G58">
        <v>50.25</v>
      </c>
      <c r="H58">
        <v>20</v>
      </c>
      <c r="I58">
        <v>19.324999999999999</v>
      </c>
      <c r="J58">
        <v>21.553000000000001</v>
      </c>
      <c r="K58">
        <v>20.468</v>
      </c>
      <c r="L58">
        <v>20</v>
      </c>
      <c r="M58">
        <v>8</v>
      </c>
      <c r="N58">
        <v>14</v>
      </c>
      <c r="O58">
        <v>10.5</v>
      </c>
      <c r="P58">
        <v>20</v>
      </c>
      <c r="Q58">
        <v>0</v>
      </c>
      <c r="R58">
        <v>0</v>
      </c>
      <c r="S58">
        <v>0</v>
      </c>
      <c r="T58">
        <v>20</v>
      </c>
      <c r="U58">
        <v>13083</v>
      </c>
      <c r="V58">
        <v>19295</v>
      </c>
      <c r="W58">
        <v>16443.05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</row>
    <row r="59" spans="1:31" x14ac:dyDescent="0.25">
      <c r="A59" t="str">
        <f t="shared" si="0"/>
        <v>grid08x14</v>
      </c>
      <c r="B59" t="s">
        <v>328</v>
      </c>
      <c r="C59" s="1">
        <v>45393.380590277775</v>
      </c>
      <c r="D59">
        <v>20</v>
      </c>
      <c r="E59">
        <v>53</v>
      </c>
      <c r="F59">
        <v>55</v>
      </c>
      <c r="G59">
        <v>54</v>
      </c>
      <c r="H59">
        <v>20</v>
      </c>
      <c r="I59">
        <v>21.620999999999999</v>
      </c>
      <c r="J59">
        <v>23.919</v>
      </c>
      <c r="K59">
        <v>22.745000000000001</v>
      </c>
      <c r="L59">
        <v>20</v>
      </c>
      <c r="M59">
        <v>5</v>
      </c>
      <c r="N59">
        <v>16</v>
      </c>
      <c r="O59">
        <v>11.45</v>
      </c>
      <c r="P59">
        <v>20</v>
      </c>
      <c r="Q59">
        <v>0</v>
      </c>
      <c r="R59">
        <v>0</v>
      </c>
      <c r="S59">
        <v>0</v>
      </c>
      <c r="T59">
        <v>20</v>
      </c>
      <c r="U59">
        <v>13629</v>
      </c>
      <c r="V59">
        <v>19411</v>
      </c>
      <c r="W59">
        <v>15877.05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</row>
    <row r="60" spans="1:31" x14ac:dyDescent="0.25">
      <c r="A60" t="str">
        <f t="shared" si="0"/>
        <v>grid08x15</v>
      </c>
      <c r="B60" t="s">
        <v>329</v>
      </c>
      <c r="C60" s="1">
        <v>45393.381192129629</v>
      </c>
      <c r="D60">
        <v>20</v>
      </c>
      <c r="E60">
        <v>57</v>
      </c>
      <c r="F60">
        <v>59</v>
      </c>
      <c r="G60">
        <v>58.1</v>
      </c>
      <c r="H60">
        <v>20</v>
      </c>
      <c r="I60">
        <v>22.803000000000001</v>
      </c>
      <c r="J60">
        <v>27.190999999999999</v>
      </c>
      <c r="K60">
        <v>25.126000000000001</v>
      </c>
      <c r="L60">
        <v>20</v>
      </c>
      <c r="M60">
        <v>8</v>
      </c>
      <c r="N60">
        <v>17</v>
      </c>
      <c r="O60">
        <v>11.45</v>
      </c>
      <c r="P60">
        <v>20</v>
      </c>
      <c r="Q60">
        <v>0</v>
      </c>
      <c r="R60">
        <v>0</v>
      </c>
      <c r="S60">
        <v>0</v>
      </c>
      <c r="T60">
        <v>20</v>
      </c>
      <c r="U60">
        <v>9982</v>
      </c>
      <c r="V60">
        <v>17494</v>
      </c>
      <c r="W60">
        <v>15019.4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</row>
    <row r="61" spans="1:31" x14ac:dyDescent="0.25">
      <c r="A61" t="str">
        <f t="shared" si="0"/>
        <v>grid09x05</v>
      </c>
      <c r="B61" t="s">
        <v>330</v>
      </c>
      <c r="C61" s="1">
        <v>45393.381354166668</v>
      </c>
      <c r="D61">
        <v>20</v>
      </c>
      <c r="E61">
        <v>23</v>
      </c>
      <c r="F61">
        <v>23</v>
      </c>
      <c r="G61">
        <v>23</v>
      </c>
      <c r="H61">
        <v>20</v>
      </c>
      <c r="I61">
        <v>6.7249999999999996</v>
      </c>
      <c r="J61">
        <v>6.9349999999999996</v>
      </c>
      <c r="K61">
        <v>6.8159999999999998</v>
      </c>
      <c r="L61">
        <v>20</v>
      </c>
      <c r="M61">
        <v>3</v>
      </c>
      <c r="N61">
        <v>6</v>
      </c>
      <c r="O61">
        <v>4</v>
      </c>
      <c r="P61">
        <v>20</v>
      </c>
      <c r="Q61">
        <v>0</v>
      </c>
      <c r="R61">
        <v>0</v>
      </c>
      <c r="S61">
        <v>0</v>
      </c>
      <c r="T61">
        <v>20</v>
      </c>
      <c r="U61">
        <v>21059</v>
      </c>
      <c r="V61">
        <v>24429</v>
      </c>
      <c r="W61">
        <v>23077.15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</row>
    <row r="62" spans="1:31" x14ac:dyDescent="0.25">
      <c r="A62" t="str">
        <f t="shared" si="0"/>
        <v>grid09x06</v>
      </c>
      <c r="B62" t="s">
        <v>525</v>
      </c>
      <c r="C62" s="1">
        <v>45393.381562499999</v>
      </c>
      <c r="D62">
        <v>20</v>
      </c>
      <c r="E62">
        <v>27</v>
      </c>
      <c r="F62">
        <v>27</v>
      </c>
      <c r="G62">
        <v>27</v>
      </c>
      <c r="H62">
        <v>20</v>
      </c>
      <c r="I62">
        <v>8.6649999999999991</v>
      </c>
      <c r="J62">
        <v>8.9220000000000006</v>
      </c>
      <c r="K62">
        <v>8.8190000000000008</v>
      </c>
      <c r="L62">
        <v>20</v>
      </c>
      <c r="M62">
        <v>3</v>
      </c>
      <c r="N62">
        <v>7</v>
      </c>
      <c r="O62">
        <v>4.9000000000000004</v>
      </c>
      <c r="P62">
        <v>20</v>
      </c>
      <c r="Q62">
        <v>0</v>
      </c>
      <c r="R62">
        <v>0</v>
      </c>
      <c r="S62">
        <v>0</v>
      </c>
      <c r="T62">
        <v>20</v>
      </c>
      <c r="U62">
        <v>22238</v>
      </c>
      <c r="V62">
        <v>24221</v>
      </c>
      <c r="W62">
        <v>23199.85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</row>
    <row r="63" spans="1:31" x14ac:dyDescent="0.25">
      <c r="A63" t="str">
        <f t="shared" si="0"/>
        <v>grid09x07</v>
      </c>
      <c r="B63" t="s">
        <v>331</v>
      </c>
      <c r="C63" s="1">
        <v>45393.381828703707</v>
      </c>
      <c r="D63">
        <v>20</v>
      </c>
      <c r="E63">
        <v>31</v>
      </c>
      <c r="F63">
        <v>32</v>
      </c>
      <c r="G63">
        <v>31.15</v>
      </c>
      <c r="H63">
        <v>20</v>
      </c>
      <c r="I63">
        <v>10.518000000000001</v>
      </c>
      <c r="J63">
        <v>11.317</v>
      </c>
      <c r="K63">
        <v>10.945</v>
      </c>
      <c r="L63">
        <v>20</v>
      </c>
      <c r="M63">
        <v>3</v>
      </c>
      <c r="N63">
        <v>10</v>
      </c>
      <c r="O63">
        <v>5.95</v>
      </c>
      <c r="P63">
        <v>20</v>
      </c>
      <c r="Q63">
        <v>0</v>
      </c>
      <c r="R63">
        <v>0</v>
      </c>
      <c r="S63">
        <v>0</v>
      </c>
      <c r="T63">
        <v>20</v>
      </c>
      <c r="U63">
        <v>22211</v>
      </c>
      <c r="V63">
        <v>26780</v>
      </c>
      <c r="W63">
        <v>24296.2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</row>
    <row r="64" spans="1:31" x14ac:dyDescent="0.25">
      <c r="A64" t="str">
        <f t="shared" si="0"/>
        <v>grid09x08</v>
      </c>
      <c r="B64" t="s">
        <v>332</v>
      </c>
      <c r="C64" s="1">
        <v>45393.382141203707</v>
      </c>
      <c r="D64">
        <v>20</v>
      </c>
      <c r="E64">
        <v>35</v>
      </c>
      <c r="F64">
        <v>36</v>
      </c>
      <c r="G64">
        <v>35.450000000000003</v>
      </c>
      <c r="H64">
        <v>20</v>
      </c>
      <c r="I64">
        <v>12.449</v>
      </c>
      <c r="J64">
        <v>13.465</v>
      </c>
      <c r="K64">
        <v>13.038</v>
      </c>
      <c r="L64">
        <v>20</v>
      </c>
      <c r="M64">
        <v>5</v>
      </c>
      <c r="N64">
        <v>9</v>
      </c>
      <c r="O64">
        <v>6.65</v>
      </c>
      <c r="P64">
        <v>20</v>
      </c>
      <c r="Q64">
        <v>0</v>
      </c>
      <c r="R64">
        <v>0</v>
      </c>
      <c r="S64">
        <v>0</v>
      </c>
      <c r="T64">
        <v>20</v>
      </c>
      <c r="U64">
        <v>18928</v>
      </c>
      <c r="V64">
        <v>24184</v>
      </c>
      <c r="W64">
        <v>22116.55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</row>
    <row r="65" spans="1:31" x14ac:dyDescent="0.25">
      <c r="A65" t="str">
        <f t="shared" si="0"/>
        <v>grid09x09</v>
      </c>
      <c r="B65" t="s">
        <v>333</v>
      </c>
      <c r="C65" s="1">
        <v>45393.382488425923</v>
      </c>
      <c r="D65">
        <v>20</v>
      </c>
      <c r="E65">
        <v>38</v>
      </c>
      <c r="F65">
        <v>41</v>
      </c>
      <c r="G65">
        <v>39.25</v>
      </c>
      <c r="H65">
        <v>20</v>
      </c>
      <c r="I65">
        <v>14.423999999999999</v>
      </c>
      <c r="J65">
        <v>15.414</v>
      </c>
      <c r="K65">
        <v>15.058999999999999</v>
      </c>
      <c r="L65">
        <v>20</v>
      </c>
      <c r="M65">
        <v>4</v>
      </c>
      <c r="N65">
        <v>11</v>
      </c>
      <c r="O65">
        <v>7.3</v>
      </c>
      <c r="P65">
        <v>20</v>
      </c>
      <c r="Q65">
        <v>0</v>
      </c>
      <c r="R65">
        <v>0</v>
      </c>
      <c r="S65">
        <v>0</v>
      </c>
      <c r="T65">
        <v>20</v>
      </c>
      <c r="U65">
        <v>17782</v>
      </c>
      <c r="V65">
        <v>21477</v>
      </c>
      <c r="W65">
        <v>19591.25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</row>
    <row r="66" spans="1:31" x14ac:dyDescent="0.25">
      <c r="A66" t="str">
        <f t="shared" si="0"/>
        <v>grid09x10</v>
      </c>
      <c r="B66" t="s">
        <v>334</v>
      </c>
      <c r="C66" s="1">
        <v>45393.382893518516</v>
      </c>
      <c r="D66">
        <v>20</v>
      </c>
      <c r="E66">
        <v>43</v>
      </c>
      <c r="F66">
        <v>44</v>
      </c>
      <c r="G66">
        <v>43.45</v>
      </c>
      <c r="H66">
        <v>20</v>
      </c>
      <c r="I66">
        <v>16.341999999999999</v>
      </c>
      <c r="J66">
        <v>17.544</v>
      </c>
      <c r="K66">
        <v>16.975000000000001</v>
      </c>
      <c r="L66">
        <v>20</v>
      </c>
      <c r="M66">
        <v>4</v>
      </c>
      <c r="N66">
        <v>11</v>
      </c>
      <c r="O66">
        <v>8.25</v>
      </c>
      <c r="P66">
        <v>20</v>
      </c>
      <c r="Q66">
        <v>0</v>
      </c>
      <c r="R66">
        <v>0</v>
      </c>
      <c r="S66">
        <v>0</v>
      </c>
      <c r="T66">
        <v>20</v>
      </c>
      <c r="U66">
        <v>15581</v>
      </c>
      <c r="V66">
        <v>20200</v>
      </c>
      <c r="W66">
        <v>17986.7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</row>
    <row r="67" spans="1:31" x14ac:dyDescent="0.25">
      <c r="A67" t="str">
        <f t="shared" ref="A67:A130" si="1">SUBSTITUTE(SUBSTITUTE(SUBSTITUTE(SUBSTITUTE(SUBSTITUTE(SUBSTITUTE(B67,"romanDomination/romanDomination.exe tvns true 0 50000 3600 30 0 0 {RandomSeed} romanDomination/instances/",""),"grid/",""),"random/",""),".txt",""),"net/",""),"planar/","")</f>
        <v>grid09x11</v>
      </c>
      <c r="B67" t="s">
        <v>335</v>
      </c>
      <c r="C67" s="1">
        <v>45393.383356481485</v>
      </c>
      <c r="D67">
        <v>20</v>
      </c>
      <c r="E67">
        <v>47</v>
      </c>
      <c r="F67">
        <v>49</v>
      </c>
      <c r="G67">
        <v>47.55</v>
      </c>
      <c r="H67">
        <v>20</v>
      </c>
      <c r="I67">
        <v>18.542000000000002</v>
      </c>
      <c r="J67">
        <v>20.83</v>
      </c>
      <c r="K67">
        <v>19.440000000000001</v>
      </c>
      <c r="L67">
        <v>20</v>
      </c>
      <c r="M67">
        <v>6</v>
      </c>
      <c r="N67">
        <v>13</v>
      </c>
      <c r="O67">
        <v>10.050000000000001</v>
      </c>
      <c r="P67">
        <v>20</v>
      </c>
      <c r="Q67">
        <v>0</v>
      </c>
      <c r="R67">
        <v>0</v>
      </c>
      <c r="S67">
        <v>0</v>
      </c>
      <c r="T67">
        <v>20</v>
      </c>
      <c r="U67">
        <v>15062</v>
      </c>
      <c r="V67">
        <v>20748</v>
      </c>
      <c r="W67">
        <v>17567.05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</row>
    <row r="68" spans="1:31" x14ac:dyDescent="0.25">
      <c r="A68" t="str">
        <f t="shared" si="1"/>
        <v>grid09x12</v>
      </c>
      <c r="B68" t="s">
        <v>336</v>
      </c>
      <c r="C68" s="1">
        <v>45393.383877314816</v>
      </c>
      <c r="D68">
        <v>20</v>
      </c>
      <c r="E68">
        <v>51</v>
      </c>
      <c r="F68">
        <v>53</v>
      </c>
      <c r="G68">
        <v>51.7</v>
      </c>
      <c r="H68">
        <v>20</v>
      </c>
      <c r="I68">
        <v>20.079000000000001</v>
      </c>
      <c r="J68">
        <v>22.922000000000001</v>
      </c>
      <c r="K68">
        <v>21.344999999999999</v>
      </c>
      <c r="L68">
        <v>20</v>
      </c>
      <c r="M68">
        <v>7</v>
      </c>
      <c r="N68">
        <v>16</v>
      </c>
      <c r="O68">
        <v>10.3</v>
      </c>
      <c r="P68">
        <v>20</v>
      </c>
      <c r="Q68">
        <v>0</v>
      </c>
      <c r="R68">
        <v>0</v>
      </c>
      <c r="S68">
        <v>0</v>
      </c>
      <c r="T68">
        <v>20</v>
      </c>
      <c r="U68">
        <v>13195</v>
      </c>
      <c r="V68">
        <v>19665</v>
      </c>
      <c r="W68">
        <v>15763.1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</row>
    <row r="69" spans="1:31" x14ac:dyDescent="0.25">
      <c r="A69" t="str">
        <f t="shared" si="1"/>
        <v>grid09x13</v>
      </c>
      <c r="B69" t="s">
        <v>337</v>
      </c>
      <c r="C69" s="1">
        <v>45393.384444444448</v>
      </c>
      <c r="D69">
        <v>20</v>
      </c>
      <c r="E69">
        <v>55</v>
      </c>
      <c r="F69">
        <v>58</v>
      </c>
      <c r="G69">
        <v>55.95</v>
      </c>
      <c r="H69">
        <v>20</v>
      </c>
      <c r="I69">
        <v>22.356999999999999</v>
      </c>
      <c r="J69">
        <v>27.027000000000001</v>
      </c>
      <c r="K69">
        <v>23.902999999999999</v>
      </c>
      <c r="L69">
        <v>20</v>
      </c>
      <c r="M69">
        <v>6</v>
      </c>
      <c r="N69">
        <v>17</v>
      </c>
      <c r="O69">
        <v>11.35</v>
      </c>
      <c r="P69">
        <v>20</v>
      </c>
      <c r="Q69">
        <v>0</v>
      </c>
      <c r="R69">
        <v>0</v>
      </c>
      <c r="S69">
        <v>0</v>
      </c>
      <c r="T69">
        <v>20</v>
      </c>
      <c r="U69">
        <v>11646</v>
      </c>
      <c r="V69">
        <v>19897</v>
      </c>
      <c r="W69">
        <v>15557.7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</row>
    <row r="70" spans="1:31" x14ac:dyDescent="0.25">
      <c r="A70" t="str">
        <f t="shared" si="1"/>
        <v>grid09x14</v>
      </c>
      <c r="B70" t="s">
        <v>338</v>
      </c>
      <c r="C70" s="1">
        <v>45393.385069444441</v>
      </c>
      <c r="D70">
        <v>20</v>
      </c>
      <c r="E70">
        <v>58</v>
      </c>
      <c r="F70">
        <v>62</v>
      </c>
      <c r="G70">
        <v>59.8</v>
      </c>
      <c r="H70">
        <v>20</v>
      </c>
      <c r="I70">
        <v>24.838000000000001</v>
      </c>
      <c r="J70">
        <v>27.484000000000002</v>
      </c>
      <c r="K70">
        <v>25.975999999999999</v>
      </c>
      <c r="L70">
        <v>20</v>
      </c>
      <c r="M70">
        <v>9</v>
      </c>
      <c r="N70">
        <v>18</v>
      </c>
      <c r="O70">
        <v>12.5</v>
      </c>
      <c r="P70">
        <v>20</v>
      </c>
      <c r="Q70">
        <v>0</v>
      </c>
      <c r="R70">
        <v>0</v>
      </c>
      <c r="S70">
        <v>0</v>
      </c>
      <c r="T70">
        <v>20</v>
      </c>
      <c r="U70">
        <v>11684</v>
      </c>
      <c r="V70">
        <v>16213</v>
      </c>
      <c r="W70">
        <v>13718.6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</row>
    <row r="71" spans="1:31" x14ac:dyDescent="0.25">
      <c r="A71" t="str">
        <f t="shared" si="1"/>
        <v>grid09x15</v>
      </c>
      <c r="B71" t="s">
        <v>339</v>
      </c>
      <c r="C71" s="1">
        <v>45393.385740740741</v>
      </c>
      <c r="D71">
        <v>20</v>
      </c>
      <c r="E71">
        <v>63</v>
      </c>
      <c r="F71">
        <v>66</v>
      </c>
      <c r="G71">
        <v>63.95</v>
      </c>
      <c r="H71">
        <v>20</v>
      </c>
      <c r="I71">
        <v>26.591000000000001</v>
      </c>
      <c r="J71">
        <v>29.911999999999999</v>
      </c>
      <c r="K71">
        <v>28.210999999999999</v>
      </c>
      <c r="L71">
        <v>20</v>
      </c>
      <c r="M71">
        <v>9</v>
      </c>
      <c r="N71">
        <v>18</v>
      </c>
      <c r="O71">
        <v>13.2</v>
      </c>
      <c r="P71">
        <v>20</v>
      </c>
      <c r="Q71">
        <v>0</v>
      </c>
      <c r="R71">
        <v>0</v>
      </c>
      <c r="S71">
        <v>0</v>
      </c>
      <c r="T71">
        <v>20</v>
      </c>
      <c r="U71">
        <v>9586</v>
      </c>
      <c r="V71">
        <v>16817</v>
      </c>
      <c r="W71">
        <v>12585.95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</row>
    <row r="72" spans="1:31" x14ac:dyDescent="0.25">
      <c r="A72" t="str">
        <f t="shared" si="1"/>
        <v>grid10x04</v>
      </c>
      <c r="B72" t="s">
        <v>340</v>
      </c>
      <c r="C72" s="1">
        <v>45393.38590277778</v>
      </c>
      <c r="D72">
        <v>20</v>
      </c>
      <c r="E72">
        <v>20</v>
      </c>
      <c r="F72">
        <v>20</v>
      </c>
      <c r="G72">
        <v>20</v>
      </c>
      <c r="H72">
        <v>20</v>
      </c>
      <c r="I72">
        <v>6.085</v>
      </c>
      <c r="J72">
        <v>6.8710000000000004</v>
      </c>
      <c r="K72">
        <v>6.31</v>
      </c>
      <c r="L72">
        <v>20</v>
      </c>
      <c r="M72">
        <v>1</v>
      </c>
      <c r="N72">
        <v>6</v>
      </c>
      <c r="O72">
        <v>3.05</v>
      </c>
      <c r="P72">
        <v>20</v>
      </c>
      <c r="Q72">
        <v>0</v>
      </c>
      <c r="R72">
        <v>0</v>
      </c>
      <c r="S72">
        <v>0</v>
      </c>
      <c r="T72">
        <v>20</v>
      </c>
      <c r="U72">
        <v>25728</v>
      </c>
      <c r="V72">
        <v>33304</v>
      </c>
      <c r="W72">
        <v>27406.65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</row>
    <row r="73" spans="1:31" x14ac:dyDescent="0.25">
      <c r="A73" t="str">
        <f t="shared" si="1"/>
        <v>grid10x05</v>
      </c>
      <c r="B73" t="s">
        <v>341</v>
      </c>
      <c r="C73" s="1">
        <v>45393.386099537034</v>
      </c>
      <c r="D73">
        <v>20</v>
      </c>
      <c r="E73">
        <v>26</v>
      </c>
      <c r="F73">
        <v>26</v>
      </c>
      <c r="G73">
        <v>26</v>
      </c>
      <c r="H73">
        <v>20</v>
      </c>
      <c r="I73">
        <v>8.1980000000000004</v>
      </c>
      <c r="J73">
        <v>8.3740000000000006</v>
      </c>
      <c r="K73">
        <v>8.2680000000000007</v>
      </c>
      <c r="L73">
        <v>20</v>
      </c>
      <c r="M73">
        <v>2</v>
      </c>
      <c r="N73">
        <v>6</v>
      </c>
      <c r="O73">
        <v>3.65</v>
      </c>
      <c r="P73">
        <v>20</v>
      </c>
      <c r="Q73">
        <v>0</v>
      </c>
      <c r="R73">
        <v>0</v>
      </c>
      <c r="S73">
        <v>0</v>
      </c>
      <c r="T73">
        <v>20</v>
      </c>
      <c r="U73">
        <v>23411</v>
      </c>
      <c r="V73">
        <v>26529</v>
      </c>
      <c r="W73">
        <v>25099.200000000001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</row>
    <row r="74" spans="1:31" x14ac:dyDescent="0.25">
      <c r="A74" t="str">
        <f t="shared" si="1"/>
        <v>grid10x06</v>
      </c>
      <c r="B74" t="s">
        <v>342</v>
      </c>
      <c r="C74" s="1">
        <v>45393.386342592596</v>
      </c>
      <c r="D74">
        <v>20</v>
      </c>
      <c r="E74">
        <v>30</v>
      </c>
      <c r="F74">
        <v>30</v>
      </c>
      <c r="G74">
        <v>30</v>
      </c>
      <c r="H74">
        <v>20</v>
      </c>
      <c r="I74">
        <v>9.8629999999999995</v>
      </c>
      <c r="J74">
        <v>10.445</v>
      </c>
      <c r="K74">
        <v>10.161</v>
      </c>
      <c r="L74">
        <v>20</v>
      </c>
      <c r="M74">
        <v>3</v>
      </c>
      <c r="N74">
        <v>8</v>
      </c>
      <c r="O74">
        <v>5.3</v>
      </c>
      <c r="P74">
        <v>20</v>
      </c>
      <c r="Q74">
        <v>0</v>
      </c>
      <c r="R74">
        <v>0</v>
      </c>
      <c r="S74">
        <v>0</v>
      </c>
      <c r="T74">
        <v>20</v>
      </c>
      <c r="U74">
        <v>21086</v>
      </c>
      <c r="V74">
        <v>26145</v>
      </c>
      <c r="W74">
        <v>23350.9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</row>
    <row r="75" spans="1:31" x14ac:dyDescent="0.25">
      <c r="A75" t="str">
        <f t="shared" si="1"/>
        <v>grid10x07</v>
      </c>
      <c r="B75" t="s">
        <v>343</v>
      </c>
      <c r="C75" s="1">
        <v>45393.386666666665</v>
      </c>
      <c r="D75">
        <v>20</v>
      </c>
      <c r="E75">
        <v>34</v>
      </c>
      <c r="F75">
        <v>35</v>
      </c>
      <c r="G75">
        <v>34.450000000000003</v>
      </c>
      <c r="H75">
        <v>20</v>
      </c>
      <c r="I75">
        <v>12.005000000000001</v>
      </c>
      <c r="J75">
        <v>14.106</v>
      </c>
      <c r="K75">
        <v>12.59</v>
      </c>
      <c r="L75">
        <v>20</v>
      </c>
      <c r="M75">
        <v>3</v>
      </c>
      <c r="N75">
        <v>9</v>
      </c>
      <c r="O75">
        <v>6.25</v>
      </c>
      <c r="P75">
        <v>20</v>
      </c>
      <c r="Q75">
        <v>0</v>
      </c>
      <c r="R75">
        <v>0</v>
      </c>
      <c r="S75">
        <v>0</v>
      </c>
      <c r="T75">
        <v>20</v>
      </c>
      <c r="U75">
        <v>19229</v>
      </c>
      <c r="V75">
        <v>35208</v>
      </c>
      <c r="W75">
        <v>23287.95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</row>
    <row r="76" spans="1:31" x14ac:dyDescent="0.25">
      <c r="A76" t="str">
        <f t="shared" si="1"/>
        <v>grid10x08</v>
      </c>
      <c r="B76" t="s">
        <v>344</v>
      </c>
      <c r="C76" s="1">
        <v>45393.387013888889</v>
      </c>
      <c r="D76">
        <v>20</v>
      </c>
      <c r="E76">
        <v>39</v>
      </c>
      <c r="F76">
        <v>40</v>
      </c>
      <c r="G76">
        <v>39.15</v>
      </c>
      <c r="H76">
        <v>20</v>
      </c>
      <c r="I76">
        <v>14.186999999999999</v>
      </c>
      <c r="J76">
        <v>15.631</v>
      </c>
      <c r="K76">
        <v>14.718</v>
      </c>
      <c r="L76">
        <v>20</v>
      </c>
      <c r="M76">
        <v>3</v>
      </c>
      <c r="N76">
        <v>10</v>
      </c>
      <c r="O76">
        <v>7.1</v>
      </c>
      <c r="P76">
        <v>20</v>
      </c>
      <c r="Q76">
        <v>0</v>
      </c>
      <c r="R76">
        <v>0</v>
      </c>
      <c r="S76">
        <v>0</v>
      </c>
      <c r="T76">
        <v>20</v>
      </c>
      <c r="U76">
        <v>17427</v>
      </c>
      <c r="V76">
        <v>23706</v>
      </c>
      <c r="W76">
        <v>19922.650000000001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</row>
    <row r="77" spans="1:31" x14ac:dyDescent="0.25">
      <c r="A77" t="str">
        <f t="shared" si="1"/>
        <v>grid10x09</v>
      </c>
      <c r="B77" t="s">
        <v>345</v>
      </c>
      <c r="C77" s="1">
        <v>45393.387418981481</v>
      </c>
      <c r="D77">
        <v>20</v>
      </c>
      <c r="E77">
        <v>43</v>
      </c>
      <c r="F77">
        <v>44</v>
      </c>
      <c r="G77">
        <v>43.6</v>
      </c>
      <c r="H77">
        <v>20</v>
      </c>
      <c r="I77">
        <v>16.298999999999999</v>
      </c>
      <c r="J77">
        <v>18.521999999999998</v>
      </c>
      <c r="K77">
        <v>16.988</v>
      </c>
      <c r="L77">
        <v>20</v>
      </c>
      <c r="M77">
        <v>4</v>
      </c>
      <c r="N77">
        <v>13</v>
      </c>
      <c r="O77">
        <v>8.4499999999999993</v>
      </c>
      <c r="P77">
        <v>20</v>
      </c>
      <c r="Q77">
        <v>0</v>
      </c>
      <c r="R77">
        <v>0</v>
      </c>
      <c r="S77">
        <v>0</v>
      </c>
      <c r="T77">
        <v>20</v>
      </c>
      <c r="U77">
        <v>15833</v>
      </c>
      <c r="V77">
        <v>22645</v>
      </c>
      <c r="W77">
        <v>18140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</row>
    <row r="78" spans="1:31" x14ac:dyDescent="0.25">
      <c r="A78" t="str">
        <f t="shared" si="1"/>
        <v>grid10x11</v>
      </c>
      <c r="B78" t="s">
        <v>346</v>
      </c>
      <c r="C78" s="1">
        <v>45393.38795138889</v>
      </c>
      <c r="D78">
        <v>20</v>
      </c>
      <c r="E78">
        <v>52</v>
      </c>
      <c r="F78">
        <v>54</v>
      </c>
      <c r="G78">
        <v>52.9</v>
      </c>
      <c r="H78">
        <v>20</v>
      </c>
      <c r="I78">
        <v>21</v>
      </c>
      <c r="J78">
        <v>23.541</v>
      </c>
      <c r="K78">
        <v>22.167999999999999</v>
      </c>
      <c r="L78">
        <v>20</v>
      </c>
      <c r="M78">
        <v>8</v>
      </c>
      <c r="N78">
        <v>15</v>
      </c>
      <c r="O78">
        <v>10.75</v>
      </c>
      <c r="P78">
        <v>20</v>
      </c>
      <c r="Q78">
        <v>0</v>
      </c>
      <c r="R78">
        <v>0</v>
      </c>
      <c r="S78">
        <v>0</v>
      </c>
      <c r="T78">
        <v>20</v>
      </c>
      <c r="U78">
        <v>13508</v>
      </c>
      <c r="V78">
        <v>19662</v>
      </c>
      <c r="W78">
        <v>16244.9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</row>
    <row r="79" spans="1:31" x14ac:dyDescent="0.25">
      <c r="A79" t="str">
        <f t="shared" si="1"/>
        <v>grid10x12</v>
      </c>
      <c r="B79" t="s">
        <v>347</v>
      </c>
      <c r="C79" s="1">
        <v>45393.388541666667</v>
      </c>
      <c r="D79">
        <v>20</v>
      </c>
      <c r="E79">
        <v>57</v>
      </c>
      <c r="F79">
        <v>59</v>
      </c>
      <c r="G79">
        <v>57.55</v>
      </c>
      <c r="H79">
        <v>20</v>
      </c>
      <c r="I79">
        <v>23.189</v>
      </c>
      <c r="J79">
        <v>26.312000000000001</v>
      </c>
      <c r="K79">
        <v>24.536999999999999</v>
      </c>
      <c r="L79">
        <v>20</v>
      </c>
      <c r="M79">
        <v>7</v>
      </c>
      <c r="N79">
        <v>15</v>
      </c>
      <c r="O79">
        <v>11.4</v>
      </c>
      <c r="P79">
        <v>20</v>
      </c>
      <c r="Q79">
        <v>0</v>
      </c>
      <c r="R79">
        <v>0</v>
      </c>
      <c r="S79">
        <v>0</v>
      </c>
      <c r="T79">
        <v>20</v>
      </c>
      <c r="U79">
        <v>11051</v>
      </c>
      <c r="V79">
        <v>18270</v>
      </c>
      <c r="W79">
        <v>14968.3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</row>
    <row r="80" spans="1:31" x14ac:dyDescent="0.25">
      <c r="A80" t="str">
        <f t="shared" si="1"/>
        <v>grid10x13</v>
      </c>
      <c r="B80" t="s">
        <v>348</v>
      </c>
      <c r="C80" s="1">
        <v>45393.389189814814</v>
      </c>
      <c r="D80">
        <v>20</v>
      </c>
      <c r="E80">
        <v>61</v>
      </c>
      <c r="F80">
        <v>63</v>
      </c>
      <c r="G80">
        <v>61.85</v>
      </c>
      <c r="H80">
        <v>20</v>
      </c>
      <c r="I80">
        <v>25.803000000000001</v>
      </c>
      <c r="J80">
        <v>29.253</v>
      </c>
      <c r="K80">
        <v>27.209</v>
      </c>
      <c r="L80">
        <v>20</v>
      </c>
      <c r="M80">
        <v>6</v>
      </c>
      <c r="N80">
        <v>17</v>
      </c>
      <c r="O80">
        <v>11.9</v>
      </c>
      <c r="P80">
        <v>20</v>
      </c>
      <c r="Q80">
        <v>0</v>
      </c>
      <c r="R80">
        <v>0</v>
      </c>
      <c r="S80">
        <v>0</v>
      </c>
      <c r="T80">
        <v>20</v>
      </c>
      <c r="U80">
        <v>11200</v>
      </c>
      <c r="V80">
        <v>16499</v>
      </c>
      <c r="W80">
        <v>13633.15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</row>
    <row r="81" spans="1:31" x14ac:dyDescent="0.25">
      <c r="A81" t="str">
        <f t="shared" si="1"/>
        <v>grid10x14</v>
      </c>
      <c r="B81" t="s">
        <v>349</v>
      </c>
      <c r="C81" s="1">
        <v>45393.389907407407</v>
      </c>
      <c r="D81">
        <v>20</v>
      </c>
      <c r="E81">
        <v>65</v>
      </c>
      <c r="F81">
        <v>68</v>
      </c>
      <c r="G81">
        <v>66.7</v>
      </c>
      <c r="H81">
        <v>20</v>
      </c>
      <c r="I81">
        <v>28.559000000000001</v>
      </c>
      <c r="J81">
        <v>32.340000000000003</v>
      </c>
      <c r="K81">
        <v>30.036000000000001</v>
      </c>
      <c r="L81">
        <v>20</v>
      </c>
      <c r="M81">
        <v>11</v>
      </c>
      <c r="N81">
        <v>19</v>
      </c>
      <c r="O81">
        <v>13.95</v>
      </c>
      <c r="P81">
        <v>20</v>
      </c>
      <c r="Q81">
        <v>0</v>
      </c>
      <c r="R81">
        <v>0</v>
      </c>
      <c r="S81">
        <v>0</v>
      </c>
      <c r="T81">
        <v>20</v>
      </c>
      <c r="U81">
        <v>9714</v>
      </c>
      <c r="V81">
        <v>17213</v>
      </c>
      <c r="W81">
        <v>13017.25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</row>
    <row r="82" spans="1:31" x14ac:dyDescent="0.25">
      <c r="A82" t="str">
        <f t="shared" si="1"/>
        <v>grid10x15</v>
      </c>
      <c r="B82" t="s">
        <v>350</v>
      </c>
      <c r="C82" s="1">
        <v>45393.390706018516</v>
      </c>
      <c r="D82">
        <v>20</v>
      </c>
      <c r="E82">
        <v>70</v>
      </c>
      <c r="F82">
        <v>73</v>
      </c>
      <c r="G82">
        <v>71.150000000000006</v>
      </c>
      <c r="H82">
        <v>20</v>
      </c>
      <c r="I82">
        <v>30.606999999999999</v>
      </c>
      <c r="J82">
        <v>35.264000000000003</v>
      </c>
      <c r="K82">
        <v>33.085999999999999</v>
      </c>
      <c r="L82">
        <v>20</v>
      </c>
      <c r="M82">
        <v>11</v>
      </c>
      <c r="N82">
        <v>19</v>
      </c>
      <c r="O82">
        <v>14.45</v>
      </c>
      <c r="P82">
        <v>20</v>
      </c>
      <c r="Q82">
        <v>0</v>
      </c>
      <c r="R82">
        <v>0</v>
      </c>
      <c r="S82">
        <v>0</v>
      </c>
      <c r="T82">
        <v>20</v>
      </c>
      <c r="U82">
        <v>9658</v>
      </c>
      <c r="V82">
        <v>16481</v>
      </c>
      <c r="W82">
        <v>12914.4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</row>
    <row r="83" spans="1:31" x14ac:dyDescent="0.25">
      <c r="A83" t="str">
        <f t="shared" si="1"/>
        <v>grid10x20</v>
      </c>
      <c r="B83" t="s">
        <v>351</v>
      </c>
      <c r="C83" s="1">
        <v>45393.391898148147</v>
      </c>
      <c r="D83">
        <v>20</v>
      </c>
      <c r="E83">
        <v>92</v>
      </c>
      <c r="F83">
        <v>98</v>
      </c>
      <c r="G83">
        <v>94.75</v>
      </c>
      <c r="H83">
        <v>20</v>
      </c>
      <c r="I83">
        <v>48.058</v>
      </c>
      <c r="J83">
        <v>52.561</v>
      </c>
      <c r="K83">
        <v>50.124000000000002</v>
      </c>
      <c r="L83">
        <v>20</v>
      </c>
      <c r="M83">
        <v>12</v>
      </c>
      <c r="N83">
        <v>25</v>
      </c>
      <c r="O83">
        <v>18.95</v>
      </c>
      <c r="P83">
        <v>20</v>
      </c>
      <c r="Q83">
        <v>0</v>
      </c>
      <c r="R83">
        <v>0</v>
      </c>
      <c r="S83">
        <v>0</v>
      </c>
      <c r="T83">
        <v>20</v>
      </c>
      <c r="U83">
        <v>7696</v>
      </c>
      <c r="V83">
        <v>12624</v>
      </c>
      <c r="W83">
        <v>10078.799999999999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</row>
    <row r="84" spans="1:31" x14ac:dyDescent="0.25">
      <c r="A84" t="str">
        <f t="shared" si="1"/>
        <v>grid11x04</v>
      </c>
      <c r="B84" t="s">
        <v>352</v>
      </c>
      <c r="C84" s="1">
        <v>45393.392060185186</v>
      </c>
      <c r="D84">
        <v>20</v>
      </c>
      <c r="E84">
        <v>22</v>
      </c>
      <c r="F84">
        <v>22</v>
      </c>
      <c r="G84">
        <v>22</v>
      </c>
      <c r="H84">
        <v>20</v>
      </c>
      <c r="I84">
        <v>6.681</v>
      </c>
      <c r="J84">
        <v>7.0019999999999998</v>
      </c>
      <c r="K84">
        <v>6.8540000000000001</v>
      </c>
      <c r="L84">
        <v>20</v>
      </c>
      <c r="M84">
        <v>2</v>
      </c>
      <c r="N84">
        <v>6</v>
      </c>
      <c r="O84">
        <v>4.3499999999999996</v>
      </c>
      <c r="P84">
        <v>20</v>
      </c>
      <c r="Q84">
        <v>0</v>
      </c>
      <c r="R84">
        <v>0</v>
      </c>
      <c r="S84">
        <v>0</v>
      </c>
      <c r="T84">
        <v>20</v>
      </c>
      <c r="U84">
        <v>24178</v>
      </c>
      <c r="V84">
        <v>27051</v>
      </c>
      <c r="W84">
        <v>25779.35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</row>
    <row r="85" spans="1:31" x14ac:dyDescent="0.25">
      <c r="A85" t="str">
        <f t="shared" si="1"/>
        <v>grid11x05</v>
      </c>
      <c r="B85" t="s">
        <v>353</v>
      </c>
      <c r="C85" s="1">
        <v>45393.392280092594</v>
      </c>
      <c r="D85">
        <v>20</v>
      </c>
      <c r="E85">
        <v>28</v>
      </c>
      <c r="F85">
        <v>28</v>
      </c>
      <c r="G85">
        <v>28</v>
      </c>
      <c r="H85">
        <v>20</v>
      </c>
      <c r="I85">
        <v>8.8800000000000008</v>
      </c>
      <c r="J85">
        <v>9.5250000000000004</v>
      </c>
      <c r="K85">
        <v>9.173</v>
      </c>
      <c r="L85">
        <v>20</v>
      </c>
      <c r="M85">
        <v>3</v>
      </c>
      <c r="N85">
        <v>7</v>
      </c>
      <c r="O85">
        <v>4.9000000000000004</v>
      </c>
      <c r="P85">
        <v>20</v>
      </c>
      <c r="Q85">
        <v>0</v>
      </c>
      <c r="R85">
        <v>0</v>
      </c>
      <c r="S85">
        <v>0</v>
      </c>
      <c r="T85">
        <v>20</v>
      </c>
      <c r="U85">
        <v>21507</v>
      </c>
      <c r="V85">
        <v>25151</v>
      </c>
      <c r="W85">
        <v>23649.8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</row>
    <row r="86" spans="1:31" x14ac:dyDescent="0.25">
      <c r="A86" t="str">
        <f t="shared" si="1"/>
        <v>grid11x06</v>
      </c>
      <c r="B86" t="s">
        <v>354</v>
      </c>
      <c r="C86" s="1">
        <v>45393.392557870371</v>
      </c>
      <c r="D86">
        <v>20</v>
      </c>
      <c r="E86">
        <v>33</v>
      </c>
      <c r="F86">
        <v>33</v>
      </c>
      <c r="G86">
        <v>33</v>
      </c>
      <c r="H86">
        <v>20</v>
      </c>
      <c r="I86">
        <v>11.17</v>
      </c>
      <c r="J86">
        <v>12.105</v>
      </c>
      <c r="K86">
        <v>11.615</v>
      </c>
      <c r="L86">
        <v>20</v>
      </c>
      <c r="M86">
        <v>4</v>
      </c>
      <c r="N86">
        <v>9</v>
      </c>
      <c r="O86">
        <v>6.4</v>
      </c>
      <c r="P86">
        <v>20</v>
      </c>
      <c r="Q86">
        <v>0</v>
      </c>
      <c r="R86">
        <v>0</v>
      </c>
      <c r="S86">
        <v>0</v>
      </c>
      <c r="T86">
        <v>20</v>
      </c>
      <c r="U86">
        <v>19651</v>
      </c>
      <c r="V86">
        <v>26278</v>
      </c>
      <c r="W86">
        <v>22896.25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</row>
    <row r="87" spans="1:31" x14ac:dyDescent="0.25">
      <c r="A87" t="str">
        <f t="shared" si="1"/>
        <v>grid11x07</v>
      </c>
      <c r="B87" t="s">
        <v>355</v>
      </c>
      <c r="C87" s="1">
        <v>45393.392893518518</v>
      </c>
      <c r="D87">
        <v>20</v>
      </c>
      <c r="E87">
        <v>38</v>
      </c>
      <c r="F87">
        <v>38</v>
      </c>
      <c r="G87">
        <v>38</v>
      </c>
      <c r="H87">
        <v>20</v>
      </c>
      <c r="I87">
        <v>13.467000000000001</v>
      </c>
      <c r="J87">
        <v>14.923999999999999</v>
      </c>
      <c r="K87">
        <v>14.282</v>
      </c>
      <c r="L87">
        <v>20</v>
      </c>
      <c r="M87">
        <v>5</v>
      </c>
      <c r="N87">
        <v>9</v>
      </c>
      <c r="O87">
        <v>6.9</v>
      </c>
      <c r="P87">
        <v>20</v>
      </c>
      <c r="Q87">
        <v>0</v>
      </c>
      <c r="R87">
        <v>0</v>
      </c>
      <c r="S87">
        <v>0</v>
      </c>
      <c r="T87">
        <v>20</v>
      </c>
      <c r="U87">
        <v>16992</v>
      </c>
      <c r="V87">
        <v>24602</v>
      </c>
      <c r="W87">
        <v>21928.65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</row>
    <row r="88" spans="1:31" x14ac:dyDescent="0.25">
      <c r="A88" t="str">
        <f t="shared" si="1"/>
        <v>grid11x08</v>
      </c>
      <c r="B88" t="s">
        <v>356</v>
      </c>
      <c r="C88" s="1">
        <v>45393.39329861111</v>
      </c>
      <c r="D88">
        <v>20</v>
      </c>
      <c r="E88">
        <v>42</v>
      </c>
      <c r="F88">
        <v>44</v>
      </c>
      <c r="G88">
        <v>42.95</v>
      </c>
      <c r="H88">
        <v>20</v>
      </c>
      <c r="I88">
        <v>15.898999999999999</v>
      </c>
      <c r="J88">
        <v>17.881</v>
      </c>
      <c r="K88">
        <v>16.760000000000002</v>
      </c>
      <c r="L88">
        <v>20</v>
      </c>
      <c r="M88">
        <v>5</v>
      </c>
      <c r="N88">
        <v>13</v>
      </c>
      <c r="O88">
        <v>8.1999999999999993</v>
      </c>
      <c r="P88">
        <v>20</v>
      </c>
      <c r="Q88">
        <v>0</v>
      </c>
      <c r="R88">
        <v>0</v>
      </c>
      <c r="S88">
        <v>0</v>
      </c>
      <c r="T88">
        <v>20</v>
      </c>
      <c r="U88">
        <v>15858</v>
      </c>
      <c r="V88">
        <v>24393</v>
      </c>
      <c r="W88">
        <v>19129.3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</row>
    <row r="89" spans="1:31" x14ac:dyDescent="0.25">
      <c r="A89" t="str">
        <f t="shared" si="1"/>
        <v>grid11x09</v>
      </c>
      <c r="B89" t="s">
        <v>357</v>
      </c>
      <c r="C89" s="1">
        <v>45393.393761574072</v>
      </c>
      <c r="D89">
        <v>20</v>
      </c>
      <c r="E89">
        <v>47</v>
      </c>
      <c r="F89">
        <v>48</v>
      </c>
      <c r="G89">
        <v>47.3</v>
      </c>
      <c r="H89">
        <v>20</v>
      </c>
      <c r="I89">
        <v>18.763999999999999</v>
      </c>
      <c r="J89">
        <v>20.305</v>
      </c>
      <c r="K89">
        <v>19.571999999999999</v>
      </c>
      <c r="L89">
        <v>20</v>
      </c>
      <c r="M89">
        <v>7</v>
      </c>
      <c r="N89">
        <v>13</v>
      </c>
      <c r="O89">
        <v>10.15</v>
      </c>
      <c r="P89">
        <v>20</v>
      </c>
      <c r="Q89">
        <v>0</v>
      </c>
      <c r="R89">
        <v>0</v>
      </c>
      <c r="S89">
        <v>0</v>
      </c>
      <c r="T89">
        <v>20</v>
      </c>
      <c r="U89">
        <v>14642</v>
      </c>
      <c r="V89">
        <v>20152</v>
      </c>
      <c r="W89">
        <v>17619.55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</row>
    <row r="90" spans="1:31" x14ac:dyDescent="0.25">
      <c r="A90" t="str">
        <f t="shared" si="1"/>
        <v>grid11x10</v>
      </c>
      <c r="B90" t="s">
        <v>358</v>
      </c>
      <c r="C90" s="1">
        <v>45393.394282407404</v>
      </c>
      <c r="D90">
        <v>20</v>
      </c>
      <c r="E90">
        <v>52</v>
      </c>
      <c r="F90">
        <v>54</v>
      </c>
      <c r="G90">
        <v>52.65</v>
      </c>
      <c r="H90">
        <v>20</v>
      </c>
      <c r="I90">
        <v>20.79</v>
      </c>
      <c r="J90">
        <v>22.934000000000001</v>
      </c>
      <c r="K90">
        <v>21.917999999999999</v>
      </c>
      <c r="L90">
        <v>20</v>
      </c>
      <c r="M90">
        <v>8</v>
      </c>
      <c r="N90">
        <v>15</v>
      </c>
      <c r="O90">
        <v>10.8</v>
      </c>
      <c r="P90">
        <v>20</v>
      </c>
      <c r="Q90">
        <v>0</v>
      </c>
      <c r="R90">
        <v>0</v>
      </c>
      <c r="S90">
        <v>0</v>
      </c>
      <c r="T90">
        <v>20</v>
      </c>
      <c r="U90">
        <v>13636</v>
      </c>
      <c r="V90">
        <v>18779</v>
      </c>
      <c r="W90">
        <v>15779.25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</row>
    <row r="91" spans="1:31" x14ac:dyDescent="0.25">
      <c r="A91" t="str">
        <f t="shared" si="1"/>
        <v>grid11x11</v>
      </c>
      <c r="B91" t="s">
        <v>359</v>
      </c>
      <c r="C91" s="1">
        <v>45393.394861111112</v>
      </c>
      <c r="D91">
        <v>20</v>
      </c>
      <c r="E91">
        <v>57</v>
      </c>
      <c r="F91">
        <v>60</v>
      </c>
      <c r="G91">
        <v>57.6</v>
      </c>
      <c r="H91">
        <v>20</v>
      </c>
      <c r="I91">
        <v>23.597999999999999</v>
      </c>
      <c r="J91">
        <v>26.222000000000001</v>
      </c>
      <c r="K91">
        <v>24.567</v>
      </c>
      <c r="L91">
        <v>20</v>
      </c>
      <c r="M91">
        <v>6</v>
      </c>
      <c r="N91">
        <v>17</v>
      </c>
      <c r="O91">
        <v>12.5</v>
      </c>
      <c r="P91">
        <v>20</v>
      </c>
      <c r="Q91">
        <v>0</v>
      </c>
      <c r="R91">
        <v>0</v>
      </c>
      <c r="S91">
        <v>0</v>
      </c>
      <c r="T91">
        <v>20</v>
      </c>
      <c r="U91">
        <v>11564</v>
      </c>
      <c r="V91">
        <v>17483</v>
      </c>
      <c r="W91">
        <v>14102.2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</row>
    <row r="92" spans="1:31" x14ac:dyDescent="0.25">
      <c r="A92" t="str">
        <f t="shared" si="1"/>
        <v>grid11x12</v>
      </c>
      <c r="B92" t="s">
        <v>360</v>
      </c>
      <c r="C92" s="1">
        <v>45393.395532407405</v>
      </c>
      <c r="D92">
        <v>20</v>
      </c>
      <c r="E92">
        <v>62</v>
      </c>
      <c r="F92">
        <v>64</v>
      </c>
      <c r="G92">
        <v>62.6</v>
      </c>
      <c r="H92">
        <v>20</v>
      </c>
      <c r="I92">
        <v>26.271000000000001</v>
      </c>
      <c r="J92">
        <v>29.405000000000001</v>
      </c>
      <c r="K92">
        <v>28.001000000000001</v>
      </c>
      <c r="L92">
        <v>20</v>
      </c>
      <c r="M92">
        <v>6</v>
      </c>
      <c r="N92">
        <v>17</v>
      </c>
      <c r="O92">
        <v>12.5</v>
      </c>
      <c r="P92">
        <v>20</v>
      </c>
      <c r="Q92">
        <v>0</v>
      </c>
      <c r="R92">
        <v>0</v>
      </c>
      <c r="S92">
        <v>0</v>
      </c>
      <c r="T92">
        <v>20</v>
      </c>
      <c r="U92">
        <v>10998</v>
      </c>
      <c r="V92">
        <v>18412</v>
      </c>
      <c r="W92">
        <v>14156.55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</row>
    <row r="93" spans="1:31" x14ac:dyDescent="0.25">
      <c r="A93" t="str">
        <f t="shared" si="1"/>
        <v>grid11x13</v>
      </c>
      <c r="B93" t="s">
        <v>361</v>
      </c>
      <c r="C93" s="1">
        <v>45393.396284722221</v>
      </c>
      <c r="D93">
        <v>20</v>
      </c>
      <c r="E93">
        <v>66</v>
      </c>
      <c r="F93">
        <v>70</v>
      </c>
      <c r="G93">
        <v>68</v>
      </c>
      <c r="H93">
        <v>20</v>
      </c>
      <c r="I93">
        <v>29.552</v>
      </c>
      <c r="J93">
        <v>32.729999999999997</v>
      </c>
      <c r="K93">
        <v>31.187999999999999</v>
      </c>
      <c r="L93">
        <v>20</v>
      </c>
      <c r="M93">
        <v>8</v>
      </c>
      <c r="N93">
        <v>24</v>
      </c>
      <c r="O93">
        <v>13.8</v>
      </c>
      <c r="P93">
        <v>20</v>
      </c>
      <c r="Q93">
        <v>0</v>
      </c>
      <c r="R93">
        <v>0</v>
      </c>
      <c r="S93">
        <v>0</v>
      </c>
      <c r="T93">
        <v>20</v>
      </c>
      <c r="U93">
        <v>10545</v>
      </c>
      <c r="V93">
        <v>15822</v>
      </c>
      <c r="W93">
        <v>13054.25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</row>
    <row r="94" spans="1:31" x14ac:dyDescent="0.25">
      <c r="A94" t="str">
        <f t="shared" si="1"/>
        <v>grid11x14</v>
      </c>
      <c r="B94" t="s">
        <v>362</v>
      </c>
      <c r="C94" s="1">
        <v>45393.397083333337</v>
      </c>
      <c r="D94">
        <v>20</v>
      </c>
      <c r="E94">
        <v>71</v>
      </c>
      <c r="F94">
        <v>75</v>
      </c>
      <c r="G94">
        <v>72.8</v>
      </c>
      <c r="H94">
        <v>20</v>
      </c>
      <c r="I94">
        <v>31.983000000000001</v>
      </c>
      <c r="J94">
        <v>35.683</v>
      </c>
      <c r="K94">
        <v>33.741999999999997</v>
      </c>
      <c r="L94">
        <v>20</v>
      </c>
      <c r="M94">
        <v>9</v>
      </c>
      <c r="N94">
        <v>20</v>
      </c>
      <c r="O94">
        <v>14.65</v>
      </c>
      <c r="P94">
        <v>20</v>
      </c>
      <c r="Q94">
        <v>0</v>
      </c>
      <c r="R94">
        <v>0</v>
      </c>
      <c r="S94">
        <v>0</v>
      </c>
      <c r="T94">
        <v>20</v>
      </c>
      <c r="U94">
        <v>8708</v>
      </c>
      <c r="V94">
        <v>15016</v>
      </c>
      <c r="W94">
        <v>11830.3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</row>
    <row r="95" spans="1:31" x14ac:dyDescent="0.25">
      <c r="A95" t="str">
        <f t="shared" si="1"/>
        <v>grid11x15</v>
      </c>
      <c r="B95" t="s">
        <v>363</v>
      </c>
      <c r="C95" s="1">
        <v>45393.397974537038</v>
      </c>
      <c r="D95">
        <v>20</v>
      </c>
      <c r="E95">
        <v>76</v>
      </c>
      <c r="F95">
        <v>81</v>
      </c>
      <c r="G95">
        <v>77.900000000000006</v>
      </c>
      <c r="H95">
        <v>20</v>
      </c>
      <c r="I95">
        <v>34.825000000000003</v>
      </c>
      <c r="J95">
        <v>39.826000000000001</v>
      </c>
      <c r="K95">
        <v>37.404000000000003</v>
      </c>
      <c r="L95">
        <v>20</v>
      </c>
      <c r="M95">
        <v>9</v>
      </c>
      <c r="N95">
        <v>24</v>
      </c>
      <c r="O95">
        <v>16.149999999999999</v>
      </c>
      <c r="P95">
        <v>20</v>
      </c>
      <c r="Q95">
        <v>0</v>
      </c>
      <c r="R95">
        <v>0</v>
      </c>
      <c r="S95">
        <v>0</v>
      </c>
      <c r="T95">
        <v>20</v>
      </c>
      <c r="U95">
        <v>8424</v>
      </c>
      <c r="V95">
        <v>15513</v>
      </c>
      <c r="W95">
        <v>11525.1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</row>
    <row r="96" spans="1:31" x14ac:dyDescent="0.25">
      <c r="A96" t="str">
        <f t="shared" si="1"/>
        <v>grid12x04</v>
      </c>
      <c r="B96" t="s">
        <v>364</v>
      </c>
      <c r="C96" s="1">
        <v>45393.398159722223</v>
      </c>
      <c r="D96">
        <v>20</v>
      </c>
      <c r="E96">
        <v>24</v>
      </c>
      <c r="F96">
        <v>24</v>
      </c>
      <c r="G96">
        <v>24</v>
      </c>
      <c r="H96">
        <v>20</v>
      </c>
      <c r="I96">
        <v>7.5949999999999998</v>
      </c>
      <c r="J96">
        <v>7.7880000000000003</v>
      </c>
      <c r="K96">
        <v>7.6879999999999997</v>
      </c>
      <c r="L96">
        <v>20</v>
      </c>
      <c r="M96">
        <v>3</v>
      </c>
      <c r="N96">
        <v>9</v>
      </c>
      <c r="O96">
        <v>4.8499999999999996</v>
      </c>
      <c r="P96">
        <v>20</v>
      </c>
      <c r="Q96">
        <v>0</v>
      </c>
      <c r="R96">
        <v>0</v>
      </c>
      <c r="S96">
        <v>0</v>
      </c>
      <c r="T96">
        <v>20</v>
      </c>
      <c r="U96">
        <v>24264</v>
      </c>
      <c r="V96">
        <v>26283</v>
      </c>
      <c r="W96">
        <v>25427.200000000001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</row>
    <row r="97" spans="1:31" x14ac:dyDescent="0.25">
      <c r="A97" t="str">
        <f t="shared" si="1"/>
        <v>grid12x05</v>
      </c>
      <c r="B97" t="s">
        <v>365</v>
      </c>
      <c r="C97" s="1">
        <v>45393.398402777777</v>
      </c>
      <c r="D97">
        <v>20</v>
      </c>
      <c r="E97">
        <v>30</v>
      </c>
      <c r="F97">
        <v>31</v>
      </c>
      <c r="G97">
        <v>30.2</v>
      </c>
      <c r="H97">
        <v>20</v>
      </c>
      <c r="I97">
        <v>9.93</v>
      </c>
      <c r="J97">
        <v>10.603</v>
      </c>
      <c r="K97">
        <v>10.308</v>
      </c>
      <c r="L97">
        <v>20</v>
      </c>
      <c r="M97">
        <v>4</v>
      </c>
      <c r="N97">
        <v>9</v>
      </c>
      <c r="O97">
        <v>6.15</v>
      </c>
      <c r="P97">
        <v>20</v>
      </c>
      <c r="Q97">
        <v>0</v>
      </c>
      <c r="R97">
        <v>0</v>
      </c>
      <c r="S97">
        <v>0</v>
      </c>
      <c r="T97">
        <v>20</v>
      </c>
      <c r="U97">
        <v>21028</v>
      </c>
      <c r="V97">
        <v>26326</v>
      </c>
      <c r="W97">
        <v>24447.05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</row>
    <row r="98" spans="1:31" x14ac:dyDescent="0.25">
      <c r="A98" t="str">
        <f t="shared" si="1"/>
        <v>grid12x06</v>
      </c>
      <c r="B98" t="s">
        <v>366</v>
      </c>
      <c r="C98" s="1">
        <v>45393.3987037037</v>
      </c>
      <c r="D98">
        <v>20</v>
      </c>
      <c r="E98">
        <v>36</v>
      </c>
      <c r="F98">
        <v>36</v>
      </c>
      <c r="G98">
        <v>36</v>
      </c>
      <c r="H98">
        <v>20</v>
      </c>
      <c r="I98">
        <v>12.571</v>
      </c>
      <c r="J98">
        <v>13.749000000000001</v>
      </c>
      <c r="K98">
        <v>12.984</v>
      </c>
      <c r="L98">
        <v>20</v>
      </c>
      <c r="M98">
        <v>2</v>
      </c>
      <c r="N98">
        <v>9</v>
      </c>
      <c r="O98">
        <v>5.8</v>
      </c>
      <c r="P98">
        <v>20</v>
      </c>
      <c r="Q98">
        <v>0</v>
      </c>
      <c r="R98">
        <v>0</v>
      </c>
      <c r="S98">
        <v>0</v>
      </c>
      <c r="T98">
        <v>20</v>
      </c>
      <c r="U98">
        <v>19448</v>
      </c>
      <c r="V98">
        <v>25280</v>
      </c>
      <c r="W98">
        <v>22048.55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</row>
    <row r="99" spans="1:31" x14ac:dyDescent="0.25">
      <c r="A99" t="str">
        <f t="shared" si="1"/>
        <v>grid12x07</v>
      </c>
      <c r="B99" t="s">
        <v>367</v>
      </c>
      <c r="C99" s="1">
        <v>45393.399097222224</v>
      </c>
      <c r="D99">
        <v>20</v>
      </c>
      <c r="E99">
        <v>41</v>
      </c>
      <c r="F99">
        <v>42</v>
      </c>
      <c r="G99">
        <v>41.5</v>
      </c>
      <c r="H99">
        <v>20</v>
      </c>
      <c r="I99">
        <v>15.012</v>
      </c>
      <c r="J99">
        <v>17.181999999999999</v>
      </c>
      <c r="K99">
        <v>15.987</v>
      </c>
      <c r="L99">
        <v>20</v>
      </c>
      <c r="M99">
        <v>3</v>
      </c>
      <c r="N99">
        <v>10</v>
      </c>
      <c r="O99">
        <v>7.05</v>
      </c>
      <c r="P99">
        <v>20</v>
      </c>
      <c r="Q99">
        <v>0</v>
      </c>
      <c r="R99">
        <v>0</v>
      </c>
      <c r="S99">
        <v>0</v>
      </c>
      <c r="T99">
        <v>20</v>
      </c>
      <c r="U99">
        <v>17653</v>
      </c>
      <c r="V99">
        <v>24879</v>
      </c>
      <c r="W99">
        <v>20820.7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</row>
    <row r="100" spans="1:31" x14ac:dyDescent="0.25">
      <c r="A100" t="str">
        <f t="shared" si="1"/>
        <v>grid12x08</v>
      </c>
      <c r="B100" t="s">
        <v>368</v>
      </c>
      <c r="C100" s="1">
        <v>45393.399560185186</v>
      </c>
      <c r="D100">
        <v>20</v>
      </c>
      <c r="E100">
        <v>46</v>
      </c>
      <c r="F100">
        <v>47</v>
      </c>
      <c r="G100">
        <v>46.6</v>
      </c>
      <c r="H100">
        <v>20</v>
      </c>
      <c r="I100">
        <v>18.100000000000001</v>
      </c>
      <c r="J100">
        <v>21.344000000000001</v>
      </c>
      <c r="K100">
        <v>18.837</v>
      </c>
      <c r="L100">
        <v>20</v>
      </c>
      <c r="M100">
        <v>6</v>
      </c>
      <c r="N100">
        <v>14</v>
      </c>
      <c r="O100">
        <v>8.9499999999999993</v>
      </c>
      <c r="P100">
        <v>20</v>
      </c>
      <c r="Q100">
        <v>0</v>
      </c>
      <c r="R100">
        <v>0</v>
      </c>
      <c r="S100">
        <v>0</v>
      </c>
      <c r="T100">
        <v>20</v>
      </c>
      <c r="U100">
        <v>14629</v>
      </c>
      <c r="V100">
        <v>22689</v>
      </c>
      <c r="W100">
        <v>17422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</row>
    <row r="101" spans="1:31" x14ac:dyDescent="0.25">
      <c r="A101" t="str">
        <f t="shared" si="1"/>
        <v>grid12x09</v>
      </c>
      <c r="B101" t="s">
        <v>369</v>
      </c>
      <c r="C101" s="1">
        <v>45393.400092592594</v>
      </c>
      <c r="D101">
        <v>20</v>
      </c>
      <c r="E101">
        <v>51</v>
      </c>
      <c r="F101">
        <v>54</v>
      </c>
      <c r="G101">
        <v>51.95</v>
      </c>
      <c r="H101">
        <v>20</v>
      </c>
      <c r="I101">
        <v>20.931999999999999</v>
      </c>
      <c r="J101">
        <v>24.093</v>
      </c>
      <c r="K101">
        <v>22.163</v>
      </c>
      <c r="L101">
        <v>20</v>
      </c>
      <c r="M101">
        <v>7</v>
      </c>
      <c r="N101">
        <v>14</v>
      </c>
      <c r="O101">
        <v>10.199999999999999</v>
      </c>
      <c r="P101">
        <v>20</v>
      </c>
      <c r="Q101">
        <v>0</v>
      </c>
      <c r="R101">
        <v>0</v>
      </c>
      <c r="S101">
        <v>0</v>
      </c>
      <c r="T101">
        <v>20</v>
      </c>
      <c r="U101">
        <v>14390</v>
      </c>
      <c r="V101">
        <v>21354</v>
      </c>
      <c r="W101">
        <v>17315.349999999999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</row>
    <row r="102" spans="1:31" x14ac:dyDescent="0.25">
      <c r="A102" t="str">
        <f t="shared" si="1"/>
        <v>grid12x10</v>
      </c>
      <c r="B102" t="s">
        <v>370</v>
      </c>
      <c r="C102" s="1">
        <v>45393.400682870371</v>
      </c>
      <c r="D102">
        <v>20</v>
      </c>
      <c r="E102">
        <v>56</v>
      </c>
      <c r="F102">
        <v>59</v>
      </c>
      <c r="G102">
        <v>57.35</v>
      </c>
      <c r="H102">
        <v>20</v>
      </c>
      <c r="I102">
        <v>24.129000000000001</v>
      </c>
      <c r="J102">
        <v>26.478000000000002</v>
      </c>
      <c r="K102">
        <v>24.832000000000001</v>
      </c>
      <c r="L102">
        <v>20</v>
      </c>
      <c r="M102">
        <v>8</v>
      </c>
      <c r="N102">
        <v>16</v>
      </c>
      <c r="O102">
        <v>12.05</v>
      </c>
      <c r="P102">
        <v>20</v>
      </c>
      <c r="Q102">
        <v>0</v>
      </c>
      <c r="R102">
        <v>0</v>
      </c>
      <c r="S102">
        <v>0</v>
      </c>
      <c r="T102">
        <v>20</v>
      </c>
      <c r="U102">
        <v>12587</v>
      </c>
      <c r="V102">
        <v>18619</v>
      </c>
      <c r="W102">
        <v>14791.65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</row>
    <row r="103" spans="1:31" x14ac:dyDescent="0.25">
      <c r="A103" t="str">
        <f t="shared" si="1"/>
        <v>grid12x11</v>
      </c>
      <c r="B103" t="s">
        <v>371</v>
      </c>
      <c r="C103" s="1">
        <v>45393.401354166665</v>
      </c>
      <c r="D103">
        <v>20</v>
      </c>
      <c r="E103">
        <v>62</v>
      </c>
      <c r="F103">
        <v>65</v>
      </c>
      <c r="G103">
        <v>62.85</v>
      </c>
      <c r="H103">
        <v>20</v>
      </c>
      <c r="I103">
        <v>26.361000000000001</v>
      </c>
      <c r="J103">
        <v>30.273</v>
      </c>
      <c r="K103">
        <v>27.989000000000001</v>
      </c>
      <c r="L103">
        <v>20</v>
      </c>
      <c r="M103">
        <v>8</v>
      </c>
      <c r="N103">
        <v>16</v>
      </c>
      <c r="O103">
        <v>12.4</v>
      </c>
      <c r="P103">
        <v>20</v>
      </c>
      <c r="Q103">
        <v>0</v>
      </c>
      <c r="R103">
        <v>0</v>
      </c>
      <c r="S103">
        <v>0</v>
      </c>
      <c r="T103">
        <v>20</v>
      </c>
      <c r="U103">
        <v>10340</v>
      </c>
      <c r="V103">
        <v>18215</v>
      </c>
      <c r="W103">
        <v>13866.35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</row>
    <row r="104" spans="1:31" x14ac:dyDescent="0.25">
      <c r="A104" t="str">
        <f t="shared" si="1"/>
        <v>grid12x12</v>
      </c>
      <c r="B104" t="s">
        <v>372</v>
      </c>
      <c r="C104" s="1">
        <v>45393.402141203704</v>
      </c>
      <c r="D104">
        <v>20</v>
      </c>
      <c r="E104">
        <v>67</v>
      </c>
      <c r="F104">
        <v>70</v>
      </c>
      <c r="G104">
        <v>68.45</v>
      </c>
      <c r="H104">
        <v>20</v>
      </c>
      <c r="I104">
        <v>30.908999999999999</v>
      </c>
      <c r="J104">
        <v>33.905999999999999</v>
      </c>
      <c r="K104">
        <v>32.575000000000003</v>
      </c>
      <c r="L104">
        <v>20</v>
      </c>
      <c r="M104">
        <v>9</v>
      </c>
      <c r="N104">
        <v>17</v>
      </c>
      <c r="O104">
        <v>13.45</v>
      </c>
      <c r="P104">
        <v>20</v>
      </c>
      <c r="Q104">
        <v>0</v>
      </c>
      <c r="R104">
        <v>0</v>
      </c>
      <c r="S104">
        <v>0</v>
      </c>
      <c r="T104">
        <v>20</v>
      </c>
      <c r="U104">
        <v>9707</v>
      </c>
      <c r="V104">
        <v>15020</v>
      </c>
      <c r="W104">
        <v>12710.95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</row>
    <row r="105" spans="1:31" x14ac:dyDescent="0.25">
      <c r="A105" t="str">
        <f t="shared" si="1"/>
        <v>grid12x13</v>
      </c>
      <c r="B105" t="s">
        <v>373</v>
      </c>
      <c r="C105" s="1">
        <v>45393.402962962966</v>
      </c>
      <c r="D105">
        <v>20</v>
      </c>
      <c r="E105">
        <v>72</v>
      </c>
      <c r="F105">
        <v>75</v>
      </c>
      <c r="G105">
        <v>73.650000000000006</v>
      </c>
      <c r="H105">
        <v>20</v>
      </c>
      <c r="I105">
        <v>33.377000000000002</v>
      </c>
      <c r="J105">
        <v>36.515000000000001</v>
      </c>
      <c r="K105">
        <v>35.1</v>
      </c>
      <c r="L105">
        <v>20</v>
      </c>
      <c r="M105">
        <v>11</v>
      </c>
      <c r="N105">
        <v>20</v>
      </c>
      <c r="O105">
        <v>15.85</v>
      </c>
      <c r="P105">
        <v>20</v>
      </c>
      <c r="Q105">
        <v>0</v>
      </c>
      <c r="R105">
        <v>0</v>
      </c>
      <c r="S105">
        <v>0</v>
      </c>
      <c r="T105">
        <v>20</v>
      </c>
      <c r="U105">
        <v>8681</v>
      </c>
      <c r="V105">
        <v>14162</v>
      </c>
      <c r="W105">
        <v>11433.4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</row>
    <row r="106" spans="1:31" x14ac:dyDescent="0.25">
      <c r="A106" t="str">
        <f t="shared" si="1"/>
        <v>grid12x14</v>
      </c>
      <c r="B106" t="s">
        <v>374</v>
      </c>
      <c r="C106" s="1">
        <v>45393.403877314813</v>
      </c>
      <c r="D106">
        <v>20</v>
      </c>
      <c r="E106">
        <v>77</v>
      </c>
      <c r="F106">
        <v>82</v>
      </c>
      <c r="G106">
        <v>79.400000000000006</v>
      </c>
      <c r="H106">
        <v>20</v>
      </c>
      <c r="I106">
        <v>36.683</v>
      </c>
      <c r="J106">
        <v>40.145000000000003</v>
      </c>
      <c r="K106">
        <v>38.176000000000002</v>
      </c>
      <c r="L106">
        <v>20</v>
      </c>
      <c r="M106">
        <v>12</v>
      </c>
      <c r="N106">
        <v>19</v>
      </c>
      <c r="O106">
        <v>15.7</v>
      </c>
      <c r="P106">
        <v>20</v>
      </c>
      <c r="Q106">
        <v>0</v>
      </c>
      <c r="R106">
        <v>0</v>
      </c>
      <c r="S106">
        <v>0</v>
      </c>
      <c r="T106">
        <v>20</v>
      </c>
      <c r="U106">
        <v>8423</v>
      </c>
      <c r="V106">
        <v>13573</v>
      </c>
      <c r="W106">
        <v>10573.15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</row>
    <row r="107" spans="1:31" x14ac:dyDescent="0.25">
      <c r="A107" t="str">
        <f t="shared" si="1"/>
        <v>grid12x15</v>
      </c>
      <c r="B107" t="s">
        <v>375</v>
      </c>
      <c r="C107" s="1">
        <v>45393.40488425926</v>
      </c>
      <c r="D107">
        <v>20</v>
      </c>
      <c r="E107">
        <v>83</v>
      </c>
      <c r="F107">
        <v>87</v>
      </c>
      <c r="G107">
        <v>85.25</v>
      </c>
      <c r="H107">
        <v>20</v>
      </c>
      <c r="I107">
        <v>41.186</v>
      </c>
      <c r="J107">
        <v>45.392000000000003</v>
      </c>
      <c r="K107">
        <v>43.005000000000003</v>
      </c>
      <c r="L107">
        <v>20</v>
      </c>
      <c r="M107">
        <v>11</v>
      </c>
      <c r="N107">
        <v>22</v>
      </c>
      <c r="O107">
        <v>16.45</v>
      </c>
      <c r="P107">
        <v>20</v>
      </c>
      <c r="Q107">
        <v>0</v>
      </c>
      <c r="R107">
        <v>0</v>
      </c>
      <c r="S107">
        <v>0</v>
      </c>
      <c r="T107">
        <v>20</v>
      </c>
      <c r="U107">
        <v>7969</v>
      </c>
      <c r="V107">
        <v>13713</v>
      </c>
      <c r="W107">
        <v>10851.55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</row>
    <row r="108" spans="1:31" x14ac:dyDescent="0.25">
      <c r="A108" t="str">
        <f t="shared" si="1"/>
        <v>grid13x04</v>
      </c>
      <c r="B108" t="s">
        <v>376</v>
      </c>
      <c r="C108" s="1">
        <v>45393.405092592591</v>
      </c>
      <c r="D108">
        <v>20</v>
      </c>
      <c r="E108">
        <v>26</v>
      </c>
      <c r="F108">
        <v>26</v>
      </c>
      <c r="G108">
        <v>26</v>
      </c>
      <c r="H108">
        <v>20</v>
      </c>
      <c r="I108">
        <v>8.3870000000000005</v>
      </c>
      <c r="J108">
        <v>8.9109999999999996</v>
      </c>
      <c r="K108">
        <v>8.6479999999999997</v>
      </c>
      <c r="L108">
        <v>20</v>
      </c>
      <c r="M108">
        <v>4</v>
      </c>
      <c r="N108">
        <v>8</v>
      </c>
      <c r="O108">
        <v>5.4</v>
      </c>
      <c r="P108">
        <v>20</v>
      </c>
      <c r="Q108">
        <v>0</v>
      </c>
      <c r="R108">
        <v>0</v>
      </c>
      <c r="S108">
        <v>0</v>
      </c>
      <c r="T108">
        <v>20</v>
      </c>
      <c r="U108">
        <v>24803</v>
      </c>
      <c r="V108">
        <v>28660</v>
      </c>
      <c r="W108">
        <v>26425.9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</row>
    <row r="109" spans="1:31" x14ac:dyDescent="0.25">
      <c r="A109" t="str">
        <f t="shared" si="1"/>
        <v>grid13x05</v>
      </c>
      <c r="B109" t="s">
        <v>377</v>
      </c>
      <c r="C109" s="1">
        <v>45393.405370370368</v>
      </c>
      <c r="D109">
        <v>20</v>
      </c>
      <c r="E109">
        <v>33</v>
      </c>
      <c r="F109">
        <v>33</v>
      </c>
      <c r="G109">
        <v>33</v>
      </c>
      <c r="H109">
        <v>20</v>
      </c>
      <c r="I109">
        <v>11.066000000000001</v>
      </c>
      <c r="J109">
        <v>12.186</v>
      </c>
      <c r="K109">
        <v>11.664</v>
      </c>
      <c r="L109">
        <v>20</v>
      </c>
      <c r="M109">
        <v>2</v>
      </c>
      <c r="N109">
        <v>9</v>
      </c>
      <c r="O109">
        <v>4.9000000000000004</v>
      </c>
      <c r="P109">
        <v>20</v>
      </c>
      <c r="Q109">
        <v>0</v>
      </c>
      <c r="R109">
        <v>0</v>
      </c>
      <c r="S109">
        <v>0</v>
      </c>
      <c r="T109">
        <v>20</v>
      </c>
      <c r="U109">
        <v>21000</v>
      </c>
      <c r="V109">
        <v>26100</v>
      </c>
      <c r="W109">
        <v>23655.85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</row>
    <row r="110" spans="1:31" x14ac:dyDescent="0.25">
      <c r="A110" t="str">
        <f t="shared" si="1"/>
        <v>grid13x06</v>
      </c>
      <c r="B110" t="s">
        <v>378</v>
      </c>
      <c r="C110" s="1">
        <v>45393.405717592592</v>
      </c>
      <c r="D110">
        <v>20</v>
      </c>
      <c r="E110">
        <v>38</v>
      </c>
      <c r="F110">
        <v>39</v>
      </c>
      <c r="G110">
        <v>38.75</v>
      </c>
      <c r="H110">
        <v>20</v>
      </c>
      <c r="I110">
        <v>13.898</v>
      </c>
      <c r="J110">
        <v>15.308</v>
      </c>
      <c r="K110">
        <v>14.462999999999999</v>
      </c>
      <c r="L110">
        <v>20</v>
      </c>
      <c r="M110">
        <v>4</v>
      </c>
      <c r="N110">
        <v>11</v>
      </c>
      <c r="O110">
        <v>7.15</v>
      </c>
      <c r="P110">
        <v>20</v>
      </c>
      <c r="Q110">
        <v>0</v>
      </c>
      <c r="R110">
        <v>0</v>
      </c>
      <c r="S110">
        <v>0</v>
      </c>
      <c r="T110">
        <v>20</v>
      </c>
      <c r="U110">
        <v>17954</v>
      </c>
      <c r="V110">
        <v>23560</v>
      </c>
      <c r="W110">
        <v>20756.5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</row>
    <row r="111" spans="1:31" x14ac:dyDescent="0.25">
      <c r="A111" t="str">
        <f t="shared" si="1"/>
        <v>grid13x07</v>
      </c>
      <c r="B111" t="s">
        <v>379</v>
      </c>
      <c r="C111" s="1">
        <v>45393.406145833331</v>
      </c>
      <c r="D111">
        <v>20</v>
      </c>
      <c r="E111">
        <v>44</v>
      </c>
      <c r="F111">
        <v>46</v>
      </c>
      <c r="G111">
        <v>44.65</v>
      </c>
      <c r="H111">
        <v>20</v>
      </c>
      <c r="I111">
        <v>17.210999999999999</v>
      </c>
      <c r="J111">
        <v>19.033000000000001</v>
      </c>
      <c r="K111">
        <v>17.869</v>
      </c>
      <c r="L111">
        <v>20</v>
      </c>
      <c r="M111">
        <v>6</v>
      </c>
      <c r="N111">
        <v>10</v>
      </c>
      <c r="O111">
        <v>8.1</v>
      </c>
      <c r="P111">
        <v>20</v>
      </c>
      <c r="Q111">
        <v>0</v>
      </c>
      <c r="R111">
        <v>0</v>
      </c>
      <c r="S111">
        <v>0</v>
      </c>
      <c r="T111">
        <v>20</v>
      </c>
      <c r="U111">
        <v>16949</v>
      </c>
      <c r="V111">
        <v>23951</v>
      </c>
      <c r="W111">
        <v>19594.400000000001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</row>
    <row r="112" spans="1:31" x14ac:dyDescent="0.25">
      <c r="A112" t="str">
        <f t="shared" si="1"/>
        <v>grid13x08</v>
      </c>
      <c r="B112" t="s">
        <v>380</v>
      </c>
      <c r="C112" s="1">
        <v>45393.406631944446</v>
      </c>
      <c r="D112">
        <v>20</v>
      </c>
      <c r="E112">
        <v>50</v>
      </c>
      <c r="F112">
        <v>52</v>
      </c>
      <c r="G112">
        <v>50.25</v>
      </c>
      <c r="H112">
        <v>20</v>
      </c>
      <c r="I112">
        <v>19.582999999999998</v>
      </c>
      <c r="J112">
        <v>21.867999999999999</v>
      </c>
      <c r="K112">
        <v>20.693000000000001</v>
      </c>
      <c r="L112">
        <v>20</v>
      </c>
      <c r="M112">
        <v>6</v>
      </c>
      <c r="N112">
        <v>14</v>
      </c>
      <c r="O112">
        <v>9.8000000000000007</v>
      </c>
      <c r="P112">
        <v>20</v>
      </c>
      <c r="Q112">
        <v>0</v>
      </c>
      <c r="R112">
        <v>0</v>
      </c>
      <c r="S112">
        <v>0</v>
      </c>
      <c r="T112">
        <v>20</v>
      </c>
      <c r="U112">
        <v>12546</v>
      </c>
      <c r="V112">
        <v>19875</v>
      </c>
      <c r="W112">
        <v>16678.05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</row>
    <row r="113" spans="1:31" x14ac:dyDescent="0.25">
      <c r="A113" t="str">
        <f t="shared" si="1"/>
        <v>grid13x09</v>
      </c>
      <c r="B113" t="s">
        <v>381</v>
      </c>
      <c r="C113" s="1">
        <v>45393.407210648147</v>
      </c>
      <c r="D113">
        <v>20</v>
      </c>
      <c r="E113">
        <v>55</v>
      </c>
      <c r="F113">
        <v>57</v>
      </c>
      <c r="G113">
        <v>55.8</v>
      </c>
      <c r="H113">
        <v>20</v>
      </c>
      <c r="I113">
        <v>23.041</v>
      </c>
      <c r="J113">
        <v>25.475000000000001</v>
      </c>
      <c r="K113">
        <v>24.242000000000001</v>
      </c>
      <c r="L113">
        <v>20</v>
      </c>
      <c r="M113">
        <v>9</v>
      </c>
      <c r="N113">
        <v>16</v>
      </c>
      <c r="O113">
        <v>11.85</v>
      </c>
      <c r="P113">
        <v>20</v>
      </c>
      <c r="Q113">
        <v>0</v>
      </c>
      <c r="R113">
        <v>0</v>
      </c>
      <c r="S113">
        <v>0</v>
      </c>
      <c r="T113">
        <v>20</v>
      </c>
      <c r="U113">
        <v>12757</v>
      </c>
      <c r="V113">
        <v>16983</v>
      </c>
      <c r="W113">
        <v>15372.35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</row>
    <row r="114" spans="1:31" x14ac:dyDescent="0.25">
      <c r="A114" t="str">
        <f t="shared" si="1"/>
        <v>grid13x10</v>
      </c>
      <c r="B114" t="s">
        <v>382</v>
      </c>
      <c r="C114" s="1">
        <v>45393.407881944448</v>
      </c>
      <c r="D114">
        <v>20</v>
      </c>
      <c r="E114">
        <v>61</v>
      </c>
      <c r="F114">
        <v>64</v>
      </c>
      <c r="G114">
        <v>61.85</v>
      </c>
      <c r="H114">
        <v>20</v>
      </c>
      <c r="I114">
        <v>26.041</v>
      </c>
      <c r="J114">
        <v>29.648</v>
      </c>
      <c r="K114">
        <v>27.614000000000001</v>
      </c>
      <c r="L114">
        <v>20</v>
      </c>
      <c r="M114">
        <v>8</v>
      </c>
      <c r="N114">
        <v>17</v>
      </c>
      <c r="O114">
        <v>12.5</v>
      </c>
      <c r="P114">
        <v>20</v>
      </c>
      <c r="Q114">
        <v>0</v>
      </c>
      <c r="R114">
        <v>0</v>
      </c>
      <c r="S114">
        <v>0</v>
      </c>
      <c r="T114">
        <v>20</v>
      </c>
      <c r="U114">
        <v>10290</v>
      </c>
      <c r="V114">
        <v>17089</v>
      </c>
      <c r="W114">
        <v>13914.6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</row>
    <row r="115" spans="1:31" x14ac:dyDescent="0.25">
      <c r="A115" t="str">
        <f t="shared" si="1"/>
        <v>grid13x11</v>
      </c>
      <c r="B115" t="s">
        <v>383</v>
      </c>
      <c r="C115" s="1">
        <v>45393.408622685187</v>
      </c>
      <c r="D115">
        <v>20</v>
      </c>
      <c r="E115">
        <v>66</v>
      </c>
      <c r="F115">
        <v>70</v>
      </c>
      <c r="G115">
        <v>67.900000000000006</v>
      </c>
      <c r="H115">
        <v>20</v>
      </c>
      <c r="I115">
        <v>29.763999999999999</v>
      </c>
      <c r="J115">
        <v>33.371000000000002</v>
      </c>
      <c r="K115">
        <v>31.469000000000001</v>
      </c>
      <c r="L115">
        <v>20</v>
      </c>
      <c r="M115">
        <v>9</v>
      </c>
      <c r="N115">
        <v>18</v>
      </c>
      <c r="O115">
        <v>13.7</v>
      </c>
      <c r="P115">
        <v>20</v>
      </c>
      <c r="Q115">
        <v>0</v>
      </c>
      <c r="R115">
        <v>0</v>
      </c>
      <c r="S115">
        <v>0</v>
      </c>
      <c r="T115">
        <v>20</v>
      </c>
      <c r="U115">
        <v>9229</v>
      </c>
      <c r="V115">
        <v>15520</v>
      </c>
      <c r="W115">
        <v>12432.1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</row>
    <row r="116" spans="1:31" x14ac:dyDescent="0.25">
      <c r="A116" t="str">
        <f t="shared" si="1"/>
        <v>grid13x12</v>
      </c>
      <c r="B116" t="s">
        <v>384</v>
      </c>
      <c r="C116" s="1">
        <v>45393.409479166665</v>
      </c>
      <c r="D116">
        <v>20</v>
      </c>
      <c r="E116">
        <v>72</v>
      </c>
      <c r="F116">
        <v>75</v>
      </c>
      <c r="G116">
        <v>73.349999999999994</v>
      </c>
      <c r="H116">
        <v>20</v>
      </c>
      <c r="I116">
        <v>34.005000000000003</v>
      </c>
      <c r="J116">
        <v>38.131</v>
      </c>
      <c r="K116">
        <v>35.929000000000002</v>
      </c>
      <c r="L116">
        <v>20</v>
      </c>
      <c r="M116">
        <v>11</v>
      </c>
      <c r="N116">
        <v>21</v>
      </c>
      <c r="O116">
        <v>15.1</v>
      </c>
      <c r="P116">
        <v>20</v>
      </c>
      <c r="Q116">
        <v>0</v>
      </c>
      <c r="R116">
        <v>0</v>
      </c>
      <c r="S116">
        <v>0</v>
      </c>
      <c r="T116">
        <v>20</v>
      </c>
      <c r="U116">
        <v>8139</v>
      </c>
      <c r="V116">
        <v>15063</v>
      </c>
      <c r="W116">
        <v>11855.5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</row>
    <row r="117" spans="1:31" x14ac:dyDescent="0.25">
      <c r="A117" t="str">
        <f t="shared" si="1"/>
        <v>grid13x13</v>
      </c>
      <c r="B117" t="s">
        <v>385</v>
      </c>
      <c r="C117" s="1">
        <v>45393.410416666666</v>
      </c>
      <c r="D117">
        <v>20</v>
      </c>
      <c r="E117">
        <v>78</v>
      </c>
      <c r="F117">
        <v>81</v>
      </c>
      <c r="G117">
        <v>79.45</v>
      </c>
      <c r="H117">
        <v>20</v>
      </c>
      <c r="I117">
        <v>38.158999999999999</v>
      </c>
      <c r="J117">
        <v>41.584000000000003</v>
      </c>
      <c r="K117">
        <v>39.418999999999997</v>
      </c>
      <c r="L117">
        <v>20</v>
      </c>
      <c r="M117">
        <v>12</v>
      </c>
      <c r="N117">
        <v>22</v>
      </c>
      <c r="O117">
        <v>17.100000000000001</v>
      </c>
      <c r="P117">
        <v>20</v>
      </c>
      <c r="Q117">
        <v>0</v>
      </c>
      <c r="R117">
        <v>0</v>
      </c>
      <c r="S117">
        <v>0</v>
      </c>
      <c r="T117">
        <v>20</v>
      </c>
      <c r="U117">
        <v>9351</v>
      </c>
      <c r="V117">
        <v>14042</v>
      </c>
      <c r="W117">
        <v>11371.75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</row>
    <row r="118" spans="1:31" x14ac:dyDescent="0.25">
      <c r="A118" t="str">
        <f t="shared" si="1"/>
        <v>grid13x15</v>
      </c>
      <c r="B118" t="s">
        <v>386</v>
      </c>
      <c r="C118" s="1">
        <v>45393.411562499998</v>
      </c>
      <c r="D118">
        <v>20</v>
      </c>
      <c r="E118">
        <v>89</v>
      </c>
      <c r="F118">
        <v>94</v>
      </c>
      <c r="G118">
        <v>91.8</v>
      </c>
      <c r="H118">
        <v>20</v>
      </c>
      <c r="I118">
        <v>46.222999999999999</v>
      </c>
      <c r="J118">
        <v>51.960999999999999</v>
      </c>
      <c r="K118">
        <v>48.165999999999997</v>
      </c>
      <c r="L118">
        <v>20</v>
      </c>
      <c r="M118">
        <v>11</v>
      </c>
      <c r="N118">
        <v>24</v>
      </c>
      <c r="O118">
        <v>17.55</v>
      </c>
      <c r="P118">
        <v>20</v>
      </c>
      <c r="Q118">
        <v>0</v>
      </c>
      <c r="R118">
        <v>0</v>
      </c>
      <c r="S118">
        <v>0</v>
      </c>
      <c r="T118">
        <v>20</v>
      </c>
      <c r="U118">
        <v>7119</v>
      </c>
      <c r="V118">
        <v>12716</v>
      </c>
      <c r="W118">
        <v>10440.75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</row>
    <row r="119" spans="1:31" x14ac:dyDescent="0.25">
      <c r="A119" t="str">
        <f t="shared" si="1"/>
        <v>grid14x03</v>
      </c>
      <c r="B119" t="s">
        <v>387</v>
      </c>
      <c r="C119" s="1">
        <v>45393.411712962959</v>
      </c>
      <c r="D119">
        <v>20</v>
      </c>
      <c r="E119">
        <v>22</v>
      </c>
      <c r="F119">
        <v>22</v>
      </c>
      <c r="G119">
        <v>22</v>
      </c>
      <c r="H119">
        <v>20</v>
      </c>
      <c r="I119">
        <v>6.32</v>
      </c>
      <c r="J119">
        <v>6.5090000000000003</v>
      </c>
      <c r="K119">
        <v>6.41</v>
      </c>
      <c r="L119">
        <v>20</v>
      </c>
      <c r="M119">
        <v>1</v>
      </c>
      <c r="N119">
        <v>6</v>
      </c>
      <c r="O119">
        <v>4.3</v>
      </c>
      <c r="P119">
        <v>20</v>
      </c>
      <c r="Q119">
        <v>0</v>
      </c>
      <c r="R119">
        <v>0</v>
      </c>
      <c r="S119">
        <v>0</v>
      </c>
      <c r="T119">
        <v>20</v>
      </c>
      <c r="U119">
        <v>24026</v>
      </c>
      <c r="V119">
        <v>25802</v>
      </c>
      <c r="W119">
        <v>24950.9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</row>
    <row r="120" spans="1:31" x14ac:dyDescent="0.25">
      <c r="A120" t="str">
        <f t="shared" si="1"/>
        <v>grid14x04</v>
      </c>
      <c r="B120" t="s">
        <v>388</v>
      </c>
      <c r="C120" s="1">
        <v>45393.411944444444</v>
      </c>
      <c r="D120">
        <v>20</v>
      </c>
      <c r="E120">
        <v>28</v>
      </c>
      <c r="F120">
        <v>28</v>
      </c>
      <c r="G120">
        <v>28</v>
      </c>
      <c r="H120">
        <v>20</v>
      </c>
      <c r="I120">
        <v>9.2959999999999994</v>
      </c>
      <c r="J120">
        <v>10.038</v>
      </c>
      <c r="K120">
        <v>9.702</v>
      </c>
      <c r="L120">
        <v>20</v>
      </c>
      <c r="M120">
        <v>3</v>
      </c>
      <c r="N120">
        <v>7</v>
      </c>
      <c r="O120">
        <v>5.45</v>
      </c>
      <c r="P120">
        <v>20</v>
      </c>
      <c r="Q120">
        <v>0</v>
      </c>
      <c r="R120">
        <v>0</v>
      </c>
      <c r="S120">
        <v>0</v>
      </c>
      <c r="T120">
        <v>20</v>
      </c>
      <c r="U120">
        <v>23192</v>
      </c>
      <c r="V120">
        <v>28671</v>
      </c>
      <c r="W120">
        <v>26433.7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</row>
    <row r="121" spans="1:31" x14ac:dyDescent="0.25">
      <c r="A121" t="str">
        <f t="shared" si="1"/>
        <v>grid14x05</v>
      </c>
      <c r="B121" t="s">
        <v>389</v>
      </c>
      <c r="C121" s="1">
        <v>45393.412256944444</v>
      </c>
      <c r="D121">
        <v>20</v>
      </c>
      <c r="E121">
        <v>35</v>
      </c>
      <c r="F121">
        <v>36</v>
      </c>
      <c r="G121">
        <v>35.049999999999997</v>
      </c>
      <c r="H121">
        <v>20</v>
      </c>
      <c r="I121">
        <v>12.526</v>
      </c>
      <c r="J121">
        <v>13.867000000000001</v>
      </c>
      <c r="K121">
        <v>13.161</v>
      </c>
      <c r="L121">
        <v>20</v>
      </c>
      <c r="M121">
        <v>3</v>
      </c>
      <c r="N121">
        <v>11</v>
      </c>
      <c r="O121">
        <v>6.5</v>
      </c>
      <c r="P121">
        <v>20</v>
      </c>
      <c r="Q121">
        <v>0</v>
      </c>
      <c r="R121">
        <v>0</v>
      </c>
      <c r="S121">
        <v>0</v>
      </c>
      <c r="T121">
        <v>20</v>
      </c>
      <c r="U121">
        <v>19807</v>
      </c>
      <c r="V121">
        <v>24703</v>
      </c>
      <c r="W121">
        <v>22153.599999999999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</row>
    <row r="122" spans="1:31" x14ac:dyDescent="0.25">
      <c r="A122" t="str">
        <f t="shared" si="1"/>
        <v>grid14x06</v>
      </c>
      <c r="B122" t="s">
        <v>390</v>
      </c>
      <c r="C122" s="1">
        <v>45393.41265046296</v>
      </c>
      <c r="D122">
        <v>20</v>
      </c>
      <c r="E122">
        <v>41</v>
      </c>
      <c r="F122">
        <v>42</v>
      </c>
      <c r="G122">
        <v>41.7</v>
      </c>
      <c r="H122">
        <v>20</v>
      </c>
      <c r="I122">
        <v>15.500999999999999</v>
      </c>
      <c r="J122">
        <v>17.986000000000001</v>
      </c>
      <c r="K122">
        <v>16.594000000000001</v>
      </c>
      <c r="L122">
        <v>20</v>
      </c>
      <c r="M122">
        <v>3</v>
      </c>
      <c r="N122">
        <v>10</v>
      </c>
      <c r="O122">
        <v>7.05</v>
      </c>
      <c r="P122">
        <v>20</v>
      </c>
      <c r="Q122">
        <v>0</v>
      </c>
      <c r="R122">
        <v>0</v>
      </c>
      <c r="S122">
        <v>0</v>
      </c>
      <c r="T122">
        <v>20</v>
      </c>
      <c r="U122">
        <v>17612</v>
      </c>
      <c r="V122">
        <v>24757</v>
      </c>
      <c r="W122">
        <v>20556.25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</row>
    <row r="123" spans="1:31" x14ac:dyDescent="0.25">
      <c r="A123" t="str">
        <f t="shared" si="1"/>
        <v>grid14x07</v>
      </c>
      <c r="B123" t="s">
        <v>391</v>
      </c>
      <c r="C123" s="1">
        <v>45393.413124999999</v>
      </c>
      <c r="D123">
        <v>20</v>
      </c>
      <c r="E123">
        <v>47</v>
      </c>
      <c r="F123">
        <v>48</v>
      </c>
      <c r="G123">
        <v>47.55</v>
      </c>
      <c r="H123">
        <v>20</v>
      </c>
      <c r="I123">
        <v>18.466000000000001</v>
      </c>
      <c r="J123">
        <v>20.986000000000001</v>
      </c>
      <c r="K123">
        <v>19.457000000000001</v>
      </c>
      <c r="L123">
        <v>20</v>
      </c>
      <c r="M123">
        <v>5</v>
      </c>
      <c r="N123">
        <v>12</v>
      </c>
      <c r="O123">
        <v>8.4499999999999993</v>
      </c>
      <c r="P123">
        <v>20</v>
      </c>
      <c r="Q123">
        <v>0</v>
      </c>
      <c r="R123">
        <v>0</v>
      </c>
      <c r="S123">
        <v>0</v>
      </c>
      <c r="T123">
        <v>20</v>
      </c>
      <c r="U123">
        <v>14406</v>
      </c>
      <c r="V123">
        <v>22399</v>
      </c>
      <c r="W123">
        <v>17809.849999999999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</row>
    <row r="124" spans="1:31" x14ac:dyDescent="0.25">
      <c r="A124" t="str">
        <f t="shared" si="1"/>
        <v>grid14x08</v>
      </c>
      <c r="B124" t="s">
        <v>392</v>
      </c>
      <c r="C124" s="1">
        <v>45393.413668981484</v>
      </c>
      <c r="D124">
        <v>20</v>
      </c>
      <c r="E124">
        <v>53</v>
      </c>
      <c r="F124">
        <v>56</v>
      </c>
      <c r="G124">
        <v>54.2</v>
      </c>
      <c r="H124">
        <v>20</v>
      </c>
      <c r="I124">
        <v>21.577000000000002</v>
      </c>
      <c r="J124">
        <v>24.530999999999999</v>
      </c>
      <c r="K124">
        <v>22.829000000000001</v>
      </c>
      <c r="L124">
        <v>20</v>
      </c>
      <c r="M124">
        <v>8</v>
      </c>
      <c r="N124">
        <v>17</v>
      </c>
      <c r="O124">
        <v>10.4</v>
      </c>
      <c r="P124">
        <v>20</v>
      </c>
      <c r="Q124">
        <v>0</v>
      </c>
      <c r="R124">
        <v>0</v>
      </c>
      <c r="S124">
        <v>0</v>
      </c>
      <c r="T124">
        <v>20</v>
      </c>
      <c r="U124">
        <v>12341</v>
      </c>
      <c r="V124">
        <v>19529</v>
      </c>
      <c r="W124">
        <v>15714.1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</row>
    <row r="125" spans="1:31" x14ac:dyDescent="0.25">
      <c r="A125" t="str">
        <f t="shared" si="1"/>
        <v>grid14x09</v>
      </c>
      <c r="B125" t="s">
        <v>393</v>
      </c>
      <c r="C125" s="1">
        <v>45393.414305555554</v>
      </c>
      <c r="D125">
        <v>20</v>
      </c>
      <c r="E125">
        <v>58</v>
      </c>
      <c r="F125">
        <v>62</v>
      </c>
      <c r="G125">
        <v>59.85</v>
      </c>
      <c r="H125">
        <v>20</v>
      </c>
      <c r="I125">
        <v>25.344999999999999</v>
      </c>
      <c r="J125">
        <v>28.06</v>
      </c>
      <c r="K125">
        <v>26.872</v>
      </c>
      <c r="L125">
        <v>20</v>
      </c>
      <c r="M125">
        <v>9</v>
      </c>
      <c r="N125">
        <v>17</v>
      </c>
      <c r="O125">
        <v>12.85</v>
      </c>
      <c r="P125">
        <v>20</v>
      </c>
      <c r="Q125">
        <v>0</v>
      </c>
      <c r="R125">
        <v>0</v>
      </c>
      <c r="S125">
        <v>0</v>
      </c>
      <c r="T125">
        <v>20</v>
      </c>
      <c r="U125">
        <v>12009</v>
      </c>
      <c r="V125">
        <v>17569</v>
      </c>
      <c r="W125">
        <v>14284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</row>
    <row r="126" spans="1:31" x14ac:dyDescent="0.25">
      <c r="A126" t="str">
        <f t="shared" si="1"/>
        <v>grid14x10</v>
      </c>
      <c r="B126" t="s">
        <v>394</v>
      </c>
      <c r="C126" s="1">
        <v>45393.41505787037</v>
      </c>
      <c r="D126">
        <v>20</v>
      </c>
      <c r="E126">
        <v>65</v>
      </c>
      <c r="F126">
        <v>68</v>
      </c>
      <c r="G126">
        <v>66.45</v>
      </c>
      <c r="H126">
        <v>20</v>
      </c>
      <c r="I126">
        <v>30.52</v>
      </c>
      <c r="J126">
        <v>32.369</v>
      </c>
      <c r="K126">
        <v>31.56</v>
      </c>
      <c r="L126">
        <v>20</v>
      </c>
      <c r="M126">
        <v>9</v>
      </c>
      <c r="N126">
        <v>19</v>
      </c>
      <c r="O126">
        <v>14.3</v>
      </c>
      <c r="P126">
        <v>20</v>
      </c>
      <c r="Q126">
        <v>0</v>
      </c>
      <c r="R126">
        <v>0</v>
      </c>
      <c r="S126">
        <v>0</v>
      </c>
      <c r="T126">
        <v>20</v>
      </c>
      <c r="U126">
        <v>10569</v>
      </c>
      <c r="V126">
        <v>15543</v>
      </c>
      <c r="W126">
        <v>12728.25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</row>
    <row r="127" spans="1:31" x14ac:dyDescent="0.25">
      <c r="A127" t="str">
        <f t="shared" si="1"/>
        <v>grid14x11</v>
      </c>
      <c r="B127" t="s">
        <v>395</v>
      </c>
      <c r="C127" s="1">
        <v>45393.415914351855</v>
      </c>
      <c r="D127">
        <v>20</v>
      </c>
      <c r="E127">
        <v>71</v>
      </c>
      <c r="F127">
        <v>75</v>
      </c>
      <c r="G127">
        <v>72.75</v>
      </c>
      <c r="H127">
        <v>20</v>
      </c>
      <c r="I127">
        <v>34.124000000000002</v>
      </c>
      <c r="J127">
        <v>38.168999999999997</v>
      </c>
      <c r="K127">
        <v>35.847000000000001</v>
      </c>
      <c r="L127">
        <v>20</v>
      </c>
      <c r="M127">
        <v>11</v>
      </c>
      <c r="N127">
        <v>19</v>
      </c>
      <c r="O127">
        <v>14.5</v>
      </c>
      <c r="P127">
        <v>20</v>
      </c>
      <c r="Q127">
        <v>0</v>
      </c>
      <c r="R127">
        <v>0</v>
      </c>
      <c r="S127">
        <v>0</v>
      </c>
      <c r="T127">
        <v>20</v>
      </c>
      <c r="U127">
        <v>9201</v>
      </c>
      <c r="V127">
        <v>15543</v>
      </c>
      <c r="W127">
        <v>12286.7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</row>
    <row r="128" spans="1:31" x14ac:dyDescent="0.25">
      <c r="A128" t="str">
        <f t="shared" si="1"/>
        <v>grid14x12</v>
      </c>
      <c r="B128" t="s">
        <v>396</v>
      </c>
      <c r="C128" s="1">
        <v>45393.416886574072</v>
      </c>
      <c r="D128">
        <v>20</v>
      </c>
      <c r="E128">
        <v>77</v>
      </c>
      <c r="F128">
        <v>82</v>
      </c>
      <c r="G128">
        <v>79.05</v>
      </c>
      <c r="H128">
        <v>20</v>
      </c>
      <c r="I128">
        <v>37.951000000000001</v>
      </c>
      <c r="J128">
        <v>42.917999999999999</v>
      </c>
      <c r="K128">
        <v>40.667000000000002</v>
      </c>
      <c r="L128">
        <v>20</v>
      </c>
      <c r="M128">
        <v>11</v>
      </c>
      <c r="N128">
        <v>21</v>
      </c>
      <c r="O128">
        <v>16.399999999999999</v>
      </c>
      <c r="P128">
        <v>20</v>
      </c>
      <c r="Q128">
        <v>0</v>
      </c>
      <c r="R128">
        <v>0</v>
      </c>
      <c r="S128">
        <v>0</v>
      </c>
      <c r="T128">
        <v>20</v>
      </c>
      <c r="U128">
        <v>7428</v>
      </c>
      <c r="V128">
        <v>13061</v>
      </c>
      <c r="W128">
        <v>10860.65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</row>
    <row r="129" spans="1:31" x14ac:dyDescent="0.25">
      <c r="A129" t="str">
        <f t="shared" si="1"/>
        <v>grid14x13</v>
      </c>
      <c r="B129" t="s">
        <v>397</v>
      </c>
      <c r="C129" s="1">
        <v>45393.417986111112</v>
      </c>
      <c r="D129">
        <v>20</v>
      </c>
      <c r="E129">
        <v>83</v>
      </c>
      <c r="F129">
        <v>88</v>
      </c>
      <c r="G129">
        <v>85.55</v>
      </c>
      <c r="H129">
        <v>20</v>
      </c>
      <c r="I129">
        <v>44.985999999999997</v>
      </c>
      <c r="J129">
        <v>49.448</v>
      </c>
      <c r="K129">
        <v>46.253</v>
      </c>
      <c r="L129">
        <v>20</v>
      </c>
      <c r="M129">
        <v>14</v>
      </c>
      <c r="N129">
        <v>23</v>
      </c>
      <c r="O129">
        <v>18.350000000000001</v>
      </c>
      <c r="P129">
        <v>20</v>
      </c>
      <c r="Q129">
        <v>0</v>
      </c>
      <c r="R129">
        <v>0</v>
      </c>
      <c r="S129">
        <v>0</v>
      </c>
      <c r="T129">
        <v>20</v>
      </c>
      <c r="U129">
        <v>9013</v>
      </c>
      <c r="V129">
        <v>14416</v>
      </c>
      <c r="W129">
        <v>10725.65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</row>
    <row r="130" spans="1:31" x14ac:dyDescent="0.25">
      <c r="A130" t="str">
        <f t="shared" si="1"/>
        <v>grid14x15</v>
      </c>
      <c r="B130" t="s">
        <v>398</v>
      </c>
      <c r="C130" s="1">
        <v>45393.419328703705</v>
      </c>
      <c r="D130">
        <v>20</v>
      </c>
      <c r="E130">
        <v>95</v>
      </c>
      <c r="F130">
        <v>101</v>
      </c>
      <c r="G130">
        <v>98.8</v>
      </c>
      <c r="H130">
        <v>20</v>
      </c>
      <c r="I130">
        <v>53.834000000000003</v>
      </c>
      <c r="J130">
        <v>58.658000000000001</v>
      </c>
      <c r="K130">
        <v>56.152999999999999</v>
      </c>
      <c r="L130">
        <v>20</v>
      </c>
      <c r="M130">
        <v>15</v>
      </c>
      <c r="N130">
        <v>24</v>
      </c>
      <c r="O130">
        <v>20.2</v>
      </c>
      <c r="P130">
        <v>20</v>
      </c>
      <c r="Q130">
        <v>0</v>
      </c>
      <c r="R130">
        <v>0</v>
      </c>
      <c r="S130">
        <v>0</v>
      </c>
      <c r="T130">
        <v>20</v>
      </c>
      <c r="U130">
        <v>7811</v>
      </c>
      <c r="V130">
        <v>11877</v>
      </c>
      <c r="W130">
        <v>9863.9500000000007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</row>
    <row r="131" spans="1:31" x14ac:dyDescent="0.25">
      <c r="A131" t="str">
        <f t="shared" ref="A131:A194" si="2">SUBSTITUTE(SUBSTITUTE(SUBSTITUTE(SUBSTITUTE(SUBSTITUTE(SUBSTITUTE(B131,"romanDomination/romanDomination.exe tvns true 0 50000 3600 30 0 0 {RandomSeed} romanDomination/instances/",""),"grid/",""),"random/",""),".txt",""),"net/",""),"planar/","")</f>
        <v>grid15x03</v>
      </c>
      <c r="B131" t="s">
        <v>399</v>
      </c>
      <c r="C131" s="1">
        <v>45393.419502314813</v>
      </c>
      <c r="D131">
        <v>20</v>
      </c>
      <c r="E131">
        <v>24</v>
      </c>
      <c r="F131">
        <v>24</v>
      </c>
      <c r="G131">
        <v>24</v>
      </c>
      <c r="H131">
        <v>20</v>
      </c>
      <c r="I131">
        <v>7.2</v>
      </c>
      <c r="J131">
        <v>7.3070000000000004</v>
      </c>
      <c r="K131">
        <v>7.2759999999999998</v>
      </c>
      <c r="L131">
        <v>20</v>
      </c>
      <c r="M131">
        <v>1</v>
      </c>
      <c r="N131">
        <v>6</v>
      </c>
      <c r="O131">
        <v>3.75</v>
      </c>
      <c r="P131">
        <v>20</v>
      </c>
      <c r="Q131">
        <v>0</v>
      </c>
      <c r="R131">
        <v>0</v>
      </c>
      <c r="S131">
        <v>0</v>
      </c>
      <c r="T131">
        <v>20</v>
      </c>
      <c r="U131">
        <v>25640</v>
      </c>
      <c r="V131">
        <v>27124</v>
      </c>
      <c r="W131">
        <v>26360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</row>
    <row r="132" spans="1:31" x14ac:dyDescent="0.25">
      <c r="A132" t="str">
        <f t="shared" si="2"/>
        <v>grid15x04</v>
      </c>
      <c r="B132" t="s">
        <v>400</v>
      </c>
      <c r="C132" s="1">
        <v>45393.419768518521</v>
      </c>
      <c r="D132">
        <v>20</v>
      </c>
      <c r="E132">
        <v>30</v>
      </c>
      <c r="F132">
        <v>30</v>
      </c>
      <c r="G132">
        <v>30</v>
      </c>
      <c r="H132">
        <v>20</v>
      </c>
      <c r="I132">
        <v>10.913</v>
      </c>
      <c r="J132">
        <v>11.673</v>
      </c>
      <c r="K132">
        <v>11.137</v>
      </c>
      <c r="L132">
        <v>20</v>
      </c>
      <c r="M132">
        <v>3</v>
      </c>
      <c r="N132">
        <v>8</v>
      </c>
      <c r="O132">
        <v>5.55</v>
      </c>
      <c r="P132">
        <v>20</v>
      </c>
      <c r="Q132">
        <v>0</v>
      </c>
      <c r="R132">
        <v>0</v>
      </c>
      <c r="S132">
        <v>0</v>
      </c>
      <c r="T132">
        <v>20</v>
      </c>
      <c r="U132">
        <v>25848</v>
      </c>
      <c r="V132">
        <v>30326</v>
      </c>
      <c r="W132">
        <v>27561.200000000001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</row>
    <row r="133" spans="1:31" x14ac:dyDescent="0.25">
      <c r="A133" t="str">
        <f t="shared" si="2"/>
        <v>grid15x05</v>
      </c>
      <c r="B133" t="s">
        <v>401</v>
      </c>
      <c r="C133" s="1">
        <v>45393.420104166667</v>
      </c>
      <c r="D133">
        <v>20</v>
      </c>
      <c r="E133">
        <v>38</v>
      </c>
      <c r="F133">
        <v>38</v>
      </c>
      <c r="G133">
        <v>38</v>
      </c>
      <c r="H133">
        <v>20</v>
      </c>
      <c r="I133">
        <v>13.801</v>
      </c>
      <c r="J133">
        <v>14.968999999999999</v>
      </c>
      <c r="K133">
        <v>14.304</v>
      </c>
      <c r="L133">
        <v>20</v>
      </c>
      <c r="M133">
        <v>4</v>
      </c>
      <c r="N133">
        <v>9</v>
      </c>
      <c r="O133">
        <v>6.15</v>
      </c>
      <c r="P133">
        <v>20</v>
      </c>
      <c r="Q133">
        <v>0</v>
      </c>
      <c r="R133">
        <v>0</v>
      </c>
      <c r="S133">
        <v>0</v>
      </c>
      <c r="T133">
        <v>20</v>
      </c>
      <c r="U133">
        <v>19708</v>
      </c>
      <c r="V133">
        <v>25089</v>
      </c>
      <c r="W133">
        <v>21960.15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</row>
    <row r="134" spans="1:31" x14ac:dyDescent="0.25">
      <c r="A134" t="str">
        <f t="shared" si="2"/>
        <v>grid15x06</v>
      </c>
      <c r="B134" t="s">
        <v>402</v>
      </c>
      <c r="C134" s="1">
        <v>45393.420567129629</v>
      </c>
      <c r="D134">
        <v>20</v>
      </c>
      <c r="E134">
        <v>44</v>
      </c>
      <c r="F134">
        <v>45</v>
      </c>
      <c r="G134">
        <v>44.5</v>
      </c>
      <c r="H134">
        <v>20</v>
      </c>
      <c r="I134">
        <v>17.501999999999999</v>
      </c>
      <c r="J134">
        <v>19.550999999999998</v>
      </c>
      <c r="K134">
        <v>18.585000000000001</v>
      </c>
      <c r="L134">
        <v>20</v>
      </c>
      <c r="M134">
        <v>4</v>
      </c>
      <c r="N134">
        <v>11</v>
      </c>
      <c r="O134">
        <v>7.6</v>
      </c>
      <c r="P134">
        <v>20</v>
      </c>
      <c r="Q134">
        <v>0</v>
      </c>
      <c r="R134">
        <v>0</v>
      </c>
      <c r="S134">
        <v>0</v>
      </c>
      <c r="T134">
        <v>20</v>
      </c>
      <c r="U134">
        <v>16162</v>
      </c>
      <c r="V134">
        <v>21686</v>
      </c>
      <c r="W134">
        <v>18786.849999999999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</row>
    <row r="135" spans="1:31" x14ac:dyDescent="0.25">
      <c r="A135" t="str">
        <f t="shared" si="2"/>
        <v>grid15x07</v>
      </c>
      <c r="B135" t="s">
        <v>403</v>
      </c>
      <c r="C135" s="1">
        <v>45393.421087962961</v>
      </c>
      <c r="D135">
        <v>20</v>
      </c>
      <c r="E135">
        <v>50</v>
      </c>
      <c r="F135">
        <v>52</v>
      </c>
      <c r="G135">
        <v>51.15</v>
      </c>
      <c r="H135">
        <v>20</v>
      </c>
      <c r="I135">
        <v>20.983000000000001</v>
      </c>
      <c r="J135">
        <v>23.27</v>
      </c>
      <c r="K135">
        <v>22.111000000000001</v>
      </c>
      <c r="L135">
        <v>20</v>
      </c>
      <c r="M135">
        <v>7</v>
      </c>
      <c r="N135">
        <v>13</v>
      </c>
      <c r="O135">
        <v>9.8000000000000007</v>
      </c>
      <c r="P135">
        <v>20</v>
      </c>
      <c r="Q135">
        <v>0</v>
      </c>
      <c r="R135">
        <v>0</v>
      </c>
      <c r="S135">
        <v>0</v>
      </c>
      <c r="T135">
        <v>20</v>
      </c>
      <c r="U135">
        <v>12700</v>
      </c>
      <c r="V135">
        <v>20883</v>
      </c>
      <c r="W135">
        <v>16985.95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</row>
    <row r="136" spans="1:31" x14ac:dyDescent="0.25">
      <c r="A136" t="str">
        <f t="shared" si="2"/>
        <v>grid15x08</v>
      </c>
      <c r="B136" t="s">
        <v>404</v>
      </c>
      <c r="C136" s="1">
        <v>45393.421724537038</v>
      </c>
      <c r="D136">
        <v>20</v>
      </c>
      <c r="E136">
        <v>57</v>
      </c>
      <c r="F136">
        <v>59</v>
      </c>
      <c r="G136">
        <v>57.7</v>
      </c>
      <c r="H136">
        <v>20</v>
      </c>
      <c r="I136">
        <v>24.722999999999999</v>
      </c>
      <c r="J136">
        <v>27.783000000000001</v>
      </c>
      <c r="K136">
        <v>26.178999999999998</v>
      </c>
      <c r="L136">
        <v>20</v>
      </c>
      <c r="M136">
        <v>8</v>
      </c>
      <c r="N136">
        <v>16</v>
      </c>
      <c r="O136">
        <v>11.45</v>
      </c>
      <c r="P136">
        <v>20</v>
      </c>
      <c r="Q136">
        <v>0</v>
      </c>
      <c r="R136">
        <v>0</v>
      </c>
      <c r="S136">
        <v>0</v>
      </c>
      <c r="T136">
        <v>20</v>
      </c>
      <c r="U136">
        <v>11428</v>
      </c>
      <c r="V136">
        <v>19267</v>
      </c>
      <c r="W136">
        <v>14943.3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</row>
    <row r="137" spans="1:31" x14ac:dyDescent="0.25">
      <c r="A137" t="str">
        <f t="shared" si="2"/>
        <v>grid15x09</v>
      </c>
      <c r="B137" t="s">
        <v>405</v>
      </c>
      <c r="C137" s="1">
        <v>45393.422476851854</v>
      </c>
      <c r="D137">
        <v>20</v>
      </c>
      <c r="E137">
        <v>63</v>
      </c>
      <c r="F137">
        <v>67</v>
      </c>
      <c r="G137">
        <v>64.05</v>
      </c>
      <c r="H137">
        <v>20</v>
      </c>
      <c r="I137">
        <v>29.561</v>
      </c>
      <c r="J137">
        <v>33.393999999999998</v>
      </c>
      <c r="K137">
        <v>31.233000000000001</v>
      </c>
      <c r="L137">
        <v>20</v>
      </c>
      <c r="M137">
        <v>9</v>
      </c>
      <c r="N137">
        <v>17</v>
      </c>
      <c r="O137">
        <v>12.8</v>
      </c>
      <c r="P137">
        <v>20</v>
      </c>
      <c r="Q137">
        <v>0</v>
      </c>
      <c r="R137">
        <v>0</v>
      </c>
      <c r="S137">
        <v>0</v>
      </c>
      <c r="T137">
        <v>20</v>
      </c>
      <c r="U137">
        <v>9866</v>
      </c>
      <c r="V137">
        <v>15876</v>
      </c>
      <c r="W137">
        <v>13003.25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</row>
    <row r="138" spans="1:31" x14ac:dyDescent="0.25">
      <c r="A138" t="str">
        <f t="shared" si="2"/>
        <v>grid15x10</v>
      </c>
      <c r="B138" t="s">
        <v>406</v>
      </c>
      <c r="C138" s="1">
        <v>45393.423321759263</v>
      </c>
      <c r="D138">
        <v>20</v>
      </c>
      <c r="E138">
        <v>70</v>
      </c>
      <c r="F138">
        <v>74</v>
      </c>
      <c r="G138">
        <v>71.3</v>
      </c>
      <c r="H138">
        <v>20</v>
      </c>
      <c r="I138">
        <v>33.511000000000003</v>
      </c>
      <c r="J138">
        <v>38.570999999999998</v>
      </c>
      <c r="K138">
        <v>35.581000000000003</v>
      </c>
      <c r="L138">
        <v>20</v>
      </c>
      <c r="M138">
        <v>10</v>
      </c>
      <c r="N138">
        <v>21</v>
      </c>
      <c r="O138">
        <v>14.8</v>
      </c>
      <c r="P138">
        <v>20</v>
      </c>
      <c r="Q138">
        <v>0</v>
      </c>
      <c r="R138">
        <v>0</v>
      </c>
      <c r="S138">
        <v>0</v>
      </c>
      <c r="T138">
        <v>20</v>
      </c>
      <c r="U138">
        <v>8765</v>
      </c>
      <c r="V138">
        <v>15776</v>
      </c>
      <c r="W138">
        <v>12099.5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</row>
    <row r="139" spans="1:31" x14ac:dyDescent="0.25">
      <c r="A139" t="str">
        <f t="shared" si="2"/>
        <v>grid15x11</v>
      </c>
      <c r="B139" t="s">
        <v>407</v>
      </c>
      <c r="C139" s="1">
        <v>45393.424247685187</v>
      </c>
      <c r="D139">
        <v>20</v>
      </c>
      <c r="E139">
        <v>76</v>
      </c>
      <c r="F139">
        <v>80</v>
      </c>
      <c r="G139">
        <v>77.8</v>
      </c>
      <c r="H139">
        <v>20</v>
      </c>
      <c r="I139">
        <v>37.616999999999997</v>
      </c>
      <c r="J139">
        <v>42.46</v>
      </c>
      <c r="K139">
        <v>39.465000000000003</v>
      </c>
      <c r="L139">
        <v>20</v>
      </c>
      <c r="M139">
        <v>12</v>
      </c>
      <c r="N139">
        <v>22</v>
      </c>
      <c r="O139">
        <v>16.100000000000001</v>
      </c>
      <c r="P139">
        <v>20</v>
      </c>
      <c r="Q139">
        <v>0</v>
      </c>
      <c r="R139">
        <v>0</v>
      </c>
      <c r="S139">
        <v>0</v>
      </c>
      <c r="T139">
        <v>20</v>
      </c>
      <c r="U139">
        <v>8265</v>
      </c>
      <c r="V139">
        <v>15970</v>
      </c>
      <c r="W139">
        <v>11249.3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</row>
    <row r="140" spans="1:31" x14ac:dyDescent="0.25">
      <c r="A140" t="str">
        <f t="shared" si="2"/>
        <v>grid15x12</v>
      </c>
      <c r="B140" t="s">
        <v>408</v>
      </c>
      <c r="C140" s="1">
        <v>45393.425324074073</v>
      </c>
      <c r="D140">
        <v>20</v>
      </c>
      <c r="E140">
        <v>82</v>
      </c>
      <c r="F140">
        <v>89</v>
      </c>
      <c r="G140">
        <v>85.1</v>
      </c>
      <c r="H140">
        <v>20</v>
      </c>
      <c r="I140">
        <v>41.863</v>
      </c>
      <c r="J140">
        <v>47.667999999999999</v>
      </c>
      <c r="K140">
        <v>44.667999999999999</v>
      </c>
      <c r="L140">
        <v>20</v>
      </c>
      <c r="M140">
        <v>11</v>
      </c>
      <c r="N140">
        <v>23</v>
      </c>
      <c r="O140">
        <v>17.100000000000001</v>
      </c>
      <c r="P140">
        <v>20</v>
      </c>
      <c r="Q140">
        <v>0</v>
      </c>
      <c r="R140">
        <v>0</v>
      </c>
      <c r="S140">
        <v>0</v>
      </c>
      <c r="T140">
        <v>20</v>
      </c>
      <c r="U140">
        <v>7148</v>
      </c>
      <c r="V140">
        <v>15687</v>
      </c>
      <c r="W140">
        <v>10834.45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</row>
    <row r="141" spans="1:31" x14ac:dyDescent="0.25">
      <c r="A141" t="str">
        <f t="shared" si="2"/>
        <v>grid15x13</v>
      </c>
      <c r="B141" t="s">
        <v>409</v>
      </c>
      <c r="C141" s="1">
        <v>45393.426516203705</v>
      </c>
      <c r="D141">
        <v>20</v>
      </c>
      <c r="E141">
        <v>89</v>
      </c>
      <c r="F141">
        <v>95</v>
      </c>
      <c r="G141">
        <v>91.2</v>
      </c>
      <c r="H141">
        <v>20</v>
      </c>
      <c r="I141">
        <v>47.006999999999998</v>
      </c>
      <c r="J141">
        <v>52.845999999999997</v>
      </c>
      <c r="K141">
        <v>50.078000000000003</v>
      </c>
      <c r="L141">
        <v>20</v>
      </c>
      <c r="M141">
        <v>12</v>
      </c>
      <c r="N141">
        <v>28</v>
      </c>
      <c r="O141">
        <v>19</v>
      </c>
      <c r="P141">
        <v>20</v>
      </c>
      <c r="Q141">
        <v>0</v>
      </c>
      <c r="R141">
        <v>0</v>
      </c>
      <c r="S141">
        <v>0</v>
      </c>
      <c r="T141">
        <v>20</v>
      </c>
      <c r="U141">
        <v>7136</v>
      </c>
      <c r="V141">
        <v>11786</v>
      </c>
      <c r="W141">
        <v>9866.2999999999993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</row>
    <row r="142" spans="1:31" x14ac:dyDescent="0.25">
      <c r="A142" t="str">
        <f t="shared" si="2"/>
        <v>grid15x15</v>
      </c>
      <c r="B142" t="s">
        <v>410</v>
      </c>
      <c r="C142" s="1">
        <v>45393.428032407406</v>
      </c>
      <c r="D142">
        <v>20</v>
      </c>
      <c r="E142">
        <v>102</v>
      </c>
      <c r="F142">
        <v>108</v>
      </c>
      <c r="G142">
        <v>105.45</v>
      </c>
      <c r="H142">
        <v>20</v>
      </c>
      <c r="I142">
        <v>61.761000000000003</v>
      </c>
      <c r="J142">
        <v>66.781999999999996</v>
      </c>
      <c r="K142">
        <v>64.031000000000006</v>
      </c>
      <c r="L142">
        <v>20</v>
      </c>
      <c r="M142">
        <v>18</v>
      </c>
      <c r="N142">
        <v>27</v>
      </c>
      <c r="O142">
        <v>22</v>
      </c>
      <c r="P142">
        <v>20</v>
      </c>
      <c r="Q142">
        <v>0</v>
      </c>
      <c r="R142">
        <v>0</v>
      </c>
      <c r="S142">
        <v>0</v>
      </c>
      <c r="T142">
        <v>20</v>
      </c>
      <c r="U142">
        <v>6468</v>
      </c>
      <c r="V142">
        <v>11851</v>
      </c>
      <c r="W142">
        <v>9301.1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</row>
    <row r="143" spans="1:31" x14ac:dyDescent="0.25">
      <c r="A143" t="str">
        <f t="shared" si="2"/>
        <v>Net-10-10</v>
      </c>
      <c r="B143" t="s">
        <v>411</v>
      </c>
      <c r="C143" s="1">
        <v>45393.428541666668</v>
      </c>
      <c r="D143">
        <v>20</v>
      </c>
      <c r="E143">
        <v>28</v>
      </c>
      <c r="F143">
        <v>28</v>
      </c>
      <c r="G143">
        <v>28</v>
      </c>
      <c r="H143">
        <v>20</v>
      </c>
      <c r="I143">
        <v>21.701000000000001</v>
      </c>
      <c r="J143">
        <v>22.085999999999999</v>
      </c>
      <c r="K143">
        <v>21.911999999999999</v>
      </c>
      <c r="L143">
        <v>20</v>
      </c>
      <c r="M143">
        <v>5</v>
      </c>
      <c r="N143">
        <v>12</v>
      </c>
      <c r="O143">
        <v>8.15</v>
      </c>
      <c r="P143">
        <v>20</v>
      </c>
      <c r="Q143">
        <v>0</v>
      </c>
      <c r="R143">
        <v>0</v>
      </c>
      <c r="S143">
        <v>0</v>
      </c>
      <c r="T143">
        <v>20</v>
      </c>
      <c r="U143">
        <v>32785</v>
      </c>
      <c r="V143">
        <v>34175</v>
      </c>
      <c r="W143">
        <v>33490.449999999997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</row>
    <row r="144" spans="1:31" x14ac:dyDescent="0.25">
      <c r="A144" t="str">
        <f t="shared" si="2"/>
        <v>Net-10-20</v>
      </c>
      <c r="B144" t="s">
        <v>412</v>
      </c>
      <c r="C144" s="1">
        <v>45393.430011574077</v>
      </c>
      <c r="D144">
        <v>20</v>
      </c>
      <c r="E144">
        <v>56</v>
      </c>
      <c r="F144">
        <v>56</v>
      </c>
      <c r="G144">
        <v>56</v>
      </c>
      <c r="H144">
        <v>20</v>
      </c>
      <c r="I144">
        <v>59.276000000000003</v>
      </c>
      <c r="J144">
        <v>65.683999999999997</v>
      </c>
      <c r="K144">
        <v>61.451000000000001</v>
      </c>
      <c r="L144">
        <v>20</v>
      </c>
      <c r="M144">
        <v>6</v>
      </c>
      <c r="N144">
        <v>18</v>
      </c>
      <c r="O144">
        <v>12.7</v>
      </c>
      <c r="P144">
        <v>20</v>
      </c>
      <c r="Q144">
        <v>0</v>
      </c>
      <c r="R144">
        <v>0</v>
      </c>
      <c r="S144">
        <v>0</v>
      </c>
      <c r="T144">
        <v>20</v>
      </c>
      <c r="U144">
        <v>26615</v>
      </c>
      <c r="V144">
        <v>29999</v>
      </c>
      <c r="W144">
        <v>28038.1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</row>
    <row r="145" spans="1:31" x14ac:dyDescent="0.25">
      <c r="A145" t="str">
        <f t="shared" si="2"/>
        <v>Net-20-20</v>
      </c>
      <c r="B145" t="s">
        <v>413</v>
      </c>
      <c r="C145" s="1">
        <v>45393.434166666666</v>
      </c>
      <c r="D145">
        <v>20</v>
      </c>
      <c r="E145">
        <v>98</v>
      </c>
      <c r="F145">
        <v>101</v>
      </c>
      <c r="G145">
        <v>98.45</v>
      </c>
      <c r="H145">
        <v>20</v>
      </c>
      <c r="I145">
        <v>163.35900000000001</v>
      </c>
      <c r="J145">
        <v>192.226</v>
      </c>
      <c r="K145">
        <v>174.114</v>
      </c>
      <c r="L145">
        <v>20</v>
      </c>
      <c r="M145">
        <v>26</v>
      </c>
      <c r="N145">
        <v>40</v>
      </c>
      <c r="O145">
        <v>30.65</v>
      </c>
      <c r="P145">
        <v>20</v>
      </c>
      <c r="Q145">
        <v>0</v>
      </c>
      <c r="R145">
        <v>0</v>
      </c>
      <c r="S145">
        <v>0</v>
      </c>
      <c r="T145">
        <v>20</v>
      </c>
      <c r="U145">
        <v>19451</v>
      </c>
      <c r="V145">
        <v>27215</v>
      </c>
      <c r="W145">
        <v>22107.1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</row>
    <row r="146" spans="1:31" x14ac:dyDescent="0.25">
      <c r="A146" t="str">
        <f t="shared" si="2"/>
        <v>Planar-10</v>
      </c>
      <c r="B146" t="s">
        <v>414</v>
      </c>
      <c r="C146" s="1">
        <v>45393.434293981481</v>
      </c>
      <c r="D146">
        <v>20</v>
      </c>
      <c r="E146">
        <v>3</v>
      </c>
      <c r="F146">
        <v>5</v>
      </c>
      <c r="G146">
        <v>3.15</v>
      </c>
      <c r="H146">
        <v>20</v>
      </c>
      <c r="I146">
        <v>3.9790000000000001</v>
      </c>
      <c r="J146">
        <v>5.65</v>
      </c>
      <c r="K146">
        <v>5.2809999999999997</v>
      </c>
      <c r="L146">
        <v>20</v>
      </c>
      <c r="M146">
        <v>0</v>
      </c>
      <c r="N146">
        <v>2</v>
      </c>
      <c r="O146">
        <v>1.1499999999999999</v>
      </c>
      <c r="P146">
        <v>20</v>
      </c>
      <c r="Q146">
        <v>0</v>
      </c>
      <c r="R146">
        <v>0</v>
      </c>
      <c r="S146">
        <v>0</v>
      </c>
      <c r="T146">
        <v>20</v>
      </c>
      <c r="U146">
        <v>10</v>
      </c>
      <c r="V146">
        <v>71</v>
      </c>
      <c r="W146">
        <v>17.899999999999999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</row>
    <row r="147" spans="1:31" x14ac:dyDescent="0.25">
      <c r="A147" t="str">
        <f t="shared" si="2"/>
        <v>Planar-20</v>
      </c>
      <c r="B147" t="s">
        <v>415</v>
      </c>
      <c r="C147" s="1">
        <v>45393.434386574074</v>
      </c>
      <c r="D147">
        <v>20</v>
      </c>
      <c r="E147">
        <v>5</v>
      </c>
      <c r="F147">
        <v>5</v>
      </c>
      <c r="G147">
        <v>5</v>
      </c>
      <c r="H147">
        <v>20</v>
      </c>
      <c r="I147">
        <v>3.7730000000000001</v>
      </c>
      <c r="J147">
        <v>3.9649999999999999</v>
      </c>
      <c r="K147">
        <v>3.871</v>
      </c>
      <c r="L147">
        <v>20</v>
      </c>
      <c r="M147">
        <v>0</v>
      </c>
      <c r="N147">
        <v>2</v>
      </c>
      <c r="O147">
        <v>1.25</v>
      </c>
      <c r="P147">
        <v>20</v>
      </c>
      <c r="Q147">
        <v>0</v>
      </c>
      <c r="R147">
        <v>0</v>
      </c>
      <c r="S147">
        <v>0</v>
      </c>
      <c r="T147">
        <v>20</v>
      </c>
      <c r="U147">
        <v>209</v>
      </c>
      <c r="V147">
        <v>224</v>
      </c>
      <c r="W147">
        <v>213.65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</row>
    <row r="148" spans="1:31" x14ac:dyDescent="0.25">
      <c r="A148" t="str">
        <f t="shared" si="2"/>
        <v>Planar-30</v>
      </c>
      <c r="B148" t="s">
        <v>416</v>
      </c>
      <c r="C148" s="1">
        <v>45393.434513888889</v>
      </c>
      <c r="D148">
        <v>20</v>
      </c>
      <c r="E148">
        <v>5</v>
      </c>
      <c r="F148">
        <v>5</v>
      </c>
      <c r="G148">
        <v>5</v>
      </c>
      <c r="H148">
        <v>20</v>
      </c>
      <c r="I148">
        <v>4.8170000000000002</v>
      </c>
      <c r="J148">
        <v>5.0209999999999999</v>
      </c>
      <c r="K148">
        <v>4.931</v>
      </c>
      <c r="L148">
        <v>20</v>
      </c>
      <c r="M148">
        <v>1</v>
      </c>
      <c r="N148">
        <v>5</v>
      </c>
      <c r="O148">
        <v>2.95</v>
      </c>
      <c r="P148">
        <v>20</v>
      </c>
      <c r="Q148">
        <v>0</v>
      </c>
      <c r="R148">
        <v>0</v>
      </c>
      <c r="S148">
        <v>0</v>
      </c>
      <c r="T148">
        <v>20</v>
      </c>
      <c r="U148">
        <v>445</v>
      </c>
      <c r="V148">
        <v>519</v>
      </c>
      <c r="W148">
        <v>475.35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</row>
    <row r="149" spans="1:31" x14ac:dyDescent="0.25">
      <c r="A149" t="str">
        <f t="shared" si="2"/>
        <v>Planar-50</v>
      </c>
      <c r="B149" t="s">
        <v>417</v>
      </c>
      <c r="C149" s="1">
        <v>45393.434675925928</v>
      </c>
      <c r="D149">
        <v>20</v>
      </c>
      <c r="E149">
        <v>6</v>
      </c>
      <c r="F149">
        <v>6</v>
      </c>
      <c r="G149">
        <v>6</v>
      </c>
      <c r="H149">
        <v>20</v>
      </c>
      <c r="I149">
        <v>6.7229999999999999</v>
      </c>
      <c r="J149">
        <v>7.4189999999999996</v>
      </c>
      <c r="K149">
        <v>6.92</v>
      </c>
      <c r="L149">
        <v>20</v>
      </c>
      <c r="M149">
        <v>1</v>
      </c>
      <c r="N149">
        <v>6</v>
      </c>
      <c r="O149">
        <v>3.75</v>
      </c>
      <c r="P149">
        <v>20</v>
      </c>
      <c r="Q149">
        <v>0</v>
      </c>
      <c r="R149">
        <v>0</v>
      </c>
      <c r="S149">
        <v>0</v>
      </c>
      <c r="T149">
        <v>20</v>
      </c>
      <c r="U149">
        <v>9952</v>
      </c>
      <c r="V149">
        <v>10380</v>
      </c>
      <c r="W149">
        <v>10139.85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</row>
    <row r="150" spans="1:31" x14ac:dyDescent="0.25">
      <c r="A150" t="str">
        <f t="shared" si="2"/>
        <v>Planar-100</v>
      </c>
      <c r="B150" t="s">
        <v>418</v>
      </c>
      <c r="C150" s="1">
        <v>45393.435081018521</v>
      </c>
      <c r="D150">
        <v>20</v>
      </c>
      <c r="E150">
        <v>10</v>
      </c>
      <c r="F150">
        <v>11</v>
      </c>
      <c r="G150">
        <v>10.050000000000001</v>
      </c>
      <c r="H150">
        <v>20</v>
      </c>
      <c r="I150">
        <v>16.106000000000002</v>
      </c>
      <c r="J150">
        <v>17.716999999999999</v>
      </c>
      <c r="K150">
        <v>16.858000000000001</v>
      </c>
      <c r="L150">
        <v>20</v>
      </c>
      <c r="M150">
        <v>1</v>
      </c>
      <c r="N150">
        <v>6</v>
      </c>
      <c r="O150">
        <v>3.95</v>
      </c>
      <c r="P150">
        <v>20</v>
      </c>
      <c r="Q150">
        <v>0</v>
      </c>
      <c r="R150">
        <v>0</v>
      </c>
      <c r="S150">
        <v>0</v>
      </c>
      <c r="T150">
        <v>20</v>
      </c>
      <c r="U150">
        <v>26883</v>
      </c>
      <c r="V150">
        <v>32981</v>
      </c>
      <c r="W150">
        <v>30129.25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</row>
    <row r="151" spans="1:31" x14ac:dyDescent="0.25">
      <c r="A151" t="str">
        <f t="shared" si="2"/>
        <v>Planar-150</v>
      </c>
      <c r="B151" t="s">
        <v>419</v>
      </c>
      <c r="C151" s="1">
        <v>45393.436006944445</v>
      </c>
      <c r="D151">
        <v>20</v>
      </c>
      <c r="E151">
        <v>12</v>
      </c>
      <c r="F151">
        <v>14</v>
      </c>
      <c r="G151">
        <v>13.1</v>
      </c>
      <c r="H151">
        <v>20</v>
      </c>
      <c r="I151">
        <v>36.142000000000003</v>
      </c>
      <c r="J151">
        <v>40.676000000000002</v>
      </c>
      <c r="K151">
        <v>38.231999999999999</v>
      </c>
      <c r="L151">
        <v>20</v>
      </c>
      <c r="M151">
        <v>3</v>
      </c>
      <c r="N151">
        <v>9</v>
      </c>
      <c r="O151">
        <v>6.4</v>
      </c>
      <c r="P151">
        <v>20</v>
      </c>
      <c r="Q151">
        <v>0</v>
      </c>
      <c r="R151">
        <v>0</v>
      </c>
      <c r="S151">
        <v>0</v>
      </c>
      <c r="T151">
        <v>20</v>
      </c>
      <c r="U151">
        <v>30055</v>
      </c>
      <c r="V151">
        <v>35747</v>
      </c>
      <c r="W151">
        <v>33728.5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</row>
    <row r="152" spans="1:31" x14ac:dyDescent="0.25">
      <c r="A152" t="str">
        <f t="shared" si="2"/>
        <v>Planar-200</v>
      </c>
      <c r="B152" t="s">
        <v>420</v>
      </c>
      <c r="C152" s="1">
        <v>45393.437488425923</v>
      </c>
      <c r="D152">
        <v>20</v>
      </c>
      <c r="E152">
        <v>16</v>
      </c>
      <c r="F152">
        <v>18</v>
      </c>
      <c r="G152">
        <v>16.899999999999999</v>
      </c>
      <c r="H152">
        <v>20</v>
      </c>
      <c r="I152">
        <v>54.573</v>
      </c>
      <c r="J152">
        <v>67.792000000000002</v>
      </c>
      <c r="K152">
        <v>60.58</v>
      </c>
      <c r="L152">
        <v>20</v>
      </c>
      <c r="M152">
        <v>3</v>
      </c>
      <c r="N152">
        <v>9</v>
      </c>
      <c r="O152">
        <v>6.9</v>
      </c>
      <c r="P152">
        <v>20</v>
      </c>
      <c r="Q152">
        <v>0</v>
      </c>
      <c r="R152">
        <v>0</v>
      </c>
      <c r="S152">
        <v>0</v>
      </c>
      <c r="T152">
        <v>20</v>
      </c>
      <c r="U152">
        <v>33373</v>
      </c>
      <c r="V152">
        <v>38984</v>
      </c>
      <c r="W152">
        <v>36658.400000000001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</row>
    <row r="153" spans="1:31" x14ac:dyDescent="0.25">
      <c r="A153" t="str">
        <f t="shared" si="2"/>
        <v>Random-50-1</v>
      </c>
      <c r="B153" t="s">
        <v>421</v>
      </c>
      <c r="C153" s="1">
        <v>45393.437662037039</v>
      </c>
      <c r="D153">
        <v>20</v>
      </c>
      <c r="E153">
        <v>32</v>
      </c>
      <c r="F153">
        <v>32</v>
      </c>
      <c r="G153">
        <v>32</v>
      </c>
      <c r="H153">
        <v>20</v>
      </c>
      <c r="I153">
        <v>7.4180000000000001</v>
      </c>
      <c r="J153">
        <v>7.6420000000000003</v>
      </c>
      <c r="K153">
        <v>7.5369999999999999</v>
      </c>
      <c r="L153">
        <v>20</v>
      </c>
      <c r="M153">
        <v>1</v>
      </c>
      <c r="N153">
        <v>8</v>
      </c>
      <c r="O153">
        <v>4.75</v>
      </c>
      <c r="P153">
        <v>20</v>
      </c>
      <c r="Q153">
        <v>0</v>
      </c>
      <c r="R153">
        <v>0</v>
      </c>
      <c r="S153">
        <v>0</v>
      </c>
      <c r="T153">
        <v>20</v>
      </c>
      <c r="U153">
        <v>20787</v>
      </c>
      <c r="V153">
        <v>22652</v>
      </c>
      <c r="W153">
        <v>21647.5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</row>
    <row r="154" spans="1:31" x14ac:dyDescent="0.25">
      <c r="A154" t="str">
        <f t="shared" si="2"/>
        <v>Random-50-10</v>
      </c>
      <c r="B154" t="s">
        <v>422</v>
      </c>
      <c r="C154" s="1">
        <v>45393.437847222223</v>
      </c>
      <c r="D154">
        <v>20</v>
      </c>
      <c r="E154">
        <v>22</v>
      </c>
      <c r="F154">
        <v>22</v>
      </c>
      <c r="G154">
        <v>22</v>
      </c>
      <c r="H154">
        <v>20</v>
      </c>
      <c r="I154">
        <v>7.7050000000000001</v>
      </c>
      <c r="J154">
        <v>7.8630000000000004</v>
      </c>
      <c r="K154">
        <v>7.7670000000000003</v>
      </c>
      <c r="L154">
        <v>20</v>
      </c>
      <c r="M154">
        <v>2</v>
      </c>
      <c r="N154">
        <v>7</v>
      </c>
      <c r="O154">
        <v>4.5</v>
      </c>
      <c r="P154">
        <v>20</v>
      </c>
      <c r="Q154">
        <v>0</v>
      </c>
      <c r="R154">
        <v>0</v>
      </c>
      <c r="S154">
        <v>0</v>
      </c>
      <c r="T154">
        <v>20</v>
      </c>
      <c r="U154">
        <v>23206</v>
      </c>
      <c r="V154">
        <v>25328</v>
      </c>
      <c r="W154">
        <v>24283.599999999999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</row>
    <row r="155" spans="1:31" x14ac:dyDescent="0.25">
      <c r="A155" t="str">
        <f t="shared" si="2"/>
        <v>Random-50-2</v>
      </c>
      <c r="B155" t="s">
        <v>423</v>
      </c>
      <c r="C155" s="1">
        <v>45393.438043981485</v>
      </c>
      <c r="D155">
        <v>20</v>
      </c>
      <c r="E155">
        <v>33</v>
      </c>
      <c r="F155">
        <v>33</v>
      </c>
      <c r="G155">
        <v>33</v>
      </c>
      <c r="H155">
        <v>20</v>
      </c>
      <c r="I155">
        <v>7.9029999999999996</v>
      </c>
      <c r="J155">
        <v>8.1470000000000002</v>
      </c>
      <c r="K155">
        <v>7.9960000000000004</v>
      </c>
      <c r="L155">
        <v>20</v>
      </c>
      <c r="M155">
        <v>2</v>
      </c>
      <c r="N155">
        <v>8</v>
      </c>
      <c r="O155">
        <v>4.55</v>
      </c>
      <c r="P155">
        <v>20</v>
      </c>
      <c r="Q155">
        <v>0</v>
      </c>
      <c r="R155">
        <v>0</v>
      </c>
      <c r="S155">
        <v>0</v>
      </c>
      <c r="T155">
        <v>20</v>
      </c>
      <c r="U155">
        <v>23790</v>
      </c>
      <c r="V155">
        <v>26236</v>
      </c>
      <c r="W155">
        <v>24970.400000000001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</row>
    <row r="156" spans="1:31" x14ac:dyDescent="0.25">
      <c r="A156" t="str">
        <f t="shared" si="2"/>
        <v>Random-50-20</v>
      </c>
      <c r="B156" t="s">
        <v>424</v>
      </c>
      <c r="C156" s="1">
        <v>45393.438206018516</v>
      </c>
      <c r="D156">
        <v>20</v>
      </c>
      <c r="E156">
        <v>12</v>
      </c>
      <c r="F156">
        <v>12</v>
      </c>
      <c r="G156">
        <v>12</v>
      </c>
      <c r="H156">
        <v>20</v>
      </c>
      <c r="I156">
        <v>6.9850000000000003</v>
      </c>
      <c r="J156">
        <v>7.2850000000000001</v>
      </c>
      <c r="K156">
        <v>7.1050000000000004</v>
      </c>
      <c r="L156">
        <v>20</v>
      </c>
      <c r="M156">
        <v>2</v>
      </c>
      <c r="N156">
        <v>6</v>
      </c>
      <c r="O156">
        <v>4.2</v>
      </c>
      <c r="P156">
        <v>20</v>
      </c>
      <c r="Q156">
        <v>0</v>
      </c>
      <c r="R156">
        <v>0</v>
      </c>
      <c r="S156">
        <v>0</v>
      </c>
      <c r="T156">
        <v>20</v>
      </c>
      <c r="U156">
        <v>21144</v>
      </c>
      <c r="V156">
        <v>23579</v>
      </c>
      <c r="W156">
        <v>21970.5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</row>
    <row r="157" spans="1:31" x14ac:dyDescent="0.25">
      <c r="A157" t="str">
        <f t="shared" si="2"/>
        <v>Random-50-3</v>
      </c>
      <c r="B157" t="s">
        <v>425</v>
      </c>
      <c r="C157" s="1">
        <v>45393.438379629632</v>
      </c>
      <c r="D157">
        <v>20</v>
      </c>
      <c r="E157">
        <v>28</v>
      </c>
      <c r="F157">
        <v>28</v>
      </c>
      <c r="G157">
        <v>28</v>
      </c>
      <c r="H157">
        <v>20</v>
      </c>
      <c r="I157">
        <v>6.7839999999999998</v>
      </c>
      <c r="J157">
        <v>7.0940000000000003</v>
      </c>
      <c r="K157">
        <v>6.9509999999999996</v>
      </c>
      <c r="L157">
        <v>20</v>
      </c>
      <c r="M157">
        <v>3</v>
      </c>
      <c r="N157">
        <v>10</v>
      </c>
      <c r="O157">
        <v>5.9</v>
      </c>
      <c r="P157">
        <v>20</v>
      </c>
      <c r="Q157">
        <v>0</v>
      </c>
      <c r="R157">
        <v>0</v>
      </c>
      <c r="S157">
        <v>0</v>
      </c>
      <c r="T157">
        <v>20</v>
      </c>
      <c r="U157">
        <v>12093</v>
      </c>
      <c r="V157">
        <v>14422</v>
      </c>
      <c r="W157">
        <v>13235.7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</row>
    <row r="158" spans="1:31" x14ac:dyDescent="0.25">
      <c r="A158" t="str">
        <f t="shared" si="2"/>
        <v>Random-50-30</v>
      </c>
      <c r="B158" t="s">
        <v>426</v>
      </c>
      <c r="C158" s="1">
        <v>45393.43854166667</v>
      </c>
      <c r="D158">
        <v>20</v>
      </c>
      <c r="E158">
        <v>9</v>
      </c>
      <c r="F158">
        <v>9</v>
      </c>
      <c r="G158">
        <v>9</v>
      </c>
      <c r="H158">
        <v>20</v>
      </c>
      <c r="I158">
        <v>6.9080000000000004</v>
      </c>
      <c r="J158">
        <v>7.0140000000000002</v>
      </c>
      <c r="K158">
        <v>6.9589999999999996</v>
      </c>
      <c r="L158">
        <v>20</v>
      </c>
      <c r="M158">
        <v>1</v>
      </c>
      <c r="N158">
        <v>6</v>
      </c>
      <c r="O158">
        <v>3.45</v>
      </c>
      <c r="P158">
        <v>20</v>
      </c>
      <c r="Q158">
        <v>0</v>
      </c>
      <c r="R158">
        <v>0</v>
      </c>
      <c r="S158">
        <v>0</v>
      </c>
      <c r="T158">
        <v>20</v>
      </c>
      <c r="U158">
        <v>18461</v>
      </c>
      <c r="V158">
        <v>19403</v>
      </c>
      <c r="W158">
        <v>18983.2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</row>
    <row r="159" spans="1:31" x14ac:dyDescent="0.25">
      <c r="A159" t="str">
        <f t="shared" si="2"/>
        <v>Random-50-4</v>
      </c>
      <c r="B159" t="s">
        <v>427</v>
      </c>
      <c r="C159" s="1">
        <v>45393.438715277778</v>
      </c>
      <c r="D159">
        <v>20</v>
      </c>
      <c r="E159">
        <v>30</v>
      </c>
      <c r="F159">
        <v>30</v>
      </c>
      <c r="G159">
        <v>30</v>
      </c>
      <c r="H159">
        <v>20</v>
      </c>
      <c r="I159">
        <v>7.2320000000000002</v>
      </c>
      <c r="J159">
        <v>7.5659999999999998</v>
      </c>
      <c r="K159">
        <v>7.4</v>
      </c>
      <c r="L159">
        <v>20</v>
      </c>
      <c r="M159">
        <v>2</v>
      </c>
      <c r="N159">
        <v>8</v>
      </c>
      <c r="O159">
        <v>4.8499999999999996</v>
      </c>
      <c r="P159">
        <v>20</v>
      </c>
      <c r="Q159">
        <v>0</v>
      </c>
      <c r="R159">
        <v>0</v>
      </c>
      <c r="S159">
        <v>0</v>
      </c>
      <c r="T159">
        <v>20</v>
      </c>
      <c r="U159">
        <v>15086</v>
      </c>
      <c r="V159">
        <v>19259</v>
      </c>
      <c r="W159">
        <v>16776.05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</row>
    <row r="160" spans="1:31" x14ac:dyDescent="0.25">
      <c r="A160" t="str">
        <f t="shared" si="2"/>
        <v>Random-50-40</v>
      </c>
      <c r="B160" t="s">
        <v>428</v>
      </c>
      <c r="C160" s="1">
        <v>45393.438888888886</v>
      </c>
      <c r="D160">
        <v>20</v>
      </c>
      <c r="E160">
        <v>8</v>
      </c>
      <c r="F160">
        <v>8</v>
      </c>
      <c r="G160">
        <v>8</v>
      </c>
      <c r="H160">
        <v>20</v>
      </c>
      <c r="I160">
        <v>7.3579999999999997</v>
      </c>
      <c r="J160">
        <v>7.5010000000000003</v>
      </c>
      <c r="K160">
        <v>7.415</v>
      </c>
      <c r="L160">
        <v>20</v>
      </c>
      <c r="M160">
        <v>1</v>
      </c>
      <c r="N160">
        <v>4</v>
      </c>
      <c r="O160">
        <v>2.35</v>
      </c>
      <c r="P160">
        <v>20</v>
      </c>
      <c r="Q160">
        <v>0</v>
      </c>
      <c r="R160">
        <v>0</v>
      </c>
      <c r="S160">
        <v>0</v>
      </c>
      <c r="T160">
        <v>20</v>
      </c>
      <c r="U160">
        <v>25207</v>
      </c>
      <c r="V160">
        <v>26265</v>
      </c>
      <c r="W160">
        <v>25849.25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</row>
    <row r="161" spans="1:31" x14ac:dyDescent="0.25">
      <c r="A161" t="str">
        <f t="shared" si="2"/>
        <v>Random-50-5</v>
      </c>
      <c r="B161" t="s">
        <v>429</v>
      </c>
      <c r="C161" s="1">
        <v>45393.439074074071</v>
      </c>
      <c r="D161">
        <v>20</v>
      </c>
      <c r="E161">
        <v>28</v>
      </c>
      <c r="F161">
        <v>28</v>
      </c>
      <c r="G161">
        <v>28</v>
      </c>
      <c r="H161">
        <v>20</v>
      </c>
      <c r="I161">
        <v>7.5090000000000003</v>
      </c>
      <c r="J161">
        <v>7.8250000000000002</v>
      </c>
      <c r="K161">
        <v>7.6820000000000004</v>
      </c>
      <c r="L161">
        <v>20</v>
      </c>
      <c r="M161">
        <v>1</v>
      </c>
      <c r="N161">
        <v>7</v>
      </c>
      <c r="O161">
        <v>4.05</v>
      </c>
      <c r="P161">
        <v>20</v>
      </c>
      <c r="Q161">
        <v>0</v>
      </c>
      <c r="R161">
        <v>0</v>
      </c>
      <c r="S161">
        <v>0</v>
      </c>
      <c r="T161">
        <v>20</v>
      </c>
      <c r="U161">
        <v>19165</v>
      </c>
      <c r="V161">
        <v>20418</v>
      </c>
      <c r="W161">
        <v>19824.349999999999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</row>
    <row r="162" spans="1:31" x14ac:dyDescent="0.25">
      <c r="A162" t="str">
        <f t="shared" si="2"/>
        <v>Random-50-50</v>
      </c>
      <c r="B162" t="s">
        <v>430</v>
      </c>
      <c r="C162" s="1">
        <v>45393.439247685186</v>
      </c>
      <c r="D162">
        <v>20</v>
      </c>
      <c r="E162">
        <v>6</v>
      </c>
      <c r="F162">
        <v>6</v>
      </c>
      <c r="G162">
        <v>6</v>
      </c>
      <c r="H162">
        <v>20</v>
      </c>
      <c r="I162">
        <v>6.9550000000000001</v>
      </c>
      <c r="J162">
        <v>7.8479999999999999</v>
      </c>
      <c r="K162">
        <v>7.1639999999999997</v>
      </c>
      <c r="L162">
        <v>20</v>
      </c>
      <c r="M162">
        <v>1</v>
      </c>
      <c r="N162">
        <v>4</v>
      </c>
      <c r="O162">
        <v>2.4</v>
      </c>
      <c r="P162">
        <v>20</v>
      </c>
      <c r="Q162">
        <v>0</v>
      </c>
      <c r="R162">
        <v>0</v>
      </c>
      <c r="S162">
        <v>0</v>
      </c>
      <c r="T162">
        <v>20</v>
      </c>
      <c r="U162">
        <v>10765</v>
      </c>
      <c r="V162">
        <v>12299</v>
      </c>
      <c r="W162">
        <v>12019.55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</row>
    <row r="163" spans="1:31" x14ac:dyDescent="0.25">
      <c r="A163" t="str">
        <f t="shared" si="2"/>
        <v>Random-50-6</v>
      </c>
      <c r="B163" t="s">
        <v>431</v>
      </c>
      <c r="C163" s="1">
        <v>45393.439444444448</v>
      </c>
      <c r="D163">
        <v>20</v>
      </c>
      <c r="E163">
        <v>25</v>
      </c>
      <c r="F163">
        <v>25</v>
      </c>
      <c r="G163">
        <v>25</v>
      </c>
      <c r="H163">
        <v>20</v>
      </c>
      <c r="I163">
        <v>7.6680000000000001</v>
      </c>
      <c r="J163">
        <v>8.2390000000000008</v>
      </c>
      <c r="K163">
        <v>7.9189999999999996</v>
      </c>
      <c r="L163">
        <v>20</v>
      </c>
      <c r="M163">
        <v>3</v>
      </c>
      <c r="N163">
        <v>8</v>
      </c>
      <c r="O163">
        <v>4.9000000000000004</v>
      </c>
      <c r="P163">
        <v>20</v>
      </c>
      <c r="Q163">
        <v>0</v>
      </c>
      <c r="R163">
        <v>0</v>
      </c>
      <c r="S163">
        <v>0</v>
      </c>
      <c r="T163">
        <v>20</v>
      </c>
      <c r="U163">
        <v>19774</v>
      </c>
      <c r="V163">
        <v>23794</v>
      </c>
      <c r="W163">
        <v>21250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</row>
    <row r="164" spans="1:31" x14ac:dyDescent="0.25">
      <c r="A164" t="str">
        <f t="shared" si="2"/>
        <v>Random-50-60</v>
      </c>
      <c r="B164" t="s">
        <v>432</v>
      </c>
      <c r="C164" s="1">
        <v>45393.439618055556</v>
      </c>
      <c r="D164">
        <v>20</v>
      </c>
      <c r="E164">
        <v>4</v>
      </c>
      <c r="F164">
        <v>4</v>
      </c>
      <c r="G164">
        <v>4</v>
      </c>
      <c r="H164">
        <v>20</v>
      </c>
      <c r="I164">
        <v>7.0940000000000003</v>
      </c>
      <c r="J164">
        <v>7.5410000000000004</v>
      </c>
      <c r="K164">
        <v>7.2350000000000003</v>
      </c>
      <c r="L164">
        <v>20</v>
      </c>
      <c r="M164">
        <v>1</v>
      </c>
      <c r="N164">
        <v>4</v>
      </c>
      <c r="O164">
        <v>2.75</v>
      </c>
      <c r="P164">
        <v>20</v>
      </c>
      <c r="Q164">
        <v>0</v>
      </c>
      <c r="R164">
        <v>0</v>
      </c>
      <c r="S164">
        <v>0</v>
      </c>
      <c r="T164">
        <v>20</v>
      </c>
      <c r="U164">
        <v>1227</v>
      </c>
      <c r="V164">
        <v>1360</v>
      </c>
      <c r="W164">
        <v>1259.8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</row>
    <row r="165" spans="1:31" x14ac:dyDescent="0.25">
      <c r="A165" t="str">
        <f t="shared" si="2"/>
        <v>Random-50-7</v>
      </c>
      <c r="B165" t="s">
        <v>433</v>
      </c>
      <c r="C165" s="1">
        <v>45393.439803240741</v>
      </c>
      <c r="D165">
        <v>20</v>
      </c>
      <c r="E165">
        <v>26</v>
      </c>
      <c r="F165">
        <v>26</v>
      </c>
      <c r="G165">
        <v>26</v>
      </c>
      <c r="H165">
        <v>20</v>
      </c>
      <c r="I165">
        <v>7.6749999999999998</v>
      </c>
      <c r="J165">
        <v>7.9020000000000001</v>
      </c>
      <c r="K165">
        <v>7.8070000000000004</v>
      </c>
      <c r="L165">
        <v>20</v>
      </c>
      <c r="M165">
        <v>2</v>
      </c>
      <c r="N165">
        <v>7</v>
      </c>
      <c r="O165">
        <v>4.4000000000000004</v>
      </c>
      <c r="P165">
        <v>20</v>
      </c>
      <c r="Q165">
        <v>0</v>
      </c>
      <c r="R165">
        <v>0</v>
      </c>
      <c r="S165">
        <v>0</v>
      </c>
      <c r="T165">
        <v>20</v>
      </c>
      <c r="U165">
        <v>18500</v>
      </c>
      <c r="V165">
        <v>22765</v>
      </c>
      <c r="W165">
        <v>21431.85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</row>
    <row r="166" spans="1:31" x14ac:dyDescent="0.25">
      <c r="A166" t="str">
        <f t="shared" si="2"/>
        <v>Random-50-70</v>
      </c>
      <c r="B166" t="s">
        <v>434</v>
      </c>
      <c r="C166" s="1">
        <v>45393.439988425926</v>
      </c>
      <c r="D166">
        <v>20</v>
      </c>
      <c r="E166">
        <v>4</v>
      </c>
      <c r="F166">
        <v>6</v>
      </c>
      <c r="G166">
        <v>4.0999999999999996</v>
      </c>
      <c r="H166">
        <v>20</v>
      </c>
      <c r="I166">
        <v>7.468</v>
      </c>
      <c r="J166">
        <v>8.266</v>
      </c>
      <c r="K166">
        <v>7.819</v>
      </c>
      <c r="L166">
        <v>20</v>
      </c>
      <c r="M166">
        <v>0</v>
      </c>
      <c r="N166">
        <v>5</v>
      </c>
      <c r="O166">
        <v>2.15</v>
      </c>
      <c r="P166">
        <v>20</v>
      </c>
      <c r="Q166">
        <v>0</v>
      </c>
      <c r="R166">
        <v>0</v>
      </c>
      <c r="S166">
        <v>0</v>
      </c>
      <c r="T166">
        <v>20</v>
      </c>
      <c r="U166">
        <v>388</v>
      </c>
      <c r="V166">
        <v>1261</v>
      </c>
      <c r="W166">
        <v>1203.7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</row>
    <row r="167" spans="1:31" x14ac:dyDescent="0.25">
      <c r="A167" t="str">
        <f t="shared" si="2"/>
        <v>Random-50-8</v>
      </c>
      <c r="B167" t="s">
        <v>435</v>
      </c>
      <c r="C167" s="1">
        <v>45393.44017361111</v>
      </c>
      <c r="D167">
        <v>20</v>
      </c>
      <c r="E167">
        <v>23</v>
      </c>
      <c r="F167">
        <v>23</v>
      </c>
      <c r="G167">
        <v>23</v>
      </c>
      <c r="H167">
        <v>20</v>
      </c>
      <c r="I167">
        <v>7.5739999999999998</v>
      </c>
      <c r="J167">
        <v>7.899</v>
      </c>
      <c r="K167">
        <v>7.702</v>
      </c>
      <c r="L167">
        <v>20</v>
      </c>
      <c r="M167">
        <v>3</v>
      </c>
      <c r="N167">
        <v>9</v>
      </c>
      <c r="O167">
        <v>5.2</v>
      </c>
      <c r="P167">
        <v>20</v>
      </c>
      <c r="Q167">
        <v>0</v>
      </c>
      <c r="R167">
        <v>0</v>
      </c>
      <c r="S167">
        <v>0</v>
      </c>
      <c r="T167">
        <v>20</v>
      </c>
      <c r="U167">
        <v>19645</v>
      </c>
      <c r="V167">
        <v>21736</v>
      </c>
      <c r="W167">
        <v>20031.3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</row>
    <row r="168" spans="1:31" x14ac:dyDescent="0.25">
      <c r="A168" t="str">
        <f t="shared" si="2"/>
        <v>Random-50-80</v>
      </c>
      <c r="B168" t="s">
        <v>436</v>
      </c>
      <c r="C168" s="1">
        <v>45393.440381944441</v>
      </c>
      <c r="D168">
        <v>20</v>
      </c>
      <c r="E168">
        <v>4</v>
      </c>
      <c r="F168">
        <v>8</v>
      </c>
      <c r="G168">
        <v>4.2</v>
      </c>
      <c r="H168">
        <v>20</v>
      </c>
      <c r="I168">
        <v>7.9610000000000003</v>
      </c>
      <c r="J168">
        <v>8.9269999999999996</v>
      </c>
      <c r="K168">
        <v>8.4870000000000001</v>
      </c>
      <c r="L168">
        <v>20</v>
      </c>
      <c r="M168">
        <v>1</v>
      </c>
      <c r="N168">
        <v>3</v>
      </c>
      <c r="O168">
        <v>1.45</v>
      </c>
      <c r="P168">
        <v>20</v>
      </c>
      <c r="Q168">
        <v>0</v>
      </c>
      <c r="R168">
        <v>0</v>
      </c>
      <c r="S168">
        <v>0</v>
      </c>
      <c r="T168">
        <v>20</v>
      </c>
      <c r="U168">
        <v>275</v>
      </c>
      <c r="V168">
        <v>1218</v>
      </c>
      <c r="W168">
        <v>1155.6500000000001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</row>
    <row r="169" spans="1:31" x14ac:dyDescent="0.25">
      <c r="A169" t="str">
        <f t="shared" si="2"/>
        <v>Random-50-9</v>
      </c>
      <c r="B169" t="s">
        <v>437</v>
      </c>
      <c r="C169" s="1">
        <v>45393.440555555557</v>
      </c>
      <c r="D169">
        <v>20</v>
      </c>
      <c r="E169">
        <v>23</v>
      </c>
      <c r="F169">
        <v>23</v>
      </c>
      <c r="G169">
        <v>23</v>
      </c>
      <c r="H169">
        <v>20</v>
      </c>
      <c r="I169">
        <v>7.3449999999999998</v>
      </c>
      <c r="J169">
        <v>7.5270000000000001</v>
      </c>
      <c r="K169">
        <v>7.4749999999999996</v>
      </c>
      <c r="L169">
        <v>20</v>
      </c>
      <c r="M169">
        <v>2</v>
      </c>
      <c r="N169">
        <v>8</v>
      </c>
      <c r="O169">
        <v>4.5999999999999996</v>
      </c>
      <c r="P169">
        <v>20</v>
      </c>
      <c r="Q169">
        <v>0</v>
      </c>
      <c r="R169">
        <v>0</v>
      </c>
      <c r="S169">
        <v>0</v>
      </c>
      <c r="T169">
        <v>20</v>
      </c>
      <c r="U169">
        <v>19033</v>
      </c>
      <c r="V169">
        <v>20317</v>
      </c>
      <c r="W169">
        <v>19784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</row>
    <row r="170" spans="1:31" x14ac:dyDescent="0.25">
      <c r="A170" t="str">
        <f t="shared" si="2"/>
        <v>Random-50-90</v>
      </c>
      <c r="B170" t="s">
        <v>438</v>
      </c>
      <c r="C170" s="1">
        <v>45393.440775462965</v>
      </c>
      <c r="D170">
        <v>20</v>
      </c>
      <c r="E170">
        <v>3</v>
      </c>
      <c r="F170">
        <v>4</v>
      </c>
      <c r="G170">
        <v>3.05</v>
      </c>
      <c r="H170">
        <v>20</v>
      </c>
      <c r="I170">
        <v>9.2609999999999992</v>
      </c>
      <c r="J170">
        <v>9.5150000000000006</v>
      </c>
      <c r="K170">
        <v>9.3979999999999997</v>
      </c>
      <c r="L170">
        <v>20</v>
      </c>
      <c r="M170">
        <v>0</v>
      </c>
      <c r="N170">
        <v>3</v>
      </c>
      <c r="O170">
        <v>1.4</v>
      </c>
      <c r="P170">
        <v>20</v>
      </c>
      <c r="Q170">
        <v>0</v>
      </c>
      <c r="R170">
        <v>0</v>
      </c>
      <c r="S170">
        <v>0</v>
      </c>
      <c r="T170">
        <v>20</v>
      </c>
      <c r="U170">
        <v>50</v>
      </c>
      <c r="V170">
        <v>109</v>
      </c>
      <c r="W170">
        <v>69.349999999999994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</row>
    <row r="171" spans="1:31" x14ac:dyDescent="0.25">
      <c r="A171" t="str">
        <f t="shared" si="2"/>
        <v>Random-100-1</v>
      </c>
      <c r="B171" t="s">
        <v>439</v>
      </c>
      <c r="C171" s="1">
        <v>45393.44122685185</v>
      </c>
      <c r="D171">
        <v>20</v>
      </c>
      <c r="E171">
        <v>61</v>
      </c>
      <c r="F171">
        <v>61</v>
      </c>
      <c r="G171">
        <v>61</v>
      </c>
      <c r="H171">
        <v>20</v>
      </c>
      <c r="I171">
        <v>18.533999999999999</v>
      </c>
      <c r="J171">
        <v>19.109000000000002</v>
      </c>
      <c r="K171">
        <v>18.872</v>
      </c>
      <c r="L171">
        <v>20</v>
      </c>
      <c r="M171">
        <v>8</v>
      </c>
      <c r="N171">
        <v>17</v>
      </c>
      <c r="O171">
        <v>11.95</v>
      </c>
      <c r="P171">
        <v>20</v>
      </c>
      <c r="Q171">
        <v>0</v>
      </c>
      <c r="R171">
        <v>0</v>
      </c>
      <c r="S171">
        <v>0</v>
      </c>
      <c r="T171">
        <v>20</v>
      </c>
      <c r="U171">
        <v>17356</v>
      </c>
      <c r="V171">
        <v>19189</v>
      </c>
      <c r="W171">
        <v>18291.45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</row>
    <row r="172" spans="1:31" x14ac:dyDescent="0.25">
      <c r="A172" t="str">
        <f t="shared" si="2"/>
        <v>Random-100-10</v>
      </c>
      <c r="B172" t="s">
        <v>440</v>
      </c>
      <c r="C172" s="1">
        <v>45393.441736111112</v>
      </c>
      <c r="D172">
        <v>20</v>
      </c>
      <c r="E172">
        <v>24</v>
      </c>
      <c r="F172">
        <v>26</v>
      </c>
      <c r="G172">
        <v>25.4</v>
      </c>
      <c r="H172">
        <v>20</v>
      </c>
      <c r="I172">
        <v>18.91</v>
      </c>
      <c r="J172">
        <v>22.593</v>
      </c>
      <c r="K172">
        <v>21.361000000000001</v>
      </c>
      <c r="L172">
        <v>20</v>
      </c>
      <c r="M172">
        <v>3</v>
      </c>
      <c r="N172">
        <v>11</v>
      </c>
      <c r="O172">
        <v>8.3000000000000007</v>
      </c>
      <c r="P172">
        <v>20</v>
      </c>
      <c r="Q172">
        <v>0</v>
      </c>
      <c r="R172">
        <v>0</v>
      </c>
      <c r="S172">
        <v>0</v>
      </c>
      <c r="T172">
        <v>20</v>
      </c>
      <c r="U172">
        <v>23576</v>
      </c>
      <c r="V172">
        <v>34752</v>
      </c>
      <c r="W172">
        <v>31527.8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</row>
    <row r="173" spans="1:31" x14ac:dyDescent="0.25">
      <c r="A173" t="str">
        <f t="shared" si="2"/>
        <v>Random-100-2</v>
      </c>
      <c r="B173" t="s">
        <v>441</v>
      </c>
      <c r="C173" s="1">
        <v>45393.442175925928</v>
      </c>
      <c r="D173">
        <v>20</v>
      </c>
      <c r="E173">
        <v>59</v>
      </c>
      <c r="F173">
        <v>59</v>
      </c>
      <c r="G173">
        <v>59</v>
      </c>
      <c r="H173">
        <v>20</v>
      </c>
      <c r="I173">
        <v>18.422999999999998</v>
      </c>
      <c r="J173">
        <v>19.242000000000001</v>
      </c>
      <c r="K173">
        <v>18.760999999999999</v>
      </c>
      <c r="L173">
        <v>20</v>
      </c>
      <c r="M173">
        <v>8</v>
      </c>
      <c r="N173">
        <v>16</v>
      </c>
      <c r="O173">
        <v>12</v>
      </c>
      <c r="P173">
        <v>20</v>
      </c>
      <c r="Q173">
        <v>0</v>
      </c>
      <c r="R173">
        <v>0</v>
      </c>
      <c r="S173">
        <v>0</v>
      </c>
      <c r="T173">
        <v>20</v>
      </c>
      <c r="U173">
        <v>13518</v>
      </c>
      <c r="V173">
        <v>15165</v>
      </c>
      <c r="W173">
        <v>14411.5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</row>
    <row r="174" spans="1:31" x14ac:dyDescent="0.25">
      <c r="A174" t="str">
        <f t="shared" si="2"/>
        <v>Random-100-20</v>
      </c>
      <c r="B174" t="s">
        <v>442</v>
      </c>
      <c r="C174" s="1">
        <v>45393.442627314813</v>
      </c>
      <c r="D174">
        <v>20</v>
      </c>
      <c r="E174">
        <v>14</v>
      </c>
      <c r="F174">
        <v>15</v>
      </c>
      <c r="G174">
        <v>14.05</v>
      </c>
      <c r="H174">
        <v>20</v>
      </c>
      <c r="I174">
        <v>18.61</v>
      </c>
      <c r="J174">
        <v>19.053000000000001</v>
      </c>
      <c r="K174">
        <v>18.841000000000001</v>
      </c>
      <c r="L174">
        <v>20</v>
      </c>
      <c r="M174">
        <v>4</v>
      </c>
      <c r="N174">
        <v>9</v>
      </c>
      <c r="O174">
        <v>6.9</v>
      </c>
      <c r="P174">
        <v>20</v>
      </c>
      <c r="Q174">
        <v>0</v>
      </c>
      <c r="R174">
        <v>0</v>
      </c>
      <c r="S174">
        <v>0</v>
      </c>
      <c r="T174">
        <v>20</v>
      </c>
      <c r="U174">
        <v>28524</v>
      </c>
      <c r="V174">
        <v>34014</v>
      </c>
      <c r="W174">
        <v>29605.599999999999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</row>
    <row r="175" spans="1:31" x14ac:dyDescent="0.25">
      <c r="A175" t="str">
        <f t="shared" si="2"/>
        <v>Random-100-3</v>
      </c>
      <c r="B175" t="s">
        <v>443</v>
      </c>
      <c r="C175" s="1">
        <v>45393.443090277775</v>
      </c>
      <c r="D175">
        <v>20</v>
      </c>
      <c r="E175">
        <v>48</v>
      </c>
      <c r="F175">
        <v>49</v>
      </c>
      <c r="G175">
        <v>48.2</v>
      </c>
      <c r="H175">
        <v>20</v>
      </c>
      <c r="I175">
        <v>18.2</v>
      </c>
      <c r="J175">
        <v>20.783999999999999</v>
      </c>
      <c r="K175">
        <v>19.117999999999999</v>
      </c>
      <c r="L175">
        <v>20</v>
      </c>
      <c r="M175">
        <v>8</v>
      </c>
      <c r="N175">
        <v>17</v>
      </c>
      <c r="O175">
        <v>12.1</v>
      </c>
      <c r="P175">
        <v>20</v>
      </c>
      <c r="Q175">
        <v>0</v>
      </c>
      <c r="R175">
        <v>0</v>
      </c>
      <c r="S175">
        <v>0</v>
      </c>
      <c r="T175">
        <v>20</v>
      </c>
      <c r="U175">
        <v>10817</v>
      </c>
      <c r="V175">
        <v>15939</v>
      </c>
      <c r="W175">
        <v>13128.35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</row>
    <row r="176" spans="1:31" x14ac:dyDescent="0.25">
      <c r="A176" t="str">
        <f t="shared" si="2"/>
        <v>Random-100-30</v>
      </c>
      <c r="B176" t="s">
        <v>444</v>
      </c>
      <c r="C176" s="1">
        <v>45393.443541666667</v>
      </c>
      <c r="D176">
        <v>20</v>
      </c>
      <c r="E176">
        <v>11</v>
      </c>
      <c r="F176">
        <v>12</v>
      </c>
      <c r="G176">
        <v>11.45</v>
      </c>
      <c r="H176">
        <v>20</v>
      </c>
      <c r="I176">
        <v>17.581</v>
      </c>
      <c r="J176">
        <v>20.541</v>
      </c>
      <c r="K176">
        <v>18.706</v>
      </c>
      <c r="L176">
        <v>20</v>
      </c>
      <c r="M176">
        <v>2</v>
      </c>
      <c r="N176">
        <v>7</v>
      </c>
      <c r="O176">
        <v>4.2</v>
      </c>
      <c r="P176">
        <v>20</v>
      </c>
      <c r="Q176">
        <v>0</v>
      </c>
      <c r="R176">
        <v>0</v>
      </c>
      <c r="S176">
        <v>0</v>
      </c>
      <c r="T176">
        <v>20</v>
      </c>
      <c r="U176">
        <v>25730</v>
      </c>
      <c r="V176">
        <v>30261</v>
      </c>
      <c r="W176">
        <v>28665.1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</row>
    <row r="177" spans="1:31" x14ac:dyDescent="0.25">
      <c r="A177" t="str">
        <f t="shared" si="2"/>
        <v>Random-100-40</v>
      </c>
      <c r="B177" t="s">
        <v>445</v>
      </c>
      <c r="C177" s="1">
        <v>45393.443993055553</v>
      </c>
      <c r="D177">
        <v>20</v>
      </c>
      <c r="E177">
        <v>8</v>
      </c>
      <c r="F177">
        <v>9</v>
      </c>
      <c r="G177">
        <v>8.25</v>
      </c>
      <c r="H177">
        <v>20</v>
      </c>
      <c r="I177">
        <v>17.332999999999998</v>
      </c>
      <c r="J177">
        <v>20.388000000000002</v>
      </c>
      <c r="K177">
        <v>18.414999999999999</v>
      </c>
      <c r="L177">
        <v>20</v>
      </c>
      <c r="M177">
        <v>2</v>
      </c>
      <c r="N177">
        <v>5</v>
      </c>
      <c r="O177">
        <v>3.55</v>
      </c>
      <c r="P177">
        <v>20</v>
      </c>
      <c r="Q177">
        <v>0</v>
      </c>
      <c r="R177">
        <v>0</v>
      </c>
      <c r="S177">
        <v>0</v>
      </c>
      <c r="T177">
        <v>20</v>
      </c>
      <c r="U177">
        <v>26527</v>
      </c>
      <c r="V177">
        <v>30772</v>
      </c>
      <c r="W177">
        <v>27980.7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</row>
    <row r="178" spans="1:31" x14ac:dyDescent="0.25">
      <c r="A178" t="str">
        <f t="shared" si="2"/>
        <v>Random-100-5</v>
      </c>
      <c r="B178" t="s">
        <v>446</v>
      </c>
      <c r="C178" s="1">
        <v>45393.444467592592</v>
      </c>
      <c r="D178">
        <v>20</v>
      </c>
      <c r="E178">
        <v>39</v>
      </c>
      <c r="F178">
        <v>42</v>
      </c>
      <c r="G178">
        <v>40.15</v>
      </c>
      <c r="H178">
        <v>20</v>
      </c>
      <c r="I178">
        <v>18.904</v>
      </c>
      <c r="J178">
        <v>21.582999999999998</v>
      </c>
      <c r="K178">
        <v>20.198</v>
      </c>
      <c r="L178">
        <v>20</v>
      </c>
      <c r="M178">
        <v>6</v>
      </c>
      <c r="N178">
        <v>13</v>
      </c>
      <c r="O178">
        <v>10.6</v>
      </c>
      <c r="P178">
        <v>20</v>
      </c>
      <c r="Q178">
        <v>0</v>
      </c>
      <c r="R178">
        <v>0</v>
      </c>
      <c r="S178">
        <v>0</v>
      </c>
      <c r="T178">
        <v>20</v>
      </c>
      <c r="U178">
        <v>16335</v>
      </c>
      <c r="V178">
        <v>20823</v>
      </c>
      <c r="W178">
        <v>18604.8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</row>
    <row r="179" spans="1:31" x14ac:dyDescent="0.25">
      <c r="A179" t="str">
        <f t="shared" si="2"/>
        <v>Random-100-50</v>
      </c>
      <c r="B179" t="s">
        <v>447</v>
      </c>
      <c r="C179" s="1">
        <v>45393.444895833331</v>
      </c>
      <c r="D179">
        <v>20</v>
      </c>
      <c r="E179">
        <v>7</v>
      </c>
      <c r="F179">
        <v>7</v>
      </c>
      <c r="G179">
        <v>7</v>
      </c>
      <c r="H179">
        <v>20</v>
      </c>
      <c r="I179">
        <v>16.952000000000002</v>
      </c>
      <c r="J179">
        <v>19.178999999999998</v>
      </c>
      <c r="K179">
        <v>17.885000000000002</v>
      </c>
      <c r="L179">
        <v>20</v>
      </c>
      <c r="M179">
        <v>2</v>
      </c>
      <c r="N179">
        <v>6</v>
      </c>
      <c r="O179">
        <v>3.9</v>
      </c>
      <c r="P179">
        <v>20</v>
      </c>
      <c r="Q179">
        <v>0</v>
      </c>
      <c r="R179">
        <v>0</v>
      </c>
      <c r="S179">
        <v>0</v>
      </c>
      <c r="T179">
        <v>20</v>
      </c>
      <c r="U179">
        <v>17602</v>
      </c>
      <c r="V179">
        <v>21815</v>
      </c>
      <c r="W179">
        <v>19726.8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</row>
    <row r="180" spans="1:31" x14ac:dyDescent="0.25">
      <c r="A180" t="str">
        <f t="shared" si="2"/>
        <v>Random-100-6</v>
      </c>
      <c r="B180" t="s">
        <v>448</v>
      </c>
      <c r="C180" s="1">
        <v>45393.445428240739</v>
      </c>
      <c r="D180">
        <v>20</v>
      </c>
      <c r="E180">
        <v>34</v>
      </c>
      <c r="F180">
        <v>36</v>
      </c>
      <c r="G180">
        <v>34.85</v>
      </c>
      <c r="H180">
        <v>20</v>
      </c>
      <c r="I180">
        <v>20.77</v>
      </c>
      <c r="J180">
        <v>23.792999999999999</v>
      </c>
      <c r="K180">
        <v>22.335999999999999</v>
      </c>
      <c r="L180">
        <v>20</v>
      </c>
      <c r="M180">
        <v>7</v>
      </c>
      <c r="N180">
        <v>15</v>
      </c>
      <c r="O180">
        <v>9.85</v>
      </c>
      <c r="P180">
        <v>20</v>
      </c>
      <c r="Q180">
        <v>0</v>
      </c>
      <c r="R180">
        <v>0</v>
      </c>
      <c r="S180">
        <v>0</v>
      </c>
      <c r="T180">
        <v>20</v>
      </c>
      <c r="U180">
        <v>19339</v>
      </c>
      <c r="V180">
        <v>29800</v>
      </c>
      <c r="W180">
        <v>25086.75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</row>
    <row r="181" spans="1:31" x14ac:dyDescent="0.25">
      <c r="A181" t="str">
        <f t="shared" si="2"/>
        <v>Random-100-60</v>
      </c>
      <c r="B181" t="s">
        <v>449</v>
      </c>
      <c r="C181" s="1">
        <v>45393.445879629631</v>
      </c>
      <c r="D181">
        <v>20</v>
      </c>
      <c r="E181">
        <v>6</v>
      </c>
      <c r="F181">
        <v>6</v>
      </c>
      <c r="G181">
        <v>6</v>
      </c>
      <c r="H181">
        <v>20</v>
      </c>
      <c r="I181">
        <v>17.88</v>
      </c>
      <c r="J181">
        <v>20.064</v>
      </c>
      <c r="K181">
        <v>18.364999999999998</v>
      </c>
      <c r="L181">
        <v>20</v>
      </c>
      <c r="M181">
        <v>0</v>
      </c>
      <c r="N181">
        <v>4</v>
      </c>
      <c r="O181">
        <v>2.1</v>
      </c>
      <c r="P181">
        <v>20</v>
      </c>
      <c r="Q181">
        <v>0</v>
      </c>
      <c r="R181">
        <v>0</v>
      </c>
      <c r="S181">
        <v>0</v>
      </c>
      <c r="T181">
        <v>20</v>
      </c>
      <c r="U181">
        <v>22981</v>
      </c>
      <c r="V181">
        <v>31066</v>
      </c>
      <c r="W181">
        <v>29639.05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</row>
    <row r="182" spans="1:31" x14ac:dyDescent="0.25">
      <c r="A182" t="str">
        <f t="shared" si="2"/>
        <v>Random-100-7</v>
      </c>
      <c r="B182" t="s">
        <v>450</v>
      </c>
      <c r="C182" s="1">
        <v>45393.446412037039</v>
      </c>
      <c r="D182">
        <v>20</v>
      </c>
      <c r="E182">
        <v>32</v>
      </c>
      <c r="F182">
        <v>34</v>
      </c>
      <c r="G182">
        <v>32.85</v>
      </c>
      <c r="H182">
        <v>20</v>
      </c>
      <c r="I182">
        <v>21.207000000000001</v>
      </c>
      <c r="J182">
        <v>24.242000000000001</v>
      </c>
      <c r="K182">
        <v>22.155999999999999</v>
      </c>
      <c r="L182">
        <v>20</v>
      </c>
      <c r="M182">
        <v>5</v>
      </c>
      <c r="N182">
        <v>17</v>
      </c>
      <c r="O182">
        <v>10.3</v>
      </c>
      <c r="P182">
        <v>20</v>
      </c>
      <c r="Q182">
        <v>0</v>
      </c>
      <c r="R182">
        <v>0</v>
      </c>
      <c r="S182">
        <v>0</v>
      </c>
      <c r="T182">
        <v>20</v>
      </c>
      <c r="U182">
        <v>22379</v>
      </c>
      <c r="V182">
        <v>28640</v>
      </c>
      <c r="W182">
        <v>25719.5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</row>
    <row r="183" spans="1:31" x14ac:dyDescent="0.25">
      <c r="A183" t="str">
        <f t="shared" si="2"/>
        <v>Random-100-70</v>
      </c>
      <c r="B183" t="s">
        <v>451</v>
      </c>
      <c r="C183" s="1">
        <v>45393.446851851855</v>
      </c>
      <c r="D183">
        <v>20</v>
      </c>
      <c r="E183">
        <v>5</v>
      </c>
      <c r="F183">
        <v>5</v>
      </c>
      <c r="G183">
        <v>5</v>
      </c>
      <c r="H183">
        <v>20</v>
      </c>
      <c r="I183">
        <v>18.655000000000001</v>
      </c>
      <c r="J183">
        <v>19.215</v>
      </c>
      <c r="K183">
        <v>18.940000000000001</v>
      </c>
      <c r="L183">
        <v>20</v>
      </c>
      <c r="M183">
        <v>2</v>
      </c>
      <c r="N183">
        <v>4</v>
      </c>
      <c r="O183">
        <v>3</v>
      </c>
      <c r="P183">
        <v>20</v>
      </c>
      <c r="Q183">
        <v>0</v>
      </c>
      <c r="R183">
        <v>0</v>
      </c>
      <c r="S183">
        <v>0</v>
      </c>
      <c r="T183">
        <v>20</v>
      </c>
      <c r="U183">
        <v>4610</v>
      </c>
      <c r="V183">
        <v>6335</v>
      </c>
      <c r="W183">
        <v>5135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</row>
    <row r="184" spans="1:31" x14ac:dyDescent="0.25">
      <c r="A184" t="str">
        <f t="shared" si="2"/>
        <v>Random-100-8</v>
      </c>
      <c r="B184" t="s">
        <v>452</v>
      </c>
      <c r="C184" s="1">
        <v>45393.447430555556</v>
      </c>
      <c r="D184">
        <v>20</v>
      </c>
      <c r="E184">
        <v>29</v>
      </c>
      <c r="F184">
        <v>30</v>
      </c>
      <c r="G184">
        <v>29.4</v>
      </c>
      <c r="H184">
        <v>20</v>
      </c>
      <c r="I184">
        <v>21.61</v>
      </c>
      <c r="J184">
        <v>26.661999999999999</v>
      </c>
      <c r="K184">
        <v>24.245000000000001</v>
      </c>
      <c r="L184">
        <v>20</v>
      </c>
      <c r="M184">
        <v>5</v>
      </c>
      <c r="N184">
        <v>14</v>
      </c>
      <c r="O184">
        <v>9.6999999999999993</v>
      </c>
      <c r="P184">
        <v>20</v>
      </c>
      <c r="Q184">
        <v>0</v>
      </c>
      <c r="R184">
        <v>0</v>
      </c>
      <c r="S184">
        <v>0</v>
      </c>
      <c r="T184">
        <v>20</v>
      </c>
      <c r="U184">
        <v>26290</v>
      </c>
      <c r="V184">
        <v>34772</v>
      </c>
      <c r="W184">
        <v>30089.85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</row>
    <row r="185" spans="1:31" x14ac:dyDescent="0.25">
      <c r="A185" t="str">
        <f t="shared" si="2"/>
        <v>Random-100-80</v>
      </c>
      <c r="B185" t="s">
        <v>453</v>
      </c>
      <c r="C185" s="1">
        <v>45393.447928240741</v>
      </c>
      <c r="D185">
        <v>20</v>
      </c>
      <c r="E185">
        <v>4</v>
      </c>
      <c r="F185">
        <v>4</v>
      </c>
      <c r="G185">
        <v>4</v>
      </c>
      <c r="H185">
        <v>20</v>
      </c>
      <c r="I185">
        <v>18.574000000000002</v>
      </c>
      <c r="J185">
        <v>23.899000000000001</v>
      </c>
      <c r="K185">
        <v>20.67</v>
      </c>
      <c r="L185">
        <v>20</v>
      </c>
      <c r="M185">
        <v>0</v>
      </c>
      <c r="N185">
        <v>5</v>
      </c>
      <c r="O185">
        <v>1.75</v>
      </c>
      <c r="P185">
        <v>20</v>
      </c>
      <c r="Q185">
        <v>0</v>
      </c>
      <c r="R185">
        <v>0</v>
      </c>
      <c r="S185">
        <v>0</v>
      </c>
      <c r="T185">
        <v>20</v>
      </c>
      <c r="U185">
        <v>4625</v>
      </c>
      <c r="V185">
        <v>4799</v>
      </c>
      <c r="W185">
        <v>4734.6000000000004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</row>
    <row r="186" spans="1:31" x14ac:dyDescent="0.25">
      <c r="A186" t="str">
        <f t="shared" si="2"/>
        <v>Random-100-9</v>
      </c>
      <c r="B186" t="s">
        <v>454</v>
      </c>
      <c r="C186" s="1">
        <v>45393.448449074072</v>
      </c>
      <c r="D186">
        <v>20</v>
      </c>
      <c r="E186">
        <v>27</v>
      </c>
      <c r="F186">
        <v>29</v>
      </c>
      <c r="G186">
        <v>27.15</v>
      </c>
      <c r="H186">
        <v>20</v>
      </c>
      <c r="I186">
        <v>20.835999999999999</v>
      </c>
      <c r="J186">
        <v>22.992999999999999</v>
      </c>
      <c r="K186">
        <v>21.573</v>
      </c>
      <c r="L186">
        <v>20</v>
      </c>
      <c r="M186">
        <v>5</v>
      </c>
      <c r="N186">
        <v>15</v>
      </c>
      <c r="O186">
        <v>8.8000000000000007</v>
      </c>
      <c r="P186">
        <v>20</v>
      </c>
      <c r="Q186">
        <v>0</v>
      </c>
      <c r="R186">
        <v>0</v>
      </c>
      <c r="S186">
        <v>0</v>
      </c>
      <c r="T186">
        <v>20</v>
      </c>
      <c r="U186">
        <v>27491</v>
      </c>
      <c r="V186">
        <v>34423</v>
      </c>
      <c r="W186">
        <v>29672.35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</row>
    <row r="187" spans="1:31" x14ac:dyDescent="0.25">
      <c r="A187" t="str">
        <f t="shared" si="2"/>
        <v>Random-100-90</v>
      </c>
      <c r="B187" t="s">
        <v>455</v>
      </c>
      <c r="C187" s="1">
        <v>45393.448993055557</v>
      </c>
      <c r="D187">
        <v>20</v>
      </c>
      <c r="E187">
        <v>4</v>
      </c>
      <c r="F187">
        <v>8</v>
      </c>
      <c r="G187">
        <v>4.25</v>
      </c>
      <c r="H187">
        <v>20</v>
      </c>
      <c r="I187">
        <v>21.547000000000001</v>
      </c>
      <c r="J187">
        <v>25.385999999999999</v>
      </c>
      <c r="K187">
        <v>22.975000000000001</v>
      </c>
      <c r="L187">
        <v>20</v>
      </c>
      <c r="M187">
        <v>1</v>
      </c>
      <c r="N187">
        <v>4</v>
      </c>
      <c r="O187">
        <v>1.7</v>
      </c>
      <c r="P187">
        <v>20</v>
      </c>
      <c r="Q187">
        <v>0</v>
      </c>
      <c r="R187">
        <v>0</v>
      </c>
      <c r="S187">
        <v>0</v>
      </c>
      <c r="T187">
        <v>20</v>
      </c>
      <c r="U187">
        <v>526</v>
      </c>
      <c r="V187">
        <v>3449</v>
      </c>
      <c r="W187">
        <v>2237.6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</row>
    <row r="188" spans="1:31" x14ac:dyDescent="0.25">
      <c r="A188" t="str">
        <f t="shared" si="2"/>
        <v>Random-150-1</v>
      </c>
      <c r="B188" t="s">
        <v>456</v>
      </c>
      <c r="C188" s="1">
        <v>45393.44976851852</v>
      </c>
      <c r="D188">
        <v>20</v>
      </c>
      <c r="E188">
        <v>94</v>
      </c>
      <c r="F188">
        <v>94</v>
      </c>
      <c r="G188">
        <v>94</v>
      </c>
      <c r="H188">
        <v>20</v>
      </c>
      <c r="I188">
        <v>31.66</v>
      </c>
      <c r="J188">
        <v>33.954999999999998</v>
      </c>
      <c r="K188">
        <v>32.975000000000001</v>
      </c>
      <c r="L188">
        <v>20</v>
      </c>
      <c r="M188">
        <v>10</v>
      </c>
      <c r="N188">
        <v>23</v>
      </c>
      <c r="O188">
        <v>16.100000000000001</v>
      </c>
      <c r="P188">
        <v>20</v>
      </c>
      <c r="Q188">
        <v>0</v>
      </c>
      <c r="R188">
        <v>0</v>
      </c>
      <c r="S188">
        <v>0</v>
      </c>
      <c r="T188">
        <v>20</v>
      </c>
      <c r="U188">
        <v>14411</v>
      </c>
      <c r="V188">
        <v>17094</v>
      </c>
      <c r="W188">
        <v>15631.9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</row>
    <row r="189" spans="1:31" x14ac:dyDescent="0.25">
      <c r="A189" t="str">
        <f t="shared" si="2"/>
        <v>Random-150-10</v>
      </c>
      <c r="B189" t="s">
        <v>457</v>
      </c>
      <c r="C189" s="1">
        <v>45393.450775462959</v>
      </c>
      <c r="D189">
        <v>20</v>
      </c>
      <c r="E189">
        <v>27</v>
      </c>
      <c r="F189">
        <v>30</v>
      </c>
      <c r="G189">
        <v>28.2</v>
      </c>
      <c r="H189">
        <v>20</v>
      </c>
      <c r="I189">
        <v>37.735999999999997</v>
      </c>
      <c r="J189">
        <v>46.96</v>
      </c>
      <c r="K189">
        <v>40.759</v>
      </c>
      <c r="L189">
        <v>20</v>
      </c>
      <c r="M189">
        <v>6</v>
      </c>
      <c r="N189">
        <v>14</v>
      </c>
      <c r="O189">
        <v>10.3</v>
      </c>
      <c r="P189">
        <v>20</v>
      </c>
      <c r="Q189">
        <v>0</v>
      </c>
      <c r="R189">
        <v>0</v>
      </c>
      <c r="S189">
        <v>0</v>
      </c>
      <c r="T189">
        <v>20</v>
      </c>
      <c r="U189">
        <v>31238</v>
      </c>
      <c r="V189">
        <v>37504</v>
      </c>
      <c r="W189">
        <v>34283.449999999997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</row>
    <row r="190" spans="1:31" x14ac:dyDescent="0.25">
      <c r="A190" t="str">
        <f t="shared" si="2"/>
        <v>Random-150-2</v>
      </c>
      <c r="B190" t="s">
        <v>458</v>
      </c>
      <c r="C190" s="1">
        <v>45393.451493055552</v>
      </c>
      <c r="D190">
        <v>20</v>
      </c>
      <c r="E190">
        <v>78</v>
      </c>
      <c r="F190">
        <v>80</v>
      </c>
      <c r="G190">
        <v>79</v>
      </c>
      <c r="H190">
        <v>20</v>
      </c>
      <c r="I190">
        <v>29.173999999999999</v>
      </c>
      <c r="J190">
        <v>32.982999999999997</v>
      </c>
      <c r="K190">
        <v>30.518000000000001</v>
      </c>
      <c r="L190">
        <v>20</v>
      </c>
      <c r="M190">
        <v>11</v>
      </c>
      <c r="N190">
        <v>20</v>
      </c>
      <c r="O190">
        <v>16.25</v>
      </c>
      <c r="P190">
        <v>20</v>
      </c>
      <c r="Q190">
        <v>0</v>
      </c>
      <c r="R190">
        <v>0</v>
      </c>
      <c r="S190">
        <v>0</v>
      </c>
      <c r="T190">
        <v>20</v>
      </c>
      <c r="U190">
        <v>7472</v>
      </c>
      <c r="V190">
        <v>11737</v>
      </c>
      <c r="W190">
        <v>9368.25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</row>
    <row r="191" spans="1:31" x14ac:dyDescent="0.25">
      <c r="A191" t="str">
        <f t="shared" si="2"/>
        <v>Random-150-20</v>
      </c>
      <c r="B191" t="s">
        <v>459</v>
      </c>
      <c r="C191" s="1">
        <v>45393.452453703707</v>
      </c>
      <c r="D191">
        <v>20</v>
      </c>
      <c r="E191">
        <v>16</v>
      </c>
      <c r="F191">
        <v>18</v>
      </c>
      <c r="G191">
        <v>16.95</v>
      </c>
      <c r="H191">
        <v>20</v>
      </c>
      <c r="I191">
        <v>33.462000000000003</v>
      </c>
      <c r="J191">
        <v>43.264000000000003</v>
      </c>
      <c r="K191">
        <v>38.963000000000001</v>
      </c>
      <c r="L191">
        <v>20</v>
      </c>
      <c r="M191">
        <v>4</v>
      </c>
      <c r="N191">
        <v>10</v>
      </c>
      <c r="O191">
        <v>6.9</v>
      </c>
      <c r="P191">
        <v>20</v>
      </c>
      <c r="Q191">
        <v>0</v>
      </c>
      <c r="R191">
        <v>0</v>
      </c>
      <c r="S191">
        <v>0</v>
      </c>
      <c r="T191">
        <v>20</v>
      </c>
      <c r="U191">
        <v>31533</v>
      </c>
      <c r="V191">
        <v>36712</v>
      </c>
      <c r="W191">
        <v>34914.9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</row>
    <row r="192" spans="1:31" x14ac:dyDescent="0.25">
      <c r="A192" t="str">
        <f t="shared" si="2"/>
        <v>Random-150-3</v>
      </c>
      <c r="B192" t="s">
        <v>460</v>
      </c>
      <c r="C192" s="1">
        <v>45393.453240740739</v>
      </c>
      <c r="D192">
        <v>20</v>
      </c>
      <c r="E192">
        <v>65</v>
      </c>
      <c r="F192">
        <v>68</v>
      </c>
      <c r="G192">
        <v>65.599999999999994</v>
      </c>
      <c r="H192">
        <v>20</v>
      </c>
      <c r="I192">
        <v>31.428000000000001</v>
      </c>
      <c r="J192">
        <v>36.276000000000003</v>
      </c>
      <c r="K192">
        <v>32.697000000000003</v>
      </c>
      <c r="L192">
        <v>20</v>
      </c>
      <c r="M192">
        <v>11</v>
      </c>
      <c r="N192">
        <v>20</v>
      </c>
      <c r="O192">
        <v>15.5</v>
      </c>
      <c r="P192">
        <v>20</v>
      </c>
      <c r="Q192">
        <v>0</v>
      </c>
      <c r="R192">
        <v>0</v>
      </c>
      <c r="S192">
        <v>0</v>
      </c>
      <c r="T192">
        <v>20</v>
      </c>
      <c r="U192">
        <v>10638</v>
      </c>
      <c r="V192">
        <v>13783</v>
      </c>
      <c r="W192">
        <v>12154.25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</row>
    <row r="193" spans="1:31" x14ac:dyDescent="0.25">
      <c r="A193" t="str">
        <f t="shared" si="2"/>
        <v>Random-150-30</v>
      </c>
      <c r="B193" t="s">
        <v>461</v>
      </c>
      <c r="C193" s="1">
        <v>45393.454131944447</v>
      </c>
      <c r="D193">
        <v>20</v>
      </c>
      <c r="E193">
        <v>12</v>
      </c>
      <c r="F193">
        <v>14</v>
      </c>
      <c r="G193">
        <v>12.6</v>
      </c>
      <c r="H193">
        <v>20</v>
      </c>
      <c r="I193">
        <v>31.507999999999999</v>
      </c>
      <c r="J193">
        <v>43.572000000000003</v>
      </c>
      <c r="K193">
        <v>35.997</v>
      </c>
      <c r="L193">
        <v>20</v>
      </c>
      <c r="M193">
        <v>3</v>
      </c>
      <c r="N193">
        <v>8</v>
      </c>
      <c r="O193">
        <v>5</v>
      </c>
      <c r="P193">
        <v>20</v>
      </c>
      <c r="Q193">
        <v>0</v>
      </c>
      <c r="R193">
        <v>0</v>
      </c>
      <c r="S193">
        <v>0</v>
      </c>
      <c r="T193">
        <v>20</v>
      </c>
      <c r="U193">
        <v>31738</v>
      </c>
      <c r="V193">
        <v>36523</v>
      </c>
      <c r="W193">
        <v>34287.300000000003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</row>
    <row r="194" spans="1:31" x14ac:dyDescent="0.25">
      <c r="A194" t="str">
        <f t="shared" si="2"/>
        <v>Random-150-4</v>
      </c>
      <c r="B194" t="s">
        <v>462</v>
      </c>
      <c r="C194" s="1">
        <v>45393.455023148148</v>
      </c>
      <c r="D194">
        <v>20</v>
      </c>
      <c r="E194">
        <v>53</v>
      </c>
      <c r="F194">
        <v>56</v>
      </c>
      <c r="G194">
        <v>54.35</v>
      </c>
      <c r="H194">
        <v>20</v>
      </c>
      <c r="I194">
        <v>34.515000000000001</v>
      </c>
      <c r="J194">
        <v>40.671999999999997</v>
      </c>
      <c r="K194">
        <v>36.787999999999997</v>
      </c>
      <c r="L194">
        <v>20</v>
      </c>
      <c r="M194">
        <v>11</v>
      </c>
      <c r="N194">
        <v>21</v>
      </c>
      <c r="O194">
        <v>16.100000000000001</v>
      </c>
      <c r="P194">
        <v>20</v>
      </c>
      <c r="Q194">
        <v>0</v>
      </c>
      <c r="R194">
        <v>0</v>
      </c>
      <c r="S194">
        <v>0</v>
      </c>
      <c r="T194">
        <v>20</v>
      </c>
      <c r="U194">
        <v>10679</v>
      </c>
      <c r="V194">
        <v>18990</v>
      </c>
      <c r="W194">
        <v>15507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</row>
    <row r="195" spans="1:31" x14ac:dyDescent="0.25">
      <c r="A195" t="str">
        <f t="shared" ref="A195:A256" si="3">SUBSTITUTE(SUBSTITUTE(SUBSTITUTE(SUBSTITUTE(SUBSTITUTE(SUBSTITUTE(B195,"romanDomination/romanDomination.exe tvns true 0 50000 3600 30 0 0 {RandomSeed} romanDomination/instances/",""),"grid/",""),"random/",""),".txt",""),"net/",""),"planar/","")</f>
        <v>Random-150-40</v>
      </c>
      <c r="B195" t="s">
        <v>463</v>
      </c>
      <c r="C195" s="1">
        <v>45393.455833333333</v>
      </c>
      <c r="D195">
        <v>20</v>
      </c>
      <c r="E195">
        <v>9</v>
      </c>
      <c r="F195">
        <v>10</v>
      </c>
      <c r="G195">
        <v>9.3000000000000007</v>
      </c>
      <c r="H195">
        <v>20</v>
      </c>
      <c r="I195">
        <v>28.672000000000001</v>
      </c>
      <c r="J195">
        <v>39.683999999999997</v>
      </c>
      <c r="K195">
        <v>32.520000000000003</v>
      </c>
      <c r="L195">
        <v>20</v>
      </c>
      <c r="M195">
        <v>2</v>
      </c>
      <c r="N195">
        <v>8</v>
      </c>
      <c r="O195">
        <v>4.8499999999999996</v>
      </c>
      <c r="P195">
        <v>20</v>
      </c>
      <c r="Q195">
        <v>0</v>
      </c>
      <c r="R195">
        <v>0</v>
      </c>
      <c r="S195">
        <v>0</v>
      </c>
      <c r="T195">
        <v>20</v>
      </c>
      <c r="U195">
        <v>22474</v>
      </c>
      <c r="V195">
        <v>29660</v>
      </c>
      <c r="W195">
        <v>26507.599999999999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</row>
    <row r="196" spans="1:31" x14ac:dyDescent="0.25">
      <c r="A196" t="str">
        <f t="shared" si="3"/>
        <v>Random-150-5</v>
      </c>
      <c r="B196" t="s">
        <v>464</v>
      </c>
      <c r="C196" s="1">
        <v>45393.456759259258</v>
      </c>
      <c r="D196">
        <v>20</v>
      </c>
      <c r="E196">
        <v>46</v>
      </c>
      <c r="F196">
        <v>48</v>
      </c>
      <c r="G196">
        <v>47.05</v>
      </c>
      <c r="H196">
        <v>20</v>
      </c>
      <c r="I196">
        <v>37.212000000000003</v>
      </c>
      <c r="J196">
        <v>40.685000000000002</v>
      </c>
      <c r="K196">
        <v>39.168999999999997</v>
      </c>
      <c r="L196">
        <v>20</v>
      </c>
      <c r="M196">
        <v>7</v>
      </c>
      <c r="N196">
        <v>21</v>
      </c>
      <c r="O196">
        <v>13.35</v>
      </c>
      <c r="P196">
        <v>20</v>
      </c>
      <c r="Q196">
        <v>0</v>
      </c>
      <c r="R196">
        <v>0</v>
      </c>
      <c r="S196">
        <v>0</v>
      </c>
      <c r="T196">
        <v>20</v>
      </c>
      <c r="U196">
        <v>18777</v>
      </c>
      <c r="V196">
        <v>24570</v>
      </c>
      <c r="W196">
        <v>21403.25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</row>
    <row r="197" spans="1:31" x14ac:dyDescent="0.25">
      <c r="A197" t="str">
        <f t="shared" si="3"/>
        <v>Random-150-50</v>
      </c>
      <c r="B197" t="s">
        <v>465</v>
      </c>
      <c r="C197" s="1">
        <v>45393.457615740743</v>
      </c>
      <c r="D197">
        <v>20</v>
      </c>
      <c r="E197">
        <v>8</v>
      </c>
      <c r="F197">
        <v>8</v>
      </c>
      <c r="G197">
        <v>8</v>
      </c>
      <c r="H197">
        <v>20</v>
      </c>
      <c r="I197">
        <v>34.718000000000004</v>
      </c>
      <c r="J197">
        <v>37.642000000000003</v>
      </c>
      <c r="K197">
        <v>35.816000000000003</v>
      </c>
      <c r="L197">
        <v>20</v>
      </c>
      <c r="M197">
        <v>1</v>
      </c>
      <c r="N197">
        <v>5</v>
      </c>
      <c r="O197">
        <v>2.9</v>
      </c>
      <c r="P197">
        <v>20</v>
      </c>
      <c r="Q197">
        <v>0</v>
      </c>
      <c r="R197">
        <v>0</v>
      </c>
      <c r="S197">
        <v>0</v>
      </c>
      <c r="T197">
        <v>20</v>
      </c>
      <c r="U197">
        <v>37306</v>
      </c>
      <c r="V197">
        <v>40185</v>
      </c>
      <c r="W197">
        <v>39457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</row>
    <row r="198" spans="1:31" x14ac:dyDescent="0.25">
      <c r="A198" t="str">
        <f t="shared" si="3"/>
        <v>Random-150-6</v>
      </c>
      <c r="B198" t="s">
        <v>466</v>
      </c>
      <c r="C198" s="1">
        <v>45393.458587962959</v>
      </c>
      <c r="D198">
        <v>20</v>
      </c>
      <c r="E198">
        <v>39</v>
      </c>
      <c r="F198">
        <v>43</v>
      </c>
      <c r="G198">
        <v>40.15</v>
      </c>
      <c r="H198">
        <v>20</v>
      </c>
      <c r="I198">
        <v>35.402999999999999</v>
      </c>
      <c r="J198">
        <v>42.637999999999998</v>
      </c>
      <c r="K198">
        <v>39.106999999999999</v>
      </c>
      <c r="L198">
        <v>20</v>
      </c>
      <c r="M198">
        <v>7</v>
      </c>
      <c r="N198">
        <v>17</v>
      </c>
      <c r="O198">
        <v>11.85</v>
      </c>
      <c r="P198">
        <v>20</v>
      </c>
      <c r="Q198">
        <v>0</v>
      </c>
      <c r="R198">
        <v>0</v>
      </c>
      <c r="S198">
        <v>0</v>
      </c>
      <c r="T198">
        <v>20</v>
      </c>
      <c r="U198">
        <v>17491</v>
      </c>
      <c r="V198">
        <v>32810</v>
      </c>
      <c r="W198">
        <v>25338.45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</row>
    <row r="199" spans="1:31" x14ac:dyDescent="0.25">
      <c r="A199" t="str">
        <f t="shared" si="3"/>
        <v>Random-150-60</v>
      </c>
      <c r="B199" t="s">
        <v>467</v>
      </c>
      <c r="C199" s="1">
        <v>45393.459363425929</v>
      </c>
      <c r="D199">
        <v>20</v>
      </c>
      <c r="E199">
        <v>6</v>
      </c>
      <c r="F199">
        <v>6</v>
      </c>
      <c r="G199">
        <v>6</v>
      </c>
      <c r="H199">
        <v>20</v>
      </c>
      <c r="I199">
        <v>31.382000000000001</v>
      </c>
      <c r="J199">
        <v>34.488999999999997</v>
      </c>
      <c r="K199">
        <v>32.866999999999997</v>
      </c>
      <c r="L199">
        <v>20</v>
      </c>
      <c r="M199">
        <v>1</v>
      </c>
      <c r="N199">
        <v>5</v>
      </c>
      <c r="O199">
        <v>2.4500000000000002</v>
      </c>
      <c r="P199">
        <v>20</v>
      </c>
      <c r="Q199">
        <v>0</v>
      </c>
      <c r="R199">
        <v>0</v>
      </c>
      <c r="S199">
        <v>0</v>
      </c>
      <c r="T199">
        <v>20</v>
      </c>
      <c r="U199">
        <v>28218</v>
      </c>
      <c r="V199">
        <v>31576</v>
      </c>
      <c r="W199">
        <v>30037.9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</row>
    <row r="200" spans="1:31" x14ac:dyDescent="0.25">
      <c r="A200" t="str">
        <f t="shared" si="3"/>
        <v>Random-150-7</v>
      </c>
      <c r="B200" t="s">
        <v>468</v>
      </c>
      <c r="C200" s="1">
        <v>45393.460381944446</v>
      </c>
      <c r="D200">
        <v>20</v>
      </c>
      <c r="E200">
        <v>34</v>
      </c>
      <c r="F200">
        <v>38</v>
      </c>
      <c r="G200">
        <v>35.75</v>
      </c>
      <c r="H200">
        <v>20</v>
      </c>
      <c r="I200">
        <v>35.024000000000001</v>
      </c>
      <c r="J200">
        <v>47.156999999999996</v>
      </c>
      <c r="K200">
        <v>40.825000000000003</v>
      </c>
      <c r="L200">
        <v>20</v>
      </c>
      <c r="M200">
        <v>6</v>
      </c>
      <c r="N200">
        <v>18</v>
      </c>
      <c r="O200">
        <v>11.95</v>
      </c>
      <c r="P200">
        <v>20</v>
      </c>
      <c r="Q200">
        <v>0</v>
      </c>
      <c r="R200">
        <v>0</v>
      </c>
      <c r="S200">
        <v>0</v>
      </c>
      <c r="T200">
        <v>20</v>
      </c>
      <c r="U200">
        <v>20389</v>
      </c>
      <c r="V200">
        <v>37505</v>
      </c>
      <c r="W200">
        <v>29909.45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</row>
    <row r="201" spans="1:31" x14ac:dyDescent="0.25">
      <c r="A201" t="str">
        <f t="shared" si="3"/>
        <v>Random-150-70</v>
      </c>
      <c r="B201" t="s">
        <v>469</v>
      </c>
      <c r="C201" s="1">
        <v>45393.461273148147</v>
      </c>
      <c r="D201">
        <v>20</v>
      </c>
      <c r="E201">
        <v>6</v>
      </c>
      <c r="F201">
        <v>6</v>
      </c>
      <c r="G201">
        <v>6</v>
      </c>
      <c r="H201">
        <v>20</v>
      </c>
      <c r="I201">
        <v>35.999000000000002</v>
      </c>
      <c r="J201">
        <v>40.115000000000002</v>
      </c>
      <c r="K201">
        <v>37.164000000000001</v>
      </c>
      <c r="L201">
        <v>20</v>
      </c>
      <c r="M201">
        <v>0</v>
      </c>
      <c r="N201">
        <v>3</v>
      </c>
      <c r="O201">
        <v>1.5</v>
      </c>
      <c r="P201">
        <v>20</v>
      </c>
      <c r="Q201">
        <v>0</v>
      </c>
      <c r="R201">
        <v>0</v>
      </c>
      <c r="S201">
        <v>0</v>
      </c>
      <c r="T201">
        <v>20</v>
      </c>
      <c r="U201">
        <v>26864</v>
      </c>
      <c r="V201">
        <v>38174</v>
      </c>
      <c r="W201">
        <v>35595.35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</row>
    <row r="202" spans="1:31" x14ac:dyDescent="0.25">
      <c r="A202" t="str">
        <f t="shared" si="3"/>
        <v>Random-150-8</v>
      </c>
      <c r="B202" t="s">
        <v>470</v>
      </c>
      <c r="C202" s="1">
        <v>45393.462245370371</v>
      </c>
      <c r="D202">
        <v>20</v>
      </c>
      <c r="E202">
        <v>31</v>
      </c>
      <c r="F202">
        <v>34</v>
      </c>
      <c r="G202">
        <v>31.65</v>
      </c>
      <c r="H202">
        <v>20</v>
      </c>
      <c r="I202">
        <v>38.009</v>
      </c>
      <c r="J202">
        <v>42.74</v>
      </c>
      <c r="K202">
        <v>40.210999999999999</v>
      </c>
      <c r="L202">
        <v>20</v>
      </c>
      <c r="M202">
        <v>9</v>
      </c>
      <c r="N202">
        <v>16</v>
      </c>
      <c r="O202">
        <v>12.1</v>
      </c>
      <c r="P202">
        <v>20</v>
      </c>
      <c r="Q202">
        <v>0</v>
      </c>
      <c r="R202">
        <v>0</v>
      </c>
      <c r="S202">
        <v>0</v>
      </c>
      <c r="T202">
        <v>20</v>
      </c>
      <c r="U202">
        <v>28953</v>
      </c>
      <c r="V202">
        <v>35015</v>
      </c>
      <c r="W202">
        <v>32791.1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</row>
    <row r="203" spans="1:31" x14ac:dyDescent="0.25">
      <c r="A203" t="str">
        <f t="shared" si="3"/>
        <v>Random-150-80</v>
      </c>
      <c r="B203" t="s">
        <v>471</v>
      </c>
      <c r="C203" s="1">
        <v>45393.463078703702</v>
      </c>
      <c r="D203">
        <v>20</v>
      </c>
      <c r="E203">
        <v>4</v>
      </c>
      <c r="F203">
        <v>4</v>
      </c>
      <c r="G203">
        <v>4</v>
      </c>
      <c r="H203">
        <v>20</v>
      </c>
      <c r="I203">
        <v>34.072000000000003</v>
      </c>
      <c r="J203">
        <v>37.613999999999997</v>
      </c>
      <c r="K203">
        <v>34.728999999999999</v>
      </c>
      <c r="L203">
        <v>20</v>
      </c>
      <c r="M203">
        <v>1</v>
      </c>
      <c r="N203">
        <v>4</v>
      </c>
      <c r="O203">
        <v>2.25</v>
      </c>
      <c r="P203">
        <v>20</v>
      </c>
      <c r="Q203">
        <v>0</v>
      </c>
      <c r="R203">
        <v>0</v>
      </c>
      <c r="S203">
        <v>0</v>
      </c>
      <c r="T203">
        <v>20</v>
      </c>
      <c r="U203">
        <v>9267</v>
      </c>
      <c r="V203">
        <v>9450</v>
      </c>
      <c r="W203">
        <v>9374.1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</row>
    <row r="204" spans="1:31" x14ac:dyDescent="0.25">
      <c r="A204" t="str">
        <f t="shared" si="3"/>
        <v>Random-150-9</v>
      </c>
      <c r="B204" t="s">
        <v>472</v>
      </c>
      <c r="C204" s="1">
        <v>45393.464085648149</v>
      </c>
      <c r="D204">
        <v>20</v>
      </c>
      <c r="E204">
        <v>30</v>
      </c>
      <c r="F204">
        <v>35</v>
      </c>
      <c r="G204">
        <v>32.35</v>
      </c>
      <c r="H204">
        <v>20</v>
      </c>
      <c r="I204">
        <v>37.840000000000003</v>
      </c>
      <c r="J204">
        <v>45.875</v>
      </c>
      <c r="K204">
        <v>41.406999999999996</v>
      </c>
      <c r="L204">
        <v>20</v>
      </c>
      <c r="M204">
        <v>4</v>
      </c>
      <c r="N204">
        <v>18</v>
      </c>
      <c r="O204">
        <v>11.05</v>
      </c>
      <c r="P204">
        <v>20</v>
      </c>
      <c r="Q204">
        <v>0</v>
      </c>
      <c r="R204">
        <v>0</v>
      </c>
      <c r="S204">
        <v>0</v>
      </c>
      <c r="T204">
        <v>20</v>
      </c>
      <c r="U204">
        <v>26193</v>
      </c>
      <c r="V204">
        <v>37171</v>
      </c>
      <c r="W204">
        <v>32906.6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</row>
    <row r="205" spans="1:31" x14ac:dyDescent="0.25">
      <c r="A205" t="str">
        <f t="shared" si="3"/>
        <v>Random-150-90</v>
      </c>
      <c r="B205" t="s">
        <v>473</v>
      </c>
      <c r="C205" s="1">
        <v>45393.465057870373</v>
      </c>
      <c r="D205">
        <v>20</v>
      </c>
      <c r="E205">
        <v>4</v>
      </c>
      <c r="F205">
        <v>8</v>
      </c>
      <c r="G205">
        <v>4.3</v>
      </c>
      <c r="H205">
        <v>20</v>
      </c>
      <c r="I205">
        <v>37.57</v>
      </c>
      <c r="J205">
        <v>44.223999999999997</v>
      </c>
      <c r="K205">
        <v>40.365000000000002</v>
      </c>
      <c r="L205">
        <v>20</v>
      </c>
      <c r="M205">
        <v>1</v>
      </c>
      <c r="N205">
        <v>5</v>
      </c>
      <c r="O205">
        <v>1.9</v>
      </c>
      <c r="P205">
        <v>20</v>
      </c>
      <c r="Q205">
        <v>0</v>
      </c>
      <c r="R205">
        <v>0</v>
      </c>
      <c r="S205">
        <v>0</v>
      </c>
      <c r="T205">
        <v>20</v>
      </c>
      <c r="U205">
        <v>949</v>
      </c>
      <c r="V205">
        <v>8366</v>
      </c>
      <c r="W205">
        <v>5667.95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</row>
    <row r="206" spans="1:31" x14ac:dyDescent="0.25">
      <c r="A206" t="str">
        <f t="shared" si="3"/>
        <v>Random-200-1</v>
      </c>
      <c r="B206" t="s">
        <v>474</v>
      </c>
      <c r="C206" s="1">
        <v>45393.466134259259</v>
      </c>
      <c r="D206">
        <v>20</v>
      </c>
      <c r="E206">
        <v>116</v>
      </c>
      <c r="F206">
        <v>119</v>
      </c>
      <c r="G206">
        <v>116.4</v>
      </c>
      <c r="H206">
        <v>20</v>
      </c>
      <c r="I206">
        <v>44.713000000000001</v>
      </c>
      <c r="J206">
        <v>46.665999999999997</v>
      </c>
      <c r="K206">
        <v>45.691000000000003</v>
      </c>
      <c r="L206">
        <v>20</v>
      </c>
      <c r="M206">
        <v>15</v>
      </c>
      <c r="N206">
        <v>28</v>
      </c>
      <c r="O206">
        <v>22.5</v>
      </c>
      <c r="P206">
        <v>20</v>
      </c>
      <c r="Q206">
        <v>0</v>
      </c>
      <c r="R206">
        <v>0</v>
      </c>
      <c r="S206">
        <v>0</v>
      </c>
      <c r="T206">
        <v>20</v>
      </c>
      <c r="U206">
        <v>8161</v>
      </c>
      <c r="V206">
        <v>14013</v>
      </c>
      <c r="W206">
        <v>10056.200000000001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</row>
    <row r="207" spans="1:31" x14ac:dyDescent="0.25">
      <c r="A207" t="str">
        <f t="shared" si="3"/>
        <v>Random-200-10</v>
      </c>
      <c r="B207" t="s">
        <v>475</v>
      </c>
      <c r="C207" s="1">
        <v>45393.467812499999</v>
      </c>
      <c r="D207">
        <v>20</v>
      </c>
      <c r="E207">
        <v>31</v>
      </c>
      <c r="F207">
        <v>34</v>
      </c>
      <c r="G207">
        <v>32.75</v>
      </c>
      <c r="H207">
        <v>20</v>
      </c>
      <c r="I207">
        <v>60.911999999999999</v>
      </c>
      <c r="J207">
        <v>73.92</v>
      </c>
      <c r="K207">
        <v>68.27</v>
      </c>
      <c r="L207">
        <v>20</v>
      </c>
      <c r="M207">
        <v>6</v>
      </c>
      <c r="N207">
        <v>16</v>
      </c>
      <c r="O207">
        <v>11.2</v>
      </c>
      <c r="P207">
        <v>20</v>
      </c>
      <c r="Q207">
        <v>0</v>
      </c>
      <c r="R207">
        <v>0</v>
      </c>
      <c r="S207">
        <v>0</v>
      </c>
      <c r="T207">
        <v>20</v>
      </c>
      <c r="U207">
        <v>29837</v>
      </c>
      <c r="V207">
        <v>40524</v>
      </c>
      <c r="W207">
        <v>35671.550000000003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</row>
    <row r="208" spans="1:31" x14ac:dyDescent="0.25">
      <c r="A208" t="str">
        <f t="shared" si="3"/>
        <v>Random-200-2</v>
      </c>
      <c r="B208" t="s">
        <v>476</v>
      </c>
      <c r="C208" s="1">
        <v>45393.468842592592</v>
      </c>
      <c r="D208">
        <v>20</v>
      </c>
      <c r="E208">
        <v>92</v>
      </c>
      <c r="F208">
        <v>95</v>
      </c>
      <c r="G208">
        <v>93.5</v>
      </c>
      <c r="H208">
        <v>20</v>
      </c>
      <c r="I208">
        <v>42.058999999999997</v>
      </c>
      <c r="J208">
        <v>46.16</v>
      </c>
      <c r="K208">
        <v>44.073</v>
      </c>
      <c r="L208">
        <v>20</v>
      </c>
      <c r="M208">
        <v>15</v>
      </c>
      <c r="N208">
        <v>27</v>
      </c>
      <c r="O208">
        <v>20.6</v>
      </c>
      <c r="P208">
        <v>20</v>
      </c>
      <c r="Q208">
        <v>0</v>
      </c>
      <c r="R208">
        <v>0</v>
      </c>
      <c r="S208">
        <v>0</v>
      </c>
      <c r="T208">
        <v>20</v>
      </c>
      <c r="U208">
        <v>4979</v>
      </c>
      <c r="V208">
        <v>11624</v>
      </c>
      <c r="W208">
        <v>8448.2000000000007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</row>
    <row r="209" spans="1:31" x14ac:dyDescent="0.25">
      <c r="A209" t="str">
        <f t="shared" si="3"/>
        <v>Random-200-20</v>
      </c>
      <c r="B209" t="s">
        <v>477</v>
      </c>
      <c r="C209" s="1">
        <v>45393.470439814817</v>
      </c>
      <c r="D209">
        <v>20</v>
      </c>
      <c r="E209">
        <v>18</v>
      </c>
      <c r="F209">
        <v>20</v>
      </c>
      <c r="G209">
        <v>19.05</v>
      </c>
      <c r="H209">
        <v>20</v>
      </c>
      <c r="I209">
        <v>56.125999999999998</v>
      </c>
      <c r="J209">
        <v>69.165000000000006</v>
      </c>
      <c r="K209">
        <v>63.716999999999999</v>
      </c>
      <c r="L209">
        <v>20</v>
      </c>
      <c r="M209">
        <v>3</v>
      </c>
      <c r="N209">
        <v>10</v>
      </c>
      <c r="O209">
        <v>6.6</v>
      </c>
      <c r="P209">
        <v>20</v>
      </c>
      <c r="Q209">
        <v>0</v>
      </c>
      <c r="R209">
        <v>0</v>
      </c>
      <c r="S209">
        <v>0</v>
      </c>
      <c r="T209">
        <v>20</v>
      </c>
      <c r="U209">
        <v>33180</v>
      </c>
      <c r="V209">
        <v>40158</v>
      </c>
      <c r="W209">
        <v>37375.199999999997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</row>
    <row r="210" spans="1:31" x14ac:dyDescent="0.25">
      <c r="A210" t="str">
        <f t="shared" si="3"/>
        <v>Random-200-3</v>
      </c>
      <c r="B210" t="s">
        <v>478</v>
      </c>
      <c r="C210" s="1">
        <v>45393.471608796295</v>
      </c>
      <c r="D210">
        <v>20</v>
      </c>
      <c r="E210">
        <v>70</v>
      </c>
      <c r="F210">
        <v>74</v>
      </c>
      <c r="G210">
        <v>71.349999999999994</v>
      </c>
      <c r="H210">
        <v>20</v>
      </c>
      <c r="I210">
        <v>43.962000000000003</v>
      </c>
      <c r="J210">
        <v>52.412999999999997</v>
      </c>
      <c r="K210">
        <v>48.579000000000001</v>
      </c>
      <c r="L210">
        <v>20</v>
      </c>
      <c r="M210">
        <v>18</v>
      </c>
      <c r="N210">
        <v>30</v>
      </c>
      <c r="O210">
        <v>23.4</v>
      </c>
      <c r="P210">
        <v>20</v>
      </c>
      <c r="Q210">
        <v>0</v>
      </c>
      <c r="R210">
        <v>0</v>
      </c>
      <c r="S210">
        <v>0</v>
      </c>
      <c r="T210">
        <v>20</v>
      </c>
      <c r="U210">
        <v>8153</v>
      </c>
      <c r="V210">
        <v>13653</v>
      </c>
      <c r="W210">
        <v>11307.7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</row>
    <row r="211" spans="1:31" x14ac:dyDescent="0.25">
      <c r="A211" t="str">
        <f t="shared" si="3"/>
        <v>Random-200-40</v>
      </c>
      <c r="B211" t="s">
        <v>479</v>
      </c>
      <c r="C211" s="1">
        <v>45393.47278935185</v>
      </c>
      <c r="D211">
        <v>20</v>
      </c>
      <c r="E211">
        <v>10</v>
      </c>
      <c r="F211">
        <v>11</v>
      </c>
      <c r="G211">
        <v>10.35</v>
      </c>
      <c r="H211">
        <v>20</v>
      </c>
      <c r="I211">
        <v>41.856999999999999</v>
      </c>
      <c r="J211">
        <v>54.34</v>
      </c>
      <c r="K211">
        <v>47.220999999999997</v>
      </c>
      <c r="L211">
        <v>20</v>
      </c>
      <c r="M211">
        <v>2</v>
      </c>
      <c r="N211">
        <v>6</v>
      </c>
      <c r="O211">
        <v>4.1500000000000004</v>
      </c>
      <c r="P211">
        <v>20</v>
      </c>
      <c r="Q211">
        <v>0</v>
      </c>
      <c r="R211">
        <v>0</v>
      </c>
      <c r="S211">
        <v>0</v>
      </c>
      <c r="T211">
        <v>20</v>
      </c>
      <c r="U211">
        <v>30880</v>
      </c>
      <c r="V211">
        <v>37918</v>
      </c>
      <c r="W211">
        <v>34393.85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</row>
    <row r="212" spans="1:31" x14ac:dyDescent="0.25">
      <c r="A212" t="str">
        <f t="shared" si="3"/>
        <v>Random-200-50</v>
      </c>
      <c r="B212" t="s">
        <v>480</v>
      </c>
      <c r="C212" s="1">
        <v>45393.473969907405</v>
      </c>
      <c r="D212">
        <v>20</v>
      </c>
      <c r="E212">
        <v>8</v>
      </c>
      <c r="F212">
        <v>9</v>
      </c>
      <c r="G212">
        <v>8.1</v>
      </c>
      <c r="H212">
        <v>20</v>
      </c>
      <c r="I212">
        <v>44.435000000000002</v>
      </c>
      <c r="J212">
        <v>53.807000000000002</v>
      </c>
      <c r="K212">
        <v>49.075000000000003</v>
      </c>
      <c r="L212">
        <v>20</v>
      </c>
      <c r="M212">
        <v>1</v>
      </c>
      <c r="N212">
        <v>5</v>
      </c>
      <c r="O212">
        <v>3.4</v>
      </c>
      <c r="P212">
        <v>20</v>
      </c>
      <c r="Q212">
        <v>0</v>
      </c>
      <c r="R212">
        <v>0</v>
      </c>
      <c r="S212">
        <v>0</v>
      </c>
      <c r="T212">
        <v>20</v>
      </c>
      <c r="U212">
        <v>28301</v>
      </c>
      <c r="V212">
        <v>35316</v>
      </c>
      <c r="W212">
        <v>32493.599999999999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</row>
    <row r="213" spans="1:31" x14ac:dyDescent="0.25">
      <c r="A213" t="str">
        <f t="shared" si="3"/>
        <v>Random-200-60</v>
      </c>
      <c r="B213" t="s">
        <v>481</v>
      </c>
      <c r="C213" s="1">
        <v>45393.47519675926</v>
      </c>
      <c r="D213">
        <v>20</v>
      </c>
      <c r="E213">
        <v>6</v>
      </c>
      <c r="F213">
        <v>7</v>
      </c>
      <c r="G213">
        <v>6.8</v>
      </c>
      <c r="H213">
        <v>20</v>
      </c>
      <c r="I213">
        <v>44.581000000000003</v>
      </c>
      <c r="J213">
        <v>55.264000000000003</v>
      </c>
      <c r="K213">
        <v>51.134999999999998</v>
      </c>
      <c r="L213">
        <v>20</v>
      </c>
      <c r="M213">
        <v>2</v>
      </c>
      <c r="N213">
        <v>5</v>
      </c>
      <c r="O213">
        <v>3.35</v>
      </c>
      <c r="P213">
        <v>20</v>
      </c>
      <c r="Q213">
        <v>0</v>
      </c>
      <c r="R213">
        <v>0</v>
      </c>
      <c r="S213">
        <v>0</v>
      </c>
      <c r="T213">
        <v>20</v>
      </c>
      <c r="U213">
        <v>20974</v>
      </c>
      <c r="V213">
        <v>25919</v>
      </c>
      <c r="W213">
        <v>23889.200000000001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</row>
    <row r="214" spans="1:31" x14ac:dyDescent="0.25">
      <c r="A214" t="str">
        <f t="shared" si="3"/>
        <v>Random-200-7</v>
      </c>
      <c r="B214" t="s">
        <v>482</v>
      </c>
      <c r="C214" s="1">
        <v>45393.476712962962</v>
      </c>
      <c r="D214">
        <v>20</v>
      </c>
      <c r="E214">
        <v>36</v>
      </c>
      <c r="F214">
        <v>43</v>
      </c>
      <c r="G214">
        <v>39.799999999999997</v>
      </c>
      <c r="H214">
        <v>20</v>
      </c>
      <c r="I214">
        <v>54.366</v>
      </c>
      <c r="J214">
        <v>70.438000000000002</v>
      </c>
      <c r="K214">
        <v>61.628999999999998</v>
      </c>
      <c r="L214">
        <v>20</v>
      </c>
      <c r="M214">
        <v>10</v>
      </c>
      <c r="N214">
        <v>17</v>
      </c>
      <c r="O214">
        <v>12.95</v>
      </c>
      <c r="P214">
        <v>20</v>
      </c>
      <c r="Q214">
        <v>0</v>
      </c>
      <c r="R214">
        <v>0</v>
      </c>
      <c r="S214">
        <v>0</v>
      </c>
      <c r="T214">
        <v>20</v>
      </c>
      <c r="U214">
        <v>26574</v>
      </c>
      <c r="V214">
        <v>36653</v>
      </c>
      <c r="W214">
        <v>31975.45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</row>
    <row r="215" spans="1:31" x14ac:dyDescent="0.25">
      <c r="A215" t="str">
        <f t="shared" si="3"/>
        <v>Random-200-70</v>
      </c>
      <c r="B215" t="s">
        <v>483</v>
      </c>
      <c r="C215" s="1">
        <v>45393.477951388886</v>
      </c>
      <c r="D215">
        <v>20</v>
      </c>
      <c r="E215">
        <v>6</v>
      </c>
      <c r="F215">
        <v>6</v>
      </c>
      <c r="G215">
        <v>6</v>
      </c>
      <c r="H215">
        <v>20</v>
      </c>
      <c r="I215">
        <v>51.576000000000001</v>
      </c>
      <c r="J215">
        <v>54.569000000000003</v>
      </c>
      <c r="K215">
        <v>52.536000000000001</v>
      </c>
      <c r="L215">
        <v>20</v>
      </c>
      <c r="M215">
        <v>0</v>
      </c>
      <c r="N215">
        <v>3</v>
      </c>
      <c r="O215">
        <v>1.75</v>
      </c>
      <c r="P215">
        <v>20</v>
      </c>
      <c r="Q215">
        <v>0</v>
      </c>
      <c r="R215">
        <v>0</v>
      </c>
      <c r="S215">
        <v>0</v>
      </c>
      <c r="T215">
        <v>20</v>
      </c>
      <c r="U215">
        <v>32856</v>
      </c>
      <c r="V215">
        <v>40280</v>
      </c>
      <c r="W215">
        <v>39725.550000000003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</row>
    <row r="216" spans="1:31" x14ac:dyDescent="0.25">
      <c r="A216" t="str">
        <f t="shared" si="3"/>
        <v>Random-200-8</v>
      </c>
      <c r="B216" t="s">
        <v>484</v>
      </c>
      <c r="C216" s="1">
        <v>45393.479421296295</v>
      </c>
      <c r="D216">
        <v>20</v>
      </c>
      <c r="E216">
        <v>36</v>
      </c>
      <c r="F216">
        <v>41</v>
      </c>
      <c r="G216">
        <v>37.75</v>
      </c>
      <c r="H216">
        <v>20</v>
      </c>
      <c r="I216">
        <v>52.021999999999998</v>
      </c>
      <c r="J216">
        <v>65.495999999999995</v>
      </c>
      <c r="K216">
        <v>60.283000000000001</v>
      </c>
      <c r="L216">
        <v>20</v>
      </c>
      <c r="M216">
        <v>6</v>
      </c>
      <c r="N216">
        <v>19</v>
      </c>
      <c r="O216">
        <v>12.95</v>
      </c>
      <c r="P216">
        <v>20</v>
      </c>
      <c r="Q216">
        <v>0</v>
      </c>
      <c r="R216">
        <v>0</v>
      </c>
      <c r="S216">
        <v>0</v>
      </c>
      <c r="T216">
        <v>20</v>
      </c>
      <c r="U216">
        <v>27024</v>
      </c>
      <c r="V216">
        <v>37890</v>
      </c>
      <c r="W216">
        <v>32444.6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</row>
    <row r="217" spans="1:31" x14ac:dyDescent="0.25">
      <c r="A217" t="str">
        <f t="shared" si="3"/>
        <v>Random-200-80</v>
      </c>
      <c r="B217" t="s">
        <v>485</v>
      </c>
      <c r="C217" s="1">
        <v>45393.48064814815</v>
      </c>
      <c r="D217">
        <v>20</v>
      </c>
      <c r="E217">
        <v>4</v>
      </c>
      <c r="F217">
        <v>4</v>
      </c>
      <c r="G217">
        <v>4</v>
      </c>
      <c r="H217">
        <v>20</v>
      </c>
      <c r="I217">
        <v>50.811</v>
      </c>
      <c r="J217">
        <v>54.445999999999998</v>
      </c>
      <c r="K217">
        <v>52.514000000000003</v>
      </c>
      <c r="L217">
        <v>20</v>
      </c>
      <c r="M217">
        <v>1</v>
      </c>
      <c r="N217">
        <v>6</v>
      </c>
      <c r="O217">
        <v>3</v>
      </c>
      <c r="P217">
        <v>20</v>
      </c>
      <c r="Q217">
        <v>0</v>
      </c>
      <c r="R217">
        <v>0</v>
      </c>
      <c r="S217">
        <v>0</v>
      </c>
      <c r="T217">
        <v>20</v>
      </c>
      <c r="U217">
        <v>12156</v>
      </c>
      <c r="V217">
        <v>13335</v>
      </c>
      <c r="W217">
        <v>12760.95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</row>
    <row r="218" spans="1:31" x14ac:dyDescent="0.25">
      <c r="A218" t="str">
        <f t="shared" si="3"/>
        <v>Random-200-9</v>
      </c>
      <c r="B218" t="s">
        <v>486</v>
      </c>
      <c r="C218" s="1">
        <v>45393.482152777775</v>
      </c>
      <c r="D218">
        <v>20</v>
      </c>
      <c r="E218">
        <v>32</v>
      </c>
      <c r="F218">
        <v>36</v>
      </c>
      <c r="G218">
        <v>33.950000000000003</v>
      </c>
      <c r="H218">
        <v>20</v>
      </c>
      <c r="I218">
        <v>56.860999999999997</v>
      </c>
      <c r="J218">
        <v>70.656999999999996</v>
      </c>
      <c r="K218">
        <v>62.168999999999997</v>
      </c>
      <c r="L218">
        <v>20</v>
      </c>
      <c r="M218">
        <v>8</v>
      </c>
      <c r="N218">
        <v>18</v>
      </c>
      <c r="O218">
        <v>12.5</v>
      </c>
      <c r="P218">
        <v>20</v>
      </c>
      <c r="Q218">
        <v>0</v>
      </c>
      <c r="R218">
        <v>0</v>
      </c>
      <c r="S218">
        <v>0</v>
      </c>
      <c r="T218">
        <v>20</v>
      </c>
      <c r="U218">
        <v>29268</v>
      </c>
      <c r="V218">
        <v>37843</v>
      </c>
      <c r="W218">
        <v>35007.4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</row>
    <row r="219" spans="1:31" x14ac:dyDescent="0.25">
      <c r="A219" t="str">
        <f t="shared" si="3"/>
        <v>Random-200-90</v>
      </c>
      <c r="B219" t="s">
        <v>487</v>
      </c>
      <c r="C219" s="1">
        <v>45393.483599537038</v>
      </c>
      <c r="D219">
        <v>20</v>
      </c>
      <c r="E219">
        <v>4</v>
      </c>
      <c r="F219">
        <v>4</v>
      </c>
      <c r="G219">
        <v>4</v>
      </c>
      <c r="H219">
        <v>20</v>
      </c>
      <c r="I219">
        <v>53.231999999999999</v>
      </c>
      <c r="J219">
        <v>66.004999999999995</v>
      </c>
      <c r="K219">
        <v>57.706000000000003</v>
      </c>
      <c r="L219">
        <v>20</v>
      </c>
      <c r="M219">
        <v>0</v>
      </c>
      <c r="N219">
        <v>3</v>
      </c>
      <c r="O219">
        <v>1.6</v>
      </c>
      <c r="P219">
        <v>20</v>
      </c>
      <c r="Q219">
        <v>0</v>
      </c>
      <c r="R219">
        <v>0</v>
      </c>
      <c r="S219">
        <v>0</v>
      </c>
      <c r="T219">
        <v>20</v>
      </c>
      <c r="U219">
        <v>11209</v>
      </c>
      <c r="V219">
        <v>14236</v>
      </c>
      <c r="W219">
        <v>12830.1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</row>
    <row r="220" spans="1:31" x14ac:dyDescent="0.25">
      <c r="A220" t="str">
        <f t="shared" si="3"/>
        <v>Random-250-1</v>
      </c>
      <c r="B220" t="s">
        <v>488</v>
      </c>
      <c r="C220" s="1">
        <v>45393.485046296293</v>
      </c>
      <c r="D220">
        <v>20</v>
      </c>
      <c r="E220">
        <v>136</v>
      </c>
      <c r="F220">
        <v>139</v>
      </c>
      <c r="G220">
        <v>136.69999999999999</v>
      </c>
      <c r="H220">
        <v>20</v>
      </c>
      <c r="I220">
        <v>59.128999999999998</v>
      </c>
      <c r="J220">
        <v>62.881999999999998</v>
      </c>
      <c r="K220">
        <v>61.078000000000003</v>
      </c>
      <c r="L220">
        <v>20</v>
      </c>
      <c r="M220">
        <v>24</v>
      </c>
      <c r="N220">
        <v>40</v>
      </c>
      <c r="O220">
        <v>30.9</v>
      </c>
      <c r="P220">
        <v>20</v>
      </c>
      <c r="Q220">
        <v>0</v>
      </c>
      <c r="R220">
        <v>0</v>
      </c>
      <c r="S220">
        <v>0</v>
      </c>
      <c r="T220">
        <v>20</v>
      </c>
      <c r="U220">
        <v>6297</v>
      </c>
      <c r="V220">
        <v>9367</v>
      </c>
      <c r="W220">
        <v>7544.05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</row>
    <row r="221" spans="1:31" x14ac:dyDescent="0.25">
      <c r="A221" t="str">
        <f t="shared" si="3"/>
        <v>Random-250-10</v>
      </c>
      <c r="B221" t="s">
        <v>489</v>
      </c>
      <c r="C221" s="1">
        <v>45393.487326388888</v>
      </c>
      <c r="D221">
        <v>20</v>
      </c>
      <c r="E221">
        <v>32</v>
      </c>
      <c r="F221">
        <v>38</v>
      </c>
      <c r="G221">
        <v>34.6</v>
      </c>
      <c r="H221">
        <v>20</v>
      </c>
      <c r="I221">
        <v>89.018000000000001</v>
      </c>
      <c r="J221">
        <v>103.34</v>
      </c>
      <c r="K221">
        <v>95.210999999999999</v>
      </c>
      <c r="L221">
        <v>20</v>
      </c>
      <c r="M221">
        <v>6</v>
      </c>
      <c r="N221">
        <v>16</v>
      </c>
      <c r="O221">
        <v>10.65</v>
      </c>
      <c r="P221">
        <v>20</v>
      </c>
      <c r="Q221">
        <v>0</v>
      </c>
      <c r="R221">
        <v>0</v>
      </c>
      <c r="S221">
        <v>0</v>
      </c>
      <c r="T221">
        <v>20</v>
      </c>
      <c r="U221">
        <v>32801</v>
      </c>
      <c r="V221">
        <v>39885</v>
      </c>
      <c r="W221">
        <v>36509.199999999997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</row>
    <row r="222" spans="1:31" x14ac:dyDescent="0.25">
      <c r="A222" t="str">
        <f t="shared" si="3"/>
        <v>Random-250-2</v>
      </c>
      <c r="B222" t="s">
        <v>490</v>
      </c>
      <c r="C222" s="1">
        <v>45393.48877314815</v>
      </c>
      <c r="D222">
        <v>20</v>
      </c>
      <c r="E222">
        <v>97</v>
      </c>
      <c r="F222">
        <v>101</v>
      </c>
      <c r="G222">
        <v>99.25</v>
      </c>
      <c r="H222">
        <v>20</v>
      </c>
      <c r="I222">
        <v>57.814</v>
      </c>
      <c r="J222">
        <v>63.34</v>
      </c>
      <c r="K222">
        <v>60.606000000000002</v>
      </c>
      <c r="L222">
        <v>20</v>
      </c>
      <c r="M222">
        <v>20</v>
      </c>
      <c r="N222">
        <v>34</v>
      </c>
      <c r="O222">
        <v>28.3</v>
      </c>
      <c r="P222">
        <v>20</v>
      </c>
      <c r="Q222">
        <v>0</v>
      </c>
      <c r="R222">
        <v>0</v>
      </c>
      <c r="S222">
        <v>0</v>
      </c>
      <c r="T222">
        <v>20</v>
      </c>
      <c r="U222">
        <v>6532</v>
      </c>
      <c r="V222">
        <v>9506</v>
      </c>
      <c r="W222">
        <v>7751.45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</row>
    <row r="223" spans="1:31" x14ac:dyDescent="0.25">
      <c r="A223" t="str">
        <f t="shared" si="3"/>
        <v>Random-250-20</v>
      </c>
      <c r="B223" t="s">
        <v>491</v>
      </c>
      <c r="C223" s="1">
        <v>45393.490844907406</v>
      </c>
      <c r="D223">
        <v>20</v>
      </c>
      <c r="E223">
        <v>19</v>
      </c>
      <c r="F223">
        <v>22</v>
      </c>
      <c r="G223">
        <v>20.399999999999999</v>
      </c>
      <c r="H223">
        <v>20</v>
      </c>
      <c r="I223">
        <v>75.471999999999994</v>
      </c>
      <c r="J223">
        <v>96.037000000000006</v>
      </c>
      <c r="K223">
        <v>84.721999999999994</v>
      </c>
      <c r="L223">
        <v>20</v>
      </c>
      <c r="M223">
        <v>5</v>
      </c>
      <c r="N223">
        <v>13</v>
      </c>
      <c r="O223">
        <v>7.95</v>
      </c>
      <c r="P223">
        <v>20</v>
      </c>
      <c r="Q223">
        <v>0</v>
      </c>
      <c r="R223">
        <v>0</v>
      </c>
      <c r="S223">
        <v>0</v>
      </c>
      <c r="T223">
        <v>20</v>
      </c>
      <c r="U223">
        <v>35961</v>
      </c>
      <c r="V223">
        <v>40914</v>
      </c>
      <c r="W223">
        <v>38864.35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</row>
    <row r="224" spans="1:31" x14ac:dyDescent="0.25">
      <c r="A224" t="str">
        <f t="shared" si="3"/>
        <v>Random-250-3</v>
      </c>
      <c r="B224" t="s">
        <v>492</v>
      </c>
      <c r="C224" s="1">
        <v>45393.492615740739</v>
      </c>
      <c r="D224">
        <v>20</v>
      </c>
      <c r="E224">
        <v>73</v>
      </c>
      <c r="F224">
        <v>79</v>
      </c>
      <c r="G224">
        <v>75.55</v>
      </c>
      <c r="H224">
        <v>20</v>
      </c>
      <c r="I224">
        <v>65.923000000000002</v>
      </c>
      <c r="J224">
        <v>81.165999999999997</v>
      </c>
      <c r="K224">
        <v>73.197000000000003</v>
      </c>
      <c r="L224">
        <v>20</v>
      </c>
      <c r="M224">
        <v>16</v>
      </c>
      <c r="N224">
        <v>31</v>
      </c>
      <c r="O224">
        <v>24.15</v>
      </c>
      <c r="P224">
        <v>20</v>
      </c>
      <c r="Q224">
        <v>0</v>
      </c>
      <c r="R224">
        <v>0</v>
      </c>
      <c r="S224">
        <v>0</v>
      </c>
      <c r="T224">
        <v>20</v>
      </c>
      <c r="U224">
        <v>9589</v>
      </c>
      <c r="V224">
        <v>17789</v>
      </c>
      <c r="W224">
        <v>13673.35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</row>
    <row r="225" spans="1:31" x14ac:dyDescent="0.25">
      <c r="A225" t="str">
        <f t="shared" si="3"/>
        <v>Random-250-4</v>
      </c>
      <c r="B225" t="s">
        <v>493</v>
      </c>
      <c r="C225" s="1">
        <v>45393.494421296295</v>
      </c>
      <c r="D225">
        <v>20</v>
      </c>
      <c r="E225">
        <v>62</v>
      </c>
      <c r="F225">
        <v>69</v>
      </c>
      <c r="G225">
        <v>65.400000000000006</v>
      </c>
      <c r="H225">
        <v>20</v>
      </c>
      <c r="I225">
        <v>68.221000000000004</v>
      </c>
      <c r="J225">
        <v>87.302999999999997</v>
      </c>
      <c r="K225">
        <v>73.748999999999995</v>
      </c>
      <c r="L225">
        <v>20</v>
      </c>
      <c r="M225">
        <v>12</v>
      </c>
      <c r="N225">
        <v>29</v>
      </c>
      <c r="O225">
        <v>20.25</v>
      </c>
      <c r="P225">
        <v>20</v>
      </c>
      <c r="Q225">
        <v>0</v>
      </c>
      <c r="R225">
        <v>0</v>
      </c>
      <c r="S225">
        <v>0</v>
      </c>
      <c r="T225">
        <v>20</v>
      </c>
      <c r="U225">
        <v>15812</v>
      </c>
      <c r="V225">
        <v>23631</v>
      </c>
      <c r="W225">
        <v>18497.2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</row>
    <row r="226" spans="1:31" x14ac:dyDescent="0.25">
      <c r="A226" t="str">
        <f t="shared" si="3"/>
        <v>Random-250-40</v>
      </c>
      <c r="B226" t="s">
        <v>494</v>
      </c>
      <c r="C226" s="1">
        <v>45393.496122685188</v>
      </c>
      <c r="D226">
        <v>20</v>
      </c>
      <c r="E226">
        <v>10</v>
      </c>
      <c r="F226">
        <v>12</v>
      </c>
      <c r="G226">
        <v>10.85</v>
      </c>
      <c r="H226">
        <v>20</v>
      </c>
      <c r="I226">
        <v>61.268999999999998</v>
      </c>
      <c r="J226">
        <v>80.977000000000004</v>
      </c>
      <c r="K226">
        <v>69.784000000000006</v>
      </c>
      <c r="L226">
        <v>20</v>
      </c>
      <c r="M226">
        <v>3</v>
      </c>
      <c r="N226">
        <v>7</v>
      </c>
      <c r="O226">
        <v>4.4000000000000004</v>
      </c>
      <c r="P226">
        <v>20</v>
      </c>
      <c r="Q226">
        <v>0</v>
      </c>
      <c r="R226">
        <v>0</v>
      </c>
      <c r="S226">
        <v>0</v>
      </c>
      <c r="T226">
        <v>20</v>
      </c>
      <c r="U226">
        <v>29407</v>
      </c>
      <c r="V226">
        <v>37037</v>
      </c>
      <c r="W226">
        <v>32385.4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</row>
    <row r="227" spans="1:31" x14ac:dyDescent="0.25">
      <c r="A227" t="str">
        <f t="shared" si="3"/>
        <v>Random-250-5</v>
      </c>
      <c r="B227" t="s">
        <v>495</v>
      </c>
      <c r="C227" s="1">
        <v>45393.49827546296</v>
      </c>
      <c r="D227">
        <v>20</v>
      </c>
      <c r="E227">
        <v>52</v>
      </c>
      <c r="F227">
        <v>60</v>
      </c>
      <c r="G227">
        <v>55.4</v>
      </c>
      <c r="H227">
        <v>20</v>
      </c>
      <c r="I227">
        <v>73.061999999999998</v>
      </c>
      <c r="J227">
        <v>96.548000000000002</v>
      </c>
      <c r="K227">
        <v>86.156000000000006</v>
      </c>
      <c r="L227">
        <v>20</v>
      </c>
      <c r="M227">
        <v>14</v>
      </c>
      <c r="N227">
        <v>26</v>
      </c>
      <c r="O227">
        <v>20.399999999999999</v>
      </c>
      <c r="P227">
        <v>20</v>
      </c>
      <c r="Q227">
        <v>0</v>
      </c>
      <c r="R227">
        <v>0</v>
      </c>
      <c r="S227">
        <v>0</v>
      </c>
      <c r="T227">
        <v>20</v>
      </c>
      <c r="U227">
        <v>20000</v>
      </c>
      <c r="V227">
        <v>30217</v>
      </c>
      <c r="W227">
        <v>25454.1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</row>
    <row r="228" spans="1:31" x14ac:dyDescent="0.25">
      <c r="A228" t="str">
        <f t="shared" si="3"/>
        <v>Random-250-50</v>
      </c>
      <c r="B228" t="s">
        <v>496</v>
      </c>
      <c r="C228" s="1">
        <v>45393.500208333331</v>
      </c>
      <c r="D228">
        <v>20</v>
      </c>
      <c r="E228">
        <v>8</v>
      </c>
      <c r="F228">
        <v>10</v>
      </c>
      <c r="G228">
        <v>8.75</v>
      </c>
      <c r="H228">
        <v>20</v>
      </c>
      <c r="I228">
        <v>66.582999999999998</v>
      </c>
      <c r="J228">
        <v>87.932000000000002</v>
      </c>
      <c r="K228">
        <v>78.775999999999996</v>
      </c>
      <c r="L228">
        <v>20</v>
      </c>
      <c r="M228">
        <v>1</v>
      </c>
      <c r="N228">
        <v>5</v>
      </c>
      <c r="O228">
        <v>3.85</v>
      </c>
      <c r="P228">
        <v>20</v>
      </c>
      <c r="Q228">
        <v>0</v>
      </c>
      <c r="R228">
        <v>0</v>
      </c>
      <c r="S228">
        <v>0</v>
      </c>
      <c r="T228">
        <v>20</v>
      </c>
      <c r="U228">
        <v>27776</v>
      </c>
      <c r="V228">
        <v>33891</v>
      </c>
      <c r="W228">
        <v>30059.9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</row>
    <row r="229" spans="1:31" x14ac:dyDescent="0.25">
      <c r="A229" t="str">
        <f t="shared" si="3"/>
        <v>Random-250-6</v>
      </c>
      <c r="B229" t="s">
        <v>497</v>
      </c>
      <c r="C229" s="1">
        <v>45393.502314814818</v>
      </c>
      <c r="D229">
        <v>20</v>
      </c>
      <c r="E229">
        <v>47</v>
      </c>
      <c r="F229">
        <v>52</v>
      </c>
      <c r="G229">
        <v>49.3</v>
      </c>
      <c r="H229">
        <v>20</v>
      </c>
      <c r="I229">
        <v>72.025000000000006</v>
      </c>
      <c r="J229">
        <v>92.123999999999995</v>
      </c>
      <c r="K229">
        <v>82.944999999999993</v>
      </c>
      <c r="L229">
        <v>20</v>
      </c>
      <c r="M229">
        <v>11</v>
      </c>
      <c r="N229">
        <v>23</v>
      </c>
      <c r="O229">
        <v>16.7</v>
      </c>
      <c r="P229">
        <v>20</v>
      </c>
      <c r="Q229">
        <v>0</v>
      </c>
      <c r="R229">
        <v>0</v>
      </c>
      <c r="S229">
        <v>0</v>
      </c>
      <c r="T229">
        <v>20</v>
      </c>
      <c r="U229">
        <v>21067</v>
      </c>
      <c r="V229">
        <v>34392</v>
      </c>
      <c r="W229">
        <v>28624.15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</row>
    <row r="230" spans="1:31" x14ac:dyDescent="0.25">
      <c r="A230" t="str">
        <f t="shared" si="3"/>
        <v>Random-250-60</v>
      </c>
      <c r="B230" t="s">
        <v>498</v>
      </c>
      <c r="C230" s="1">
        <v>45393.504652777781</v>
      </c>
      <c r="D230">
        <v>20</v>
      </c>
      <c r="E230">
        <v>8</v>
      </c>
      <c r="F230">
        <v>8</v>
      </c>
      <c r="G230">
        <v>8</v>
      </c>
      <c r="H230">
        <v>20</v>
      </c>
      <c r="I230">
        <v>80.897000000000006</v>
      </c>
      <c r="J230">
        <v>109.626</v>
      </c>
      <c r="K230">
        <v>96.009</v>
      </c>
      <c r="L230">
        <v>20</v>
      </c>
      <c r="M230">
        <v>2</v>
      </c>
      <c r="N230">
        <v>4</v>
      </c>
      <c r="O230">
        <v>2.75</v>
      </c>
      <c r="P230">
        <v>20</v>
      </c>
      <c r="Q230">
        <v>0</v>
      </c>
      <c r="R230">
        <v>0</v>
      </c>
      <c r="S230">
        <v>0</v>
      </c>
      <c r="T230">
        <v>20</v>
      </c>
      <c r="U230">
        <v>19957</v>
      </c>
      <c r="V230">
        <v>28765</v>
      </c>
      <c r="W230">
        <v>23941.05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</row>
    <row r="231" spans="1:31" x14ac:dyDescent="0.25">
      <c r="A231" t="str">
        <f t="shared" si="3"/>
        <v>Random-250-7</v>
      </c>
      <c r="B231" t="s">
        <v>499</v>
      </c>
      <c r="C231" s="1">
        <v>45393.507106481484</v>
      </c>
      <c r="D231">
        <v>20</v>
      </c>
      <c r="E231">
        <v>43</v>
      </c>
      <c r="F231">
        <v>48</v>
      </c>
      <c r="G231">
        <v>45.25</v>
      </c>
      <c r="H231">
        <v>20</v>
      </c>
      <c r="I231">
        <v>94.501999999999995</v>
      </c>
      <c r="J231">
        <v>108.976</v>
      </c>
      <c r="K231">
        <v>101.699</v>
      </c>
      <c r="L231">
        <v>20</v>
      </c>
      <c r="M231">
        <v>7</v>
      </c>
      <c r="N231">
        <v>19</v>
      </c>
      <c r="O231">
        <v>15.35</v>
      </c>
      <c r="P231">
        <v>20</v>
      </c>
      <c r="Q231">
        <v>0</v>
      </c>
      <c r="R231">
        <v>0</v>
      </c>
      <c r="S231">
        <v>0</v>
      </c>
      <c r="T231">
        <v>20</v>
      </c>
      <c r="U231">
        <v>26130</v>
      </c>
      <c r="V231">
        <v>35958</v>
      </c>
      <c r="W231">
        <v>31199.7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</row>
    <row r="232" spans="1:31" x14ac:dyDescent="0.25">
      <c r="A232" t="str">
        <f t="shared" si="3"/>
        <v>Random-250-70</v>
      </c>
      <c r="B232" t="s">
        <v>500</v>
      </c>
      <c r="C232" s="1">
        <v>45393.50922453704</v>
      </c>
      <c r="D232">
        <v>20</v>
      </c>
      <c r="E232">
        <v>6</v>
      </c>
      <c r="F232">
        <v>6</v>
      </c>
      <c r="G232">
        <v>6</v>
      </c>
      <c r="H232">
        <v>20</v>
      </c>
      <c r="I232">
        <v>87.644000000000005</v>
      </c>
      <c r="J232">
        <v>92.066999999999993</v>
      </c>
      <c r="K232">
        <v>90.179000000000002</v>
      </c>
      <c r="L232">
        <v>20</v>
      </c>
      <c r="M232">
        <v>1</v>
      </c>
      <c r="N232">
        <v>3</v>
      </c>
      <c r="O232">
        <v>2.1</v>
      </c>
      <c r="P232">
        <v>20</v>
      </c>
      <c r="Q232">
        <v>0</v>
      </c>
      <c r="R232">
        <v>0</v>
      </c>
      <c r="S232">
        <v>0</v>
      </c>
      <c r="T232">
        <v>20</v>
      </c>
      <c r="U232">
        <v>39844</v>
      </c>
      <c r="V232">
        <v>40510</v>
      </c>
      <c r="W232">
        <v>40223.25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</row>
    <row r="233" spans="1:31" x14ac:dyDescent="0.25">
      <c r="A233" t="str">
        <f t="shared" si="3"/>
        <v>Random-250-8</v>
      </c>
      <c r="B233" t="s">
        <v>501</v>
      </c>
      <c r="C233" s="1">
        <v>45393.511724537035</v>
      </c>
      <c r="D233">
        <v>20</v>
      </c>
      <c r="E233">
        <v>39</v>
      </c>
      <c r="F233">
        <v>43</v>
      </c>
      <c r="G233">
        <v>41.3</v>
      </c>
      <c r="H233">
        <v>20</v>
      </c>
      <c r="I233">
        <v>94.819000000000003</v>
      </c>
      <c r="J233">
        <v>112.72499999999999</v>
      </c>
      <c r="K233">
        <v>104.66200000000001</v>
      </c>
      <c r="L233">
        <v>20</v>
      </c>
      <c r="M233">
        <v>9</v>
      </c>
      <c r="N233">
        <v>21</v>
      </c>
      <c r="O233">
        <v>14.7</v>
      </c>
      <c r="P233">
        <v>20</v>
      </c>
      <c r="Q233">
        <v>0</v>
      </c>
      <c r="R233">
        <v>0</v>
      </c>
      <c r="S233">
        <v>0</v>
      </c>
      <c r="T233">
        <v>20</v>
      </c>
      <c r="U233">
        <v>30434</v>
      </c>
      <c r="V233">
        <v>37855</v>
      </c>
      <c r="W233">
        <v>33797.75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</row>
    <row r="234" spans="1:31" x14ac:dyDescent="0.25">
      <c r="A234" t="str">
        <f t="shared" si="3"/>
        <v>Random-250-80</v>
      </c>
      <c r="B234" t="s">
        <v>502</v>
      </c>
      <c r="C234" s="1">
        <v>45393.513761574075</v>
      </c>
      <c r="D234">
        <v>20</v>
      </c>
      <c r="E234">
        <v>4</v>
      </c>
      <c r="F234">
        <v>5</v>
      </c>
      <c r="G234">
        <v>4.1500000000000004</v>
      </c>
      <c r="H234">
        <v>20</v>
      </c>
      <c r="I234">
        <v>77.582999999999998</v>
      </c>
      <c r="J234">
        <v>93.715999999999994</v>
      </c>
      <c r="K234">
        <v>83.938999999999993</v>
      </c>
      <c r="L234">
        <v>20</v>
      </c>
      <c r="M234">
        <v>1</v>
      </c>
      <c r="N234">
        <v>6</v>
      </c>
      <c r="O234">
        <v>2.95</v>
      </c>
      <c r="P234">
        <v>20</v>
      </c>
      <c r="Q234">
        <v>0</v>
      </c>
      <c r="R234">
        <v>0</v>
      </c>
      <c r="S234">
        <v>0</v>
      </c>
      <c r="T234">
        <v>20</v>
      </c>
      <c r="U234">
        <v>12690</v>
      </c>
      <c r="V234">
        <v>14910</v>
      </c>
      <c r="W234">
        <v>13522.95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</row>
    <row r="235" spans="1:31" x14ac:dyDescent="0.25">
      <c r="A235" t="str">
        <f t="shared" si="3"/>
        <v>Random-250-9</v>
      </c>
      <c r="B235" t="s">
        <v>503</v>
      </c>
      <c r="C235" s="1">
        <v>45393.516377314816</v>
      </c>
      <c r="D235">
        <v>20</v>
      </c>
      <c r="E235">
        <v>36</v>
      </c>
      <c r="F235">
        <v>39</v>
      </c>
      <c r="G235">
        <v>37.35</v>
      </c>
      <c r="H235">
        <v>20</v>
      </c>
      <c r="I235">
        <v>96.061999999999998</v>
      </c>
      <c r="J235">
        <v>114.559</v>
      </c>
      <c r="K235">
        <v>106.042</v>
      </c>
      <c r="L235">
        <v>20</v>
      </c>
      <c r="M235">
        <v>8</v>
      </c>
      <c r="N235">
        <v>18</v>
      </c>
      <c r="O235">
        <v>12.35</v>
      </c>
      <c r="P235">
        <v>20</v>
      </c>
      <c r="Q235">
        <v>0</v>
      </c>
      <c r="R235">
        <v>0</v>
      </c>
      <c r="S235">
        <v>0</v>
      </c>
      <c r="T235">
        <v>20</v>
      </c>
      <c r="U235">
        <v>29977</v>
      </c>
      <c r="V235">
        <v>38689</v>
      </c>
      <c r="W235">
        <v>36045.550000000003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</row>
    <row r="236" spans="1:31" x14ac:dyDescent="0.25">
      <c r="A236" t="str">
        <f t="shared" si="3"/>
        <v>Random-250-90</v>
      </c>
      <c r="B236" t="s">
        <v>504</v>
      </c>
      <c r="C236" s="1">
        <v>45393.518738425926</v>
      </c>
      <c r="D236">
        <v>20</v>
      </c>
      <c r="E236">
        <v>4</v>
      </c>
      <c r="F236">
        <v>7</v>
      </c>
      <c r="G236">
        <v>4.2</v>
      </c>
      <c r="H236">
        <v>20</v>
      </c>
      <c r="I236">
        <v>91.54</v>
      </c>
      <c r="J236">
        <v>105.09099999999999</v>
      </c>
      <c r="K236">
        <v>97.438000000000002</v>
      </c>
      <c r="L236">
        <v>20</v>
      </c>
      <c r="M236">
        <v>0</v>
      </c>
      <c r="N236">
        <v>5</v>
      </c>
      <c r="O236">
        <v>1.9</v>
      </c>
      <c r="P236">
        <v>20</v>
      </c>
      <c r="Q236">
        <v>0</v>
      </c>
      <c r="R236">
        <v>0</v>
      </c>
      <c r="S236">
        <v>0</v>
      </c>
      <c r="T236">
        <v>20</v>
      </c>
      <c r="U236">
        <v>1433</v>
      </c>
      <c r="V236">
        <v>19040</v>
      </c>
      <c r="W236">
        <v>14482.4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</row>
    <row r="237" spans="1:31" x14ac:dyDescent="0.25">
      <c r="A237" t="str">
        <f t="shared" si="3"/>
        <v>Random-350-80</v>
      </c>
      <c r="B237" t="s">
        <v>505</v>
      </c>
      <c r="C237" s="1">
        <v>45393.522696759261</v>
      </c>
      <c r="D237">
        <v>20</v>
      </c>
      <c r="E237">
        <v>6</v>
      </c>
      <c r="F237">
        <v>6</v>
      </c>
      <c r="G237">
        <v>6</v>
      </c>
      <c r="H237">
        <v>20</v>
      </c>
      <c r="I237">
        <v>149.06399999999999</v>
      </c>
      <c r="J237">
        <v>179.749</v>
      </c>
      <c r="K237">
        <v>161.15600000000001</v>
      </c>
      <c r="L237">
        <v>20</v>
      </c>
      <c r="M237">
        <v>1</v>
      </c>
      <c r="N237">
        <v>3</v>
      </c>
      <c r="O237">
        <v>1.75</v>
      </c>
      <c r="P237">
        <v>20</v>
      </c>
      <c r="Q237">
        <v>0</v>
      </c>
      <c r="R237">
        <v>0</v>
      </c>
      <c r="S237">
        <v>0</v>
      </c>
      <c r="T237">
        <v>20</v>
      </c>
      <c r="U237">
        <v>13121</v>
      </c>
      <c r="V237">
        <v>28753</v>
      </c>
      <c r="W237">
        <v>16718.849999999999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</row>
    <row r="238" spans="1:31" x14ac:dyDescent="0.25">
      <c r="A238" t="str">
        <f t="shared" si="3"/>
        <v>Random-350-9</v>
      </c>
      <c r="B238" t="s">
        <v>506</v>
      </c>
      <c r="C238" s="1">
        <v>45393.527708333335</v>
      </c>
      <c r="D238">
        <v>20</v>
      </c>
      <c r="E238">
        <v>40</v>
      </c>
      <c r="F238">
        <v>43</v>
      </c>
      <c r="G238">
        <v>41.85</v>
      </c>
      <c r="H238">
        <v>20</v>
      </c>
      <c r="I238">
        <v>172.20699999999999</v>
      </c>
      <c r="J238">
        <v>239.32400000000001</v>
      </c>
      <c r="K238">
        <v>198.626</v>
      </c>
      <c r="L238">
        <v>20</v>
      </c>
      <c r="M238">
        <v>8</v>
      </c>
      <c r="N238">
        <v>17</v>
      </c>
      <c r="O238">
        <v>13.4</v>
      </c>
      <c r="P238">
        <v>20</v>
      </c>
      <c r="Q238">
        <v>0</v>
      </c>
      <c r="R238">
        <v>0</v>
      </c>
      <c r="S238">
        <v>0</v>
      </c>
      <c r="T238">
        <v>20</v>
      </c>
      <c r="U238">
        <v>33795</v>
      </c>
      <c r="V238">
        <v>38722</v>
      </c>
      <c r="W238">
        <v>36435.9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</row>
    <row r="239" spans="1:31" x14ac:dyDescent="0.25">
      <c r="A239" t="str">
        <f t="shared" si="3"/>
        <v>Random-350-90</v>
      </c>
      <c r="B239" t="s">
        <v>507</v>
      </c>
      <c r="C239" s="1">
        <v>45393.531307870369</v>
      </c>
      <c r="D239">
        <v>20</v>
      </c>
      <c r="E239">
        <v>4</v>
      </c>
      <c r="F239">
        <v>4</v>
      </c>
      <c r="G239">
        <v>4</v>
      </c>
      <c r="H239">
        <v>20</v>
      </c>
      <c r="I239">
        <v>140.97300000000001</v>
      </c>
      <c r="J239">
        <v>167.792</v>
      </c>
      <c r="K239">
        <v>152.04</v>
      </c>
      <c r="L239">
        <v>20</v>
      </c>
      <c r="M239">
        <v>0</v>
      </c>
      <c r="N239">
        <v>3</v>
      </c>
      <c r="O239">
        <v>1.25</v>
      </c>
      <c r="P239">
        <v>20</v>
      </c>
      <c r="Q239">
        <v>0</v>
      </c>
      <c r="R239">
        <v>0</v>
      </c>
      <c r="S239">
        <v>0</v>
      </c>
      <c r="T239">
        <v>20</v>
      </c>
      <c r="U239">
        <v>17893</v>
      </c>
      <c r="V239">
        <v>26632</v>
      </c>
      <c r="W239">
        <v>25313.05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</row>
    <row r="240" spans="1:31" x14ac:dyDescent="0.25">
      <c r="A240" t="str">
        <f t="shared" si="3"/>
        <v>Random-300-1</v>
      </c>
      <c r="B240" t="s">
        <v>508</v>
      </c>
      <c r="C240" s="1">
        <v>45393.533148148148</v>
      </c>
      <c r="D240">
        <v>20</v>
      </c>
      <c r="E240">
        <v>145</v>
      </c>
      <c r="F240">
        <v>149</v>
      </c>
      <c r="G240">
        <v>146.44999999999999</v>
      </c>
      <c r="H240">
        <v>20</v>
      </c>
      <c r="I240">
        <v>76.978999999999999</v>
      </c>
      <c r="J240">
        <v>80.492999999999995</v>
      </c>
      <c r="K240">
        <v>78.706000000000003</v>
      </c>
      <c r="L240">
        <v>20</v>
      </c>
      <c r="M240">
        <v>30</v>
      </c>
      <c r="N240">
        <v>44</v>
      </c>
      <c r="O240">
        <v>38.049999999999997</v>
      </c>
      <c r="P240">
        <v>20</v>
      </c>
      <c r="Q240">
        <v>0</v>
      </c>
      <c r="R240">
        <v>0</v>
      </c>
      <c r="S240">
        <v>0</v>
      </c>
      <c r="T240">
        <v>20</v>
      </c>
      <c r="U240">
        <v>5776</v>
      </c>
      <c r="V240">
        <v>10798</v>
      </c>
      <c r="W240">
        <v>8768.75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</row>
    <row r="241" spans="1:31" x14ac:dyDescent="0.25">
      <c r="A241" t="str">
        <f t="shared" si="3"/>
        <v>Random-300-10</v>
      </c>
      <c r="B241" t="s">
        <v>509</v>
      </c>
      <c r="C241" s="1">
        <v>45393.536446759259</v>
      </c>
      <c r="D241">
        <v>20</v>
      </c>
      <c r="E241">
        <v>35</v>
      </c>
      <c r="F241">
        <v>41</v>
      </c>
      <c r="G241">
        <v>38.4</v>
      </c>
      <c r="H241">
        <v>20</v>
      </c>
      <c r="I241">
        <v>122.65900000000001</v>
      </c>
      <c r="J241">
        <v>154.20599999999999</v>
      </c>
      <c r="K241">
        <v>136.50299999999999</v>
      </c>
      <c r="L241">
        <v>20</v>
      </c>
      <c r="M241">
        <v>7</v>
      </c>
      <c r="N241">
        <v>19</v>
      </c>
      <c r="O241">
        <v>11.6</v>
      </c>
      <c r="P241">
        <v>20</v>
      </c>
      <c r="Q241">
        <v>0</v>
      </c>
      <c r="R241">
        <v>0</v>
      </c>
      <c r="S241">
        <v>0</v>
      </c>
      <c r="T241">
        <v>20</v>
      </c>
      <c r="U241">
        <v>31403</v>
      </c>
      <c r="V241">
        <v>39457</v>
      </c>
      <c r="W241">
        <v>36433.25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</row>
    <row r="242" spans="1:31" x14ac:dyDescent="0.25">
      <c r="A242" t="str">
        <f t="shared" si="3"/>
        <v>Random-300-20</v>
      </c>
      <c r="B242" t="s">
        <v>510</v>
      </c>
      <c r="C242" s="1">
        <v>45393.539490740739</v>
      </c>
      <c r="D242">
        <v>20</v>
      </c>
      <c r="E242">
        <v>20</v>
      </c>
      <c r="F242">
        <v>24</v>
      </c>
      <c r="G242">
        <v>22.05</v>
      </c>
      <c r="H242">
        <v>20</v>
      </c>
      <c r="I242">
        <v>103.426</v>
      </c>
      <c r="J242">
        <v>134.47499999999999</v>
      </c>
      <c r="K242">
        <v>123.63</v>
      </c>
      <c r="L242">
        <v>20</v>
      </c>
      <c r="M242">
        <v>4</v>
      </c>
      <c r="N242">
        <v>9</v>
      </c>
      <c r="O242">
        <v>6.8</v>
      </c>
      <c r="P242">
        <v>20</v>
      </c>
      <c r="Q242">
        <v>0</v>
      </c>
      <c r="R242">
        <v>0</v>
      </c>
      <c r="S242">
        <v>0</v>
      </c>
      <c r="T242">
        <v>20</v>
      </c>
      <c r="U242">
        <v>36126</v>
      </c>
      <c r="V242">
        <v>40932</v>
      </c>
      <c r="W242">
        <v>38922.050000000003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</row>
    <row r="243" spans="1:31" x14ac:dyDescent="0.25">
      <c r="A243" t="str">
        <f t="shared" si="3"/>
        <v>Random-300-3</v>
      </c>
      <c r="B243" t="s">
        <v>511</v>
      </c>
      <c r="C243" s="1">
        <v>45393.541990740741</v>
      </c>
      <c r="D243">
        <v>20</v>
      </c>
      <c r="E243">
        <v>79</v>
      </c>
      <c r="F243">
        <v>85</v>
      </c>
      <c r="G243">
        <v>80.849999999999994</v>
      </c>
      <c r="H243">
        <v>20</v>
      </c>
      <c r="I243">
        <v>92.546000000000006</v>
      </c>
      <c r="J243">
        <v>114.494</v>
      </c>
      <c r="K243">
        <v>103.026</v>
      </c>
      <c r="L243">
        <v>20</v>
      </c>
      <c r="M243">
        <v>22</v>
      </c>
      <c r="N243">
        <v>34</v>
      </c>
      <c r="O243">
        <v>28.3</v>
      </c>
      <c r="P243">
        <v>20</v>
      </c>
      <c r="Q243">
        <v>0</v>
      </c>
      <c r="R243">
        <v>0</v>
      </c>
      <c r="S243">
        <v>0</v>
      </c>
      <c r="T243">
        <v>20</v>
      </c>
      <c r="U243">
        <v>11330</v>
      </c>
      <c r="V243">
        <v>20775</v>
      </c>
      <c r="W243">
        <v>15910.15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</row>
    <row r="244" spans="1:31" x14ac:dyDescent="0.25">
      <c r="A244" t="str">
        <f t="shared" si="3"/>
        <v>Random-300-30</v>
      </c>
      <c r="B244" t="s">
        <v>512</v>
      </c>
      <c r="C244" s="1">
        <v>45393.544768518521</v>
      </c>
      <c r="D244">
        <v>20</v>
      </c>
      <c r="E244">
        <v>14</v>
      </c>
      <c r="F244">
        <v>16</v>
      </c>
      <c r="G244">
        <v>15.05</v>
      </c>
      <c r="H244">
        <v>20</v>
      </c>
      <c r="I244">
        <v>98.034000000000006</v>
      </c>
      <c r="J244">
        <v>128.452</v>
      </c>
      <c r="K244">
        <v>110.396</v>
      </c>
      <c r="L244">
        <v>20</v>
      </c>
      <c r="M244">
        <v>3</v>
      </c>
      <c r="N244">
        <v>7</v>
      </c>
      <c r="O244">
        <v>5.4</v>
      </c>
      <c r="P244">
        <v>20</v>
      </c>
      <c r="Q244">
        <v>0</v>
      </c>
      <c r="R244">
        <v>0</v>
      </c>
      <c r="S244">
        <v>0</v>
      </c>
      <c r="T244">
        <v>20</v>
      </c>
      <c r="U244">
        <v>33738</v>
      </c>
      <c r="V244">
        <v>41748</v>
      </c>
      <c r="W244">
        <v>37863.85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</row>
    <row r="245" spans="1:31" x14ac:dyDescent="0.25">
      <c r="A245" t="str">
        <f t="shared" si="3"/>
        <v>Random-300-4</v>
      </c>
      <c r="B245" t="s">
        <v>513</v>
      </c>
      <c r="C245" s="1">
        <v>45393.547453703701</v>
      </c>
      <c r="D245">
        <v>20</v>
      </c>
      <c r="E245">
        <v>66</v>
      </c>
      <c r="F245">
        <v>73</v>
      </c>
      <c r="G245">
        <v>68.8</v>
      </c>
      <c r="H245">
        <v>20</v>
      </c>
      <c r="I245">
        <v>99.78</v>
      </c>
      <c r="J245">
        <v>126.194</v>
      </c>
      <c r="K245">
        <v>111.509</v>
      </c>
      <c r="L245">
        <v>20</v>
      </c>
      <c r="M245">
        <v>19</v>
      </c>
      <c r="N245">
        <v>32</v>
      </c>
      <c r="O245">
        <v>25.75</v>
      </c>
      <c r="P245">
        <v>20</v>
      </c>
      <c r="Q245">
        <v>0</v>
      </c>
      <c r="R245">
        <v>0</v>
      </c>
      <c r="S245">
        <v>0</v>
      </c>
      <c r="T245">
        <v>20</v>
      </c>
      <c r="U245">
        <v>16021</v>
      </c>
      <c r="V245">
        <v>26054</v>
      </c>
      <c r="W245">
        <v>20944.599999999999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</row>
    <row r="246" spans="1:31" x14ac:dyDescent="0.25">
      <c r="A246" t="str">
        <f t="shared" si="3"/>
        <v>Random-300-40</v>
      </c>
      <c r="B246" t="s">
        <v>514</v>
      </c>
      <c r="C246" s="1">
        <v>45393.550474537034</v>
      </c>
      <c r="D246">
        <v>20</v>
      </c>
      <c r="E246">
        <v>11</v>
      </c>
      <c r="F246">
        <v>12</v>
      </c>
      <c r="G246">
        <v>11.7</v>
      </c>
      <c r="H246">
        <v>20</v>
      </c>
      <c r="I246">
        <v>111.994</v>
      </c>
      <c r="J246">
        <v>136.22499999999999</v>
      </c>
      <c r="K246">
        <v>124.777</v>
      </c>
      <c r="L246">
        <v>20</v>
      </c>
      <c r="M246">
        <v>2</v>
      </c>
      <c r="N246">
        <v>6</v>
      </c>
      <c r="O246">
        <v>4.4000000000000004</v>
      </c>
      <c r="P246">
        <v>20</v>
      </c>
      <c r="Q246">
        <v>0</v>
      </c>
      <c r="R246">
        <v>0</v>
      </c>
      <c r="S246">
        <v>0</v>
      </c>
      <c r="T246">
        <v>20</v>
      </c>
      <c r="U246">
        <v>29157</v>
      </c>
      <c r="V246">
        <v>41588</v>
      </c>
      <c r="W246">
        <v>35480.75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</row>
    <row r="247" spans="1:31" x14ac:dyDescent="0.25">
      <c r="A247" t="str">
        <f t="shared" si="3"/>
        <v>Random-300-5</v>
      </c>
      <c r="B247" t="s">
        <v>515</v>
      </c>
      <c r="C247" s="1">
        <v>45393.55332175926</v>
      </c>
      <c r="D247">
        <v>20</v>
      </c>
      <c r="E247">
        <v>58</v>
      </c>
      <c r="F247">
        <v>63</v>
      </c>
      <c r="G247">
        <v>60.45</v>
      </c>
      <c r="H247">
        <v>20</v>
      </c>
      <c r="I247">
        <v>104.965</v>
      </c>
      <c r="J247">
        <v>130.483</v>
      </c>
      <c r="K247">
        <v>116.968</v>
      </c>
      <c r="L247">
        <v>20</v>
      </c>
      <c r="M247">
        <v>11</v>
      </c>
      <c r="N247">
        <v>28</v>
      </c>
      <c r="O247">
        <v>18.2</v>
      </c>
      <c r="P247">
        <v>20</v>
      </c>
      <c r="Q247">
        <v>0</v>
      </c>
      <c r="R247">
        <v>0</v>
      </c>
      <c r="S247">
        <v>0</v>
      </c>
      <c r="T247">
        <v>20</v>
      </c>
      <c r="U247">
        <v>18345</v>
      </c>
      <c r="V247">
        <v>28574</v>
      </c>
      <c r="W247">
        <v>24226.3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</row>
    <row r="248" spans="1:31" x14ac:dyDescent="0.25">
      <c r="A248" t="str">
        <f t="shared" si="3"/>
        <v>Random-300-50</v>
      </c>
      <c r="B248" t="s">
        <v>516</v>
      </c>
      <c r="C248" s="1">
        <v>45393.556168981479</v>
      </c>
      <c r="D248">
        <v>20</v>
      </c>
      <c r="E248">
        <v>8</v>
      </c>
      <c r="F248">
        <v>10</v>
      </c>
      <c r="G248">
        <v>9.6</v>
      </c>
      <c r="H248">
        <v>20</v>
      </c>
      <c r="I248">
        <v>103.26900000000001</v>
      </c>
      <c r="J248">
        <v>134.37</v>
      </c>
      <c r="K248">
        <v>117.821</v>
      </c>
      <c r="L248">
        <v>20</v>
      </c>
      <c r="M248">
        <v>2</v>
      </c>
      <c r="N248">
        <v>6</v>
      </c>
      <c r="O248">
        <v>3.5</v>
      </c>
      <c r="P248">
        <v>20</v>
      </c>
      <c r="Q248">
        <v>0</v>
      </c>
      <c r="R248">
        <v>0</v>
      </c>
      <c r="S248">
        <v>0</v>
      </c>
      <c r="T248">
        <v>20</v>
      </c>
      <c r="U248">
        <v>25667</v>
      </c>
      <c r="V248">
        <v>41956</v>
      </c>
      <c r="W248">
        <v>30815.75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</row>
    <row r="249" spans="1:31" x14ac:dyDescent="0.25">
      <c r="A249" t="str">
        <f t="shared" si="3"/>
        <v>Random-300-6</v>
      </c>
      <c r="B249" t="s">
        <v>517</v>
      </c>
      <c r="C249" s="1">
        <v>45393.559259259258</v>
      </c>
      <c r="D249">
        <v>20</v>
      </c>
      <c r="E249">
        <v>51</v>
      </c>
      <c r="F249">
        <v>60</v>
      </c>
      <c r="G249">
        <v>54.45</v>
      </c>
      <c r="H249">
        <v>20</v>
      </c>
      <c r="I249">
        <v>112.624</v>
      </c>
      <c r="J249">
        <v>138.47499999999999</v>
      </c>
      <c r="K249">
        <v>127.85299999999999</v>
      </c>
      <c r="L249">
        <v>20</v>
      </c>
      <c r="M249">
        <v>11</v>
      </c>
      <c r="N249">
        <v>24</v>
      </c>
      <c r="O249">
        <v>16.55</v>
      </c>
      <c r="P249">
        <v>20</v>
      </c>
      <c r="Q249">
        <v>0</v>
      </c>
      <c r="R249">
        <v>0</v>
      </c>
      <c r="S249">
        <v>0</v>
      </c>
      <c r="T249">
        <v>20</v>
      </c>
      <c r="U249">
        <v>25512</v>
      </c>
      <c r="V249">
        <v>33161</v>
      </c>
      <c r="W249">
        <v>29905.15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</row>
    <row r="250" spans="1:31" x14ac:dyDescent="0.25">
      <c r="A250" t="str">
        <f t="shared" si="3"/>
        <v>Random-300-60</v>
      </c>
      <c r="B250" t="s">
        <v>518</v>
      </c>
      <c r="C250" s="1">
        <v>45393.561932870369</v>
      </c>
      <c r="D250">
        <v>20</v>
      </c>
      <c r="E250">
        <v>8</v>
      </c>
      <c r="F250">
        <v>8</v>
      </c>
      <c r="G250">
        <v>8</v>
      </c>
      <c r="H250">
        <v>20</v>
      </c>
      <c r="I250">
        <v>95.340999999999994</v>
      </c>
      <c r="J250">
        <v>129.511</v>
      </c>
      <c r="K250">
        <v>105.858</v>
      </c>
      <c r="L250">
        <v>20</v>
      </c>
      <c r="M250">
        <v>1</v>
      </c>
      <c r="N250">
        <v>4</v>
      </c>
      <c r="O250">
        <v>2.5499999999999998</v>
      </c>
      <c r="P250">
        <v>20</v>
      </c>
      <c r="Q250">
        <v>0</v>
      </c>
      <c r="R250">
        <v>0</v>
      </c>
      <c r="S250">
        <v>0</v>
      </c>
      <c r="T250">
        <v>20</v>
      </c>
      <c r="U250">
        <v>18318</v>
      </c>
      <c r="V250">
        <v>43256</v>
      </c>
      <c r="W250">
        <v>32652.75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</row>
    <row r="251" spans="1:31" x14ac:dyDescent="0.25">
      <c r="A251" t="str">
        <f t="shared" si="3"/>
        <v>Random-300-7</v>
      </c>
      <c r="B251" t="s">
        <v>519</v>
      </c>
      <c r="C251" s="1">
        <v>45393.565034722225</v>
      </c>
      <c r="D251">
        <v>20</v>
      </c>
      <c r="E251">
        <v>45</v>
      </c>
      <c r="F251">
        <v>52</v>
      </c>
      <c r="G251">
        <v>48.7</v>
      </c>
      <c r="H251">
        <v>20</v>
      </c>
      <c r="I251">
        <v>112.923</v>
      </c>
      <c r="J251">
        <v>143.43299999999999</v>
      </c>
      <c r="K251">
        <v>128.11500000000001</v>
      </c>
      <c r="L251">
        <v>20</v>
      </c>
      <c r="M251">
        <v>8</v>
      </c>
      <c r="N251">
        <v>25</v>
      </c>
      <c r="O251">
        <v>16</v>
      </c>
      <c r="P251">
        <v>20</v>
      </c>
      <c r="Q251">
        <v>0</v>
      </c>
      <c r="R251">
        <v>0</v>
      </c>
      <c r="S251">
        <v>0</v>
      </c>
      <c r="T251">
        <v>20</v>
      </c>
      <c r="U251">
        <v>28182</v>
      </c>
      <c r="V251">
        <v>36302</v>
      </c>
      <c r="W251">
        <v>32296.35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</row>
    <row r="252" spans="1:31" x14ac:dyDescent="0.25">
      <c r="A252" t="str">
        <f t="shared" si="3"/>
        <v>Random-300-70</v>
      </c>
      <c r="B252" t="s">
        <v>520</v>
      </c>
      <c r="C252" s="1">
        <v>45393.567673611113</v>
      </c>
      <c r="D252">
        <v>20</v>
      </c>
      <c r="E252">
        <v>6</v>
      </c>
      <c r="F252">
        <v>6</v>
      </c>
      <c r="G252">
        <v>6</v>
      </c>
      <c r="H252">
        <v>20</v>
      </c>
      <c r="I252">
        <v>108.16</v>
      </c>
      <c r="J252">
        <v>115.974</v>
      </c>
      <c r="K252">
        <v>112.233</v>
      </c>
      <c r="L252">
        <v>20</v>
      </c>
      <c r="M252">
        <v>1</v>
      </c>
      <c r="N252">
        <v>4</v>
      </c>
      <c r="O252">
        <v>2.1</v>
      </c>
      <c r="P252">
        <v>20</v>
      </c>
      <c r="Q252">
        <v>0</v>
      </c>
      <c r="R252">
        <v>0</v>
      </c>
      <c r="S252">
        <v>0</v>
      </c>
      <c r="T252">
        <v>20</v>
      </c>
      <c r="U252">
        <v>37919</v>
      </c>
      <c r="V252">
        <v>39435</v>
      </c>
      <c r="W252">
        <v>38865.599999999999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</row>
    <row r="253" spans="1:31" x14ac:dyDescent="0.25">
      <c r="A253" t="str">
        <f t="shared" si="3"/>
        <v>Random-300-8</v>
      </c>
      <c r="B253" t="s">
        <v>521</v>
      </c>
      <c r="C253" s="1">
        <v>45393.570856481485</v>
      </c>
      <c r="D253">
        <v>20</v>
      </c>
      <c r="E253">
        <v>41</v>
      </c>
      <c r="F253">
        <v>47</v>
      </c>
      <c r="G253">
        <v>44.2</v>
      </c>
      <c r="H253">
        <v>20</v>
      </c>
      <c r="I253">
        <v>119.071</v>
      </c>
      <c r="J253">
        <v>146.75899999999999</v>
      </c>
      <c r="K253">
        <v>129.58000000000001</v>
      </c>
      <c r="L253">
        <v>20</v>
      </c>
      <c r="M253">
        <v>9</v>
      </c>
      <c r="N253">
        <v>25</v>
      </c>
      <c r="O253">
        <v>13.7</v>
      </c>
      <c r="P253">
        <v>20</v>
      </c>
      <c r="Q253">
        <v>0</v>
      </c>
      <c r="R253">
        <v>0</v>
      </c>
      <c r="S253">
        <v>0</v>
      </c>
      <c r="T253">
        <v>20</v>
      </c>
      <c r="U253">
        <v>29843</v>
      </c>
      <c r="V253">
        <v>37485</v>
      </c>
      <c r="W253">
        <v>33983.599999999999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</row>
    <row r="254" spans="1:31" x14ac:dyDescent="0.25">
      <c r="A254" t="str">
        <f t="shared" si="3"/>
        <v>Random-300-80</v>
      </c>
      <c r="B254" t="s">
        <v>522</v>
      </c>
      <c r="C254" s="1">
        <v>45393.573587962965</v>
      </c>
      <c r="D254">
        <v>20</v>
      </c>
      <c r="E254">
        <v>5</v>
      </c>
      <c r="F254">
        <v>6</v>
      </c>
      <c r="G254">
        <v>5.15</v>
      </c>
      <c r="H254">
        <v>20</v>
      </c>
      <c r="I254">
        <v>91.584000000000003</v>
      </c>
      <c r="J254">
        <v>136.755</v>
      </c>
      <c r="K254">
        <v>110.07</v>
      </c>
      <c r="L254">
        <v>20</v>
      </c>
      <c r="M254">
        <v>1</v>
      </c>
      <c r="N254">
        <v>5</v>
      </c>
      <c r="O254">
        <v>2.8</v>
      </c>
      <c r="P254">
        <v>20</v>
      </c>
      <c r="Q254">
        <v>0</v>
      </c>
      <c r="R254">
        <v>0</v>
      </c>
      <c r="S254">
        <v>0</v>
      </c>
      <c r="T254">
        <v>20</v>
      </c>
      <c r="U254">
        <v>12831</v>
      </c>
      <c r="V254">
        <v>15843</v>
      </c>
      <c r="W254">
        <v>14366.15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</row>
    <row r="255" spans="1:31" x14ac:dyDescent="0.25">
      <c r="A255" t="str">
        <f t="shared" si="3"/>
        <v>Random-300-9</v>
      </c>
      <c r="B255" t="s">
        <v>523</v>
      </c>
      <c r="C255" s="1">
        <v>45393.576793981483</v>
      </c>
      <c r="D255">
        <v>20</v>
      </c>
      <c r="E255">
        <v>39</v>
      </c>
      <c r="F255">
        <v>44</v>
      </c>
      <c r="G255">
        <v>40.6</v>
      </c>
      <c r="H255">
        <v>20</v>
      </c>
      <c r="I255">
        <v>111.56</v>
      </c>
      <c r="J255">
        <v>144.34800000000001</v>
      </c>
      <c r="K255">
        <v>132.28100000000001</v>
      </c>
      <c r="L255">
        <v>20</v>
      </c>
      <c r="M255">
        <v>7</v>
      </c>
      <c r="N255">
        <v>17</v>
      </c>
      <c r="O255">
        <v>12.8</v>
      </c>
      <c r="P255">
        <v>20</v>
      </c>
      <c r="Q255">
        <v>0</v>
      </c>
      <c r="R255">
        <v>0</v>
      </c>
      <c r="S255">
        <v>0</v>
      </c>
      <c r="T255">
        <v>20</v>
      </c>
      <c r="U255">
        <v>30981</v>
      </c>
      <c r="V255">
        <v>38824</v>
      </c>
      <c r="W255">
        <v>35370.6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</row>
    <row r="256" spans="1:31" x14ac:dyDescent="0.25">
      <c r="A256" t="str">
        <f t="shared" si="3"/>
        <v>Random-300-90</v>
      </c>
      <c r="B256" t="s">
        <v>524</v>
      </c>
      <c r="C256" s="1">
        <v>45393.579560185186</v>
      </c>
      <c r="D256">
        <v>20</v>
      </c>
      <c r="E256">
        <v>4</v>
      </c>
      <c r="F256">
        <v>4</v>
      </c>
      <c r="G256">
        <v>4</v>
      </c>
      <c r="H256">
        <v>20</v>
      </c>
      <c r="I256">
        <v>111.07899999999999</v>
      </c>
      <c r="J256">
        <v>126.01900000000001</v>
      </c>
      <c r="K256">
        <v>115.675</v>
      </c>
      <c r="L256">
        <v>20</v>
      </c>
      <c r="M256">
        <v>0</v>
      </c>
      <c r="N256">
        <v>4</v>
      </c>
      <c r="O256">
        <v>1.6</v>
      </c>
      <c r="P256">
        <v>20</v>
      </c>
      <c r="Q256">
        <v>0</v>
      </c>
      <c r="R256">
        <v>0</v>
      </c>
      <c r="S256">
        <v>0</v>
      </c>
      <c r="T256">
        <v>20</v>
      </c>
      <c r="U256">
        <v>15637</v>
      </c>
      <c r="V256">
        <v>23096</v>
      </c>
      <c r="W256">
        <v>21290.85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814A4-E821-4D11-9CD5-EA72BA48BDE9}">
  <dimension ref="A1:AE256"/>
  <sheetViews>
    <sheetView workbookViewId="0">
      <selection activeCell="A2" sqref="A2"/>
    </sheetView>
  </sheetViews>
  <sheetFormatPr defaultRowHeight="15" x14ac:dyDescent="0.25"/>
  <cols>
    <col min="1" max="1" width="24.85546875" customWidth="1"/>
    <col min="2" max="2" width="32.7109375" customWidth="1"/>
  </cols>
  <sheetData>
    <row r="1" spans="1:31" x14ac:dyDescent="0.25">
      <c r="A1" t="s">
        <v>0</v>
      </c>
      <c r="B1" t="s">
        <v>241</v>
      </c>
      <c r="C1" t="s">
        <v>242</v>
      </c>
      <c r="D1" t="s">
        <v>243</v>
      </c>
      <c r="E1" t="s">
        <v>244</v>
      </c>
      <c r="F1" t="s">
        <v>245</v>
      </c>
      <c r="G1" t="s">
        <v>246</v>
      </c>
      <c r="H1" t="s">
        <v>247</v>
      </c>
      <c r="I1" t="s">
        <v>248</v>
      </c>
      <c r="J1" t="s">
        <v>249</v>
      </c>
      <c r="K1" t="s">
        <v>250</v>
      </c>
      <c r="L1" t="s">
        <v>251</v>
      </c>
      <c r="M1" t="s">
        <v>252</v>
      </c>
      <c r="N1" t="s">
        <v>253</v>
      </c>
      <c r="O1" t="s">
        <v>254</v>
      </c>
      <c r="P1" t="s">
        <v>255</v>
      </c>
      <c r="Q1" t="s">
        <v>256</v>
      </c>
      <c r="R1" t="s">
        <v>257</v>
      </c>
      <c r="S1" t="s">
        <v>258</v>
      </c>
      <c r="T1" t="s">
        <v>259</v>
      </c>
      <c r="U1" t="s">
        <v>260</v>
      </c>
      <c r="V1" t="s">
        <v>261</v>
      </c>
      <c r="W1" t="s">
        <v>262</v>
      </c>
      <c r="X1" t="s">
        <v>263</v>
      </c>
      <c r="Y1" t="s">
        <v>264</v>
      </c>
      <c r="Z1" t="s">
        <v>265</v>
      </c>
      <c r="AA1" t="s">
        <v>266</v>
      </c>
      <c r="AB1" t="s">
        <v>267</v>
      </c>
      <c r="AC1" t="s">
        <v>268</v>
      </c>
      <c r="AD1" t="s">
        <v>269</v>
      </c>
      <c r="AE1" t="s">
        <v>270</v>
      </c>
    </row>
    <row r="2" spans="1:31" x14ac:dyDescent="0.25">
      <c r="A2" t="str">
        <f t="shared" ref="A2" si="0">SUBSTITUTE(SUBSTITUTE(SUBSTITUTE(SUBSTITUTE(SUBSTITUTE(SUBSTITUTE(B2,"romanDomination/romanDomination.exe tvns true 100 50000 3600 30 1 2 {RandomSeed} romanDomination/instances/",""),"grid/",""),"random/",""),".txt",""),"net/",""),"planar/","")</f>
        <v>grid15x12</v>
      </c>
      <c r="B2" t="s">
        <v>531</v>
      </c>
      <c r="C2" s="1">
        <v>45393.581550925926</v>
      </c>
      <c r="D2">
        <v>20</v>
      </c>
      <c r="E2">
        <v>82</v>
      </c>
      <c r="F2">
        <v>87</v>
      </c>
      <c r="G2">
        <v>84.2</v>
      </c>
      <c r="H2">
        <v>20</v>
      </c>
      <c r="I2">
        <v>83.498999999999995</v>
      </c>
      <c r="J2">
        <v>86.546999999999997</v>
      </c>
      <c r="K2">
        <v>84.971999999999994</v>
      </c>
      <c r="L2">
        <v>20</v>
      </c>
      <c r="M2">
        <v>13</v>
      </c>
      <c r="N2">
        <v>21</v>
      </c>
      <c r="O2">
        <v>17.399999999999999</v>
      </c>
      <c r="P2">
        <v>20</v>
      </c>
      <c r="Q2">
        <v>110</v>
      </c>
      <c r="R2">
        <v>192</v>
      </c>
      <c r="S2">
        <v>135.44999999999999</v>
      </c>
      <c r="T2">
        <v>20</v>
      </c>
      <c r="U2">
        <v>31320</v>
      </c>
      <c r="V2">
        <v>34593</v>
      </c>
      <c r="W2">
        <v>32759.599999999999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tr">
        <f t="shared" ref="A3:A66" si="1">SUBSTITUTE(SUBSTITUTE(SUBSTITUTE(SUBSTITUTE(SUBSTITUTE(SUBSTITUTE(B3,"romanDomination/romanDomination.exe tvns true 100 50000 3600 30 1 2 {RandomSeed} romanDomination/instances/",""),"grid/",""),"random/",""),".txt",""),"net/",""),"planar/","")</f>
        <v>Random-100-6</v>
      </c>
      <c r="B3" t="s">
        <v>532</v>
      </c>
      <c r="C3" s="1">
        <v>45393.582465277781</v>
      </c>
      <c r="D3">
        <v>20</v>
      </c>
      <c r="E3">
        <v>34</v>
      </c>
      <c r="F3">
        <v>36</v>
      </c>
      <c r="G3">
        <v>35</v>
      </c>
      <c r="H3">
        <v>20</v>
      </c>
      <c r="I3">
        <v>37.752000000000002</v>
      </c>
      <c r="J3">
        <v>39.698</v>
      </c>
      <c r="K3">
        <v>38.768000000000001</v>
      </c>
      <c r="L3">
        <v>20</v>
      </c>
      <c r="M3">
        <v>5</v>
      </c>
      <c r="N3">
        <v>13</v>
      </c>
      <c r="O3">
        <v>9.8000000000000007</v>
      </c>
      <c r="P3">
        <v>20</v>
      </c>
      <c r="Q3">
        <v>104</v>
      </c>
      <c r="R3">
        <v>186</v>
      </c>
      <c r="S3">
        <v>117.25</v>
      </c>
      <c r="T3">
        <v>20</v>
      </c>
      <c r="U3">
        <v>34691</v>
      </c>
      <c r="V3">
        <v>38505</v>
      </c>
      <c r="W3">
        <v>36676.949999999997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tr">
        <f t="shared" si="1"/>
        <v>Random-150-6</v>
      </c>
      <c r="B4" t="s">
        <v>533</v>
      </c>
      <c r="C4" s="1">
        <v>45393.583923611113</v>
      </c>
      <c r="D4">
        <v>20</v>
      </c>
      <c r="E4">
        <v>38</v>
      </c>
      <c r="F4">
        <v>41</v>
      </c>
      <c r="G4">
        <v>39.4</v>
      </c>
      <c r="H4">
        <v>20</v>
      </c>
      <c r="I4">
        <v>60.015000000000001</v>
      </c>
      <c r="J4">
        <v>64.295000000000002</v>
      </c>
      <c r="K4">
        <v>61.811</v>
      </c>
      <c r="L4">
        <v>20</v>
      </c>
      <c r="M4">
        <v>7</v>
      </c>
      <c r="N4">
        <v>16</v>
      </c>
      <c r="O4">
        <v>12.35</v>
      </c>
      <c r="P4">
        <v>20</v>
      </c>
      <c r="Q4">
        <v>105</v>
      </c>
      <c r="R4">
        <v>125</v>
      </c>
      <c r="S4">
        <v>113.9</v>
      </c>
      <c r="T4">
        <v>20</v>
      </c>
      <c r="U4">
        <v>36107</v>
      </c>
      <c r="V4">
        <v>38430</v>
      </c>
      <c r="W4">
        <v>37402.1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tr">
        <f t="shared" si="1"/>
        <v>Random-200-30</v>
      </c>
      <c r="B5" t="s">
        <v>534</v>
      </c>
      <c r="C5" s="1">
        <v>45393.5858912037</v>
      </c>
      <c r="D5">
        <v>20</v>
      </c>
      <c r="E5">
        <v>12</v>
      </c>
      <c r="F5">
        <v>14</v>
      </c>
      <c r="G5">
        <v>13.9</v>
      </c>
      <c r="H5">
        <v>20</v>
      </c>
      <c r="I5">
        <v>76.61</v>
      </c>
      <c r="J5">
        <v>88.745000000000005</v>
      </c>
      <c r="K5">
        <v>82.899000000000001</v>
      </c>
      <c r="L5">
        <v>20</v>
      </c>
      <c r="M5">
        <v>3</v>
      </c>
      <c r="N5">
        <v>8</v>
      </c>
      <c r="O5">
        <v>5.55</v>
      </c>
      <c r="P5">
        <v>20</v>
      </c>
      <c r="Q5">
        <v>115</v>
      </c>
      <c r="R5">
        <v>172</v>
      </c>
      <c r="S5">
        <v>140.69999999999999</v>
      </c>
      <c r="T5">
        <v>20</v>
      </c>
      <c r="U5">
        <v>31996</v>
      </c>
      <c r="V5">
        <v>40112</v>
      </c>
      <c r="W5">
        <v>36731.75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tr">
        <f t="shared" si="1"/>
        <v>Random-200-4</v>
      </c>
      <c r="B6" t="s">
        <v>535</v>
      </c>
      <c r="C6" s="1">
        <v>45393.588113425925</v>
      </c>
      <c r="D6">
        <v>20</v>
      </c>
      <c r="E6">
        <v>60</v>
      </c>
      <c r="F6">
        <v>66</v>
      </c>
      <c r="G6">
        <v>62.05</v>
      </c>
      <c r="H6">
        <v>20</v>
      </c>
      <c r="I6">
        <v>90.399000000000001</v>
      </c>
      <c r="J6">
        <v>96.287000000000006</v>
      </c>
      <c r="K6">
        <v>93.22</v>
      </c>
      <c r="L6">
        <v>20</v>
      </c>
      <c r="M6">
        <v>16</v>
      </c>
      <c r="N6">
        <v>22</v>
      </c>
      <c r="O6">
        <v>19.3</v>
      </c>
      <c r="P6">
        <v>20</v>
      </c>
      <c r="Q6">
        <v>108</v>
      </c>
      <c r="R6">
        <v>146</v>
      </c>
      <c r="S6">
        <v>123.55</v>
      </c>
      <c r="T6">
        <v>20</v>
      </c>
      <c r="U6">
        <v>32731</v>
      </c>
      <c r="V6">
        <v>35933</v>
      </c>
      <c r="W6">
        <v>34185.75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tr">
        <f t="shared" si="1"/>
        <v>Random-200-6</v>
      </c>
      <c r="B7" t="s">
        <v>536</v>
      </c>
      <c r="C7" s="1">
        <v>45393.590381944443</v>
      </c>
      <c r="D7">
        <v>20</v>
      </c>
      <c r="E7">
        <v>44</v>
      </c>
      <c r="F7">
        <v>50</v>
      </c>
      <c r="G7">
        <v>46.6</v>
      </c>
      <c r="H7">
        <v>20</v>
      </c>
      <c r="I7">
        <v>91.725999999999999</v>
      </c>
      <c r="J7">
        <v>102.16</v>
      </c>
      <c r="K7">
        <v>95.718999999999994</v>
      </c>
      <c r="L7">
        <v>20</v>
      </c>
      <c r="M7">
        <v>5</v>
      </c>
      <c r="N7">
        <v>20</v>
      </c>
      <c r="O7">
        <v>13.95</v>
      </c>
      <c r="P7">
        <v>20</v>
      </c>
      <c r="Q7">
        <v>107</v>
      </c>
      <c r="R7">
        <v>132</v>
      </c>
      <c r="S7">
        <v>117</v>
      </c>
      <c r="T7">
        <v>20</v>
      </c>
      <c r="U7">
        <v>35876</v>
      </c>
      <c r="V7">
        <v>39114</v>
      </c>
      <c r="W7">
        <v>37591.300000000003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tr">
        <f t="shared" si="1"/>
        <v>Random-250-2</v>
      </c>
      <c r="B8" t="s">
        <v>537</v>
      </c>
      <c r="C8" s="1">
        <v>45393.593356481484</v>
      </c>
      <c r="D8">
        <v>20</v>
      </c>
      <c r="E8">
        <v>97</v>
      </c>
      <c r="F8">
        <v>101</v>
      </c>
      <c r="G8">
        <v>99.05</v>
      </c>
      <c r="H8">
        <v>20</v>
      </c>
      <c r="I8">
        <v>110.756</v>
      </c>
      <c r="J8">
        <v>131.99700000000001</v>
      </c>
      <c r="K8">
        <v>123.657</v>
      </c>
      <c r="L8">
        <v>20</v>
      </c>
      <c r="M8">
        <v>18</v>
      </c>
      <c r="N8">
        <v>32</v>
      </c>
      <c r="O8">
        <v>26.9</v>
      </c>
      <c r="P8">
        <v>20</v>
      </c>
      <c r="Q8">
        <v>107</v>
      </c>
      <c r="R8">
        <v>281</v>
      </c>
      <c r="S8">
        <v>158.15</v>
      </c>
      <c r="T8">
        <v>20</v>
      </c>
      <c r="U8">
        <v>23009</v>
      </c>
      <c r="V8">
        <v>31574</v>
      </c>
      <c r="W8">
        <v>28828.95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25">
      <c r="A9" t="str">
        <f t="shared" si="1"/>
        <v>Random-250-30</v>
      </c>
      <c r="B9" t="s">
        <v>538</v>
      </c>
      <c r="C9" s="1">
        <v>45393.596331018518</v>
      </c>
      <c r="D9">
        <v>20</v>
      </c>
      <c r="E9">
        <v>14</v>
      </c>
      <c r="F9">
        <v>16</v>
      </c>
      <c r="G9">
        <v>14.7</v>
      </c>
      <c r="H9">
        <v>20</v>
      </c>
      <c r="I9">
        <v>110.45399999999999</v>
      </c>
      <c r="J9">
        <v>138.89500000000001</v>
      </c>
      <c r="K9">
        <v>119.962</v>
      </c>
      <c r="L9">
        <v>20</v>
      </c>
      <c r="M9">
        <v>4</v>
      </c>
      <c r="N9">
        <v>8</v>
      </c>
      <c r="O9">
        <v>5.3</v>
      </c>
      <c r="P9">
        <v>20</v>
      </c>
      <c r="Q9">
        <v>123</v>
      </c>
      <c r="R9">
        <v>235</v>
      </c>
      <c r="S9">
        <v>166.35</v>
      </c>
      <c r="T9">
        <v>20</v>
      </c>
      <c r="U9">
        <v>36105</v>
      </c>
      <c r="V9">
        <v>40568</v>
      </c>
      <c r="W9">
        <v>38371.85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tr">
        <f t="shared" si="1"/>
        <v>grid20x20</v>
      </c>
      <c r="B10" t="s">
        <v>539</v>
      </c>
      <c r="C10" s="1">
        <v>45393.602453703701</v>
      </c>
      <c r="D10">
        <v>20</v>
      </c>
      <c r="E10">
        <v>176</v>
      </c>
      <c r="F10">
        <v>189</v>
      </c>
      <c r="G10">
        <v>183.3</v>
      </c>
      <c r="H10">
        <v>20</v>
      </c>
      <c r="I10">
        <v>232.102</v>
      </c>
      <c r="J10">
        <v>279.85500000000002</v>
      </c>
      <c r="K10">
        <v>258.91500000000002</v>
      </c>
      <c r="L10">
        <v>20</v>
      </c>
      <c r="M10">
        <v>34</v>
      </c>
      <c r="N10">
        <v>49</v>
      </c>
      <c r="O10">
        <v>41.45</v>
      </c>
      <c r="P10">
        <v>20</v>
      </c>
      <c r="Q10">
        <v>108</v>
      </c>
      <c r="R10">
        <v>382</v>
      </c>
      <c r="S10">
        <v>181.65</v>
      </c>
      <c r="T10">
        <v>20</v>
      </c>
      <c r="U10">
        <v>23832</v>
      </c>
      <c r="V10">
        <v>29487</v>
      </c>
      <c r="W10">
        <v>27454.7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 t="str">
        <f t="shared" si="1"/>
        <v>grid13x14</v>
      </c>
      <c r="B11" t="s">
        <v>540</v>
      </c>
      <c r="C11" s="1">
        <v>45393.604456018518</v>
      </c>
      <c r="D11">
        <v>20</v>
      </c>
      <c r="E11">
        <v>83</v>
      </c>
      <c r="F11">
        <v>87</v>
      </c>
      <c r="G11">
        <v>85</v>
      </c>
      <c r="H11">
        <v>20</v>
      </c>
      <c r="I11">
        <v>82.685000000000002</v>
      </c>
      <c r="J11">
        <v>87.433000000000007</v>
      </c>
      <c r="K11">
        <v>85.075000000000003</v>
      </c>
      <c r="L11">
        <v>20</v>
      </c>
      <c r="M11">
        <v>10</v>
      </c>
      <c r="N11">
        <v>24</v>
      </c>
      <c r="O11">
        <v>17.55</v>
      </c>
      <c r="P11">
        <v>20</v>
      </c>
      <c r="Q11">
        <v>109</v>
      </c>
      <c r="R11">
        <v>169</v>
      </c>
      <c r="S11">
        <v>133.5</v>
      </c>
      <c r="T11">
        <v>20</v>
      </c>
      <c r="U11">
        <v>28965</v>
      </c>
      <c r="V11">
        <v>33657</v>
      </c>
      <c r="W11">
        <v>31771.25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25">
      <c r="A12" t="str">
        <f t="shared" si="1"/>
        <v>grid14x14</v>
      </c>
      <c r="B12" t="s">
        <v>541</v>
      </c>
      <c r="C12" s="1">
        <v>45393.60665509259</v>
      </c>
      <c r="D12">
        <v>20</v>
      </c>
      <c r="E12">
        <v>88</v>
      </c>
      <c r="F12">
        <v>93</v>
      </c>
      <c r="G12">
        <v>91</v>
      </c>
      <c r="H12">
        <v>20</v>
      </c>
      <c r="I12">
        <v>89.19</v>
      </c>
      <c r="J12">
        <v>96.703000000000003</v>
      </c>
      <c r="K12">
        <v>93.653999999999996</v>
      </c>
      <c r="L12">
        <v>20</v>
      </c>
      <c r="M12">
        <v>13</v>
      </c>
      <c r="N12">
        <v>26</v>
      </c>
      <c r="O12">
        <v>21</v>
      </c>
      <c r="P12">
        <v>20</v>
      </c>
      <c r="Q12">
        <v>113</v>
      </c>
      <c r="R12">
        <v>204</v>
      </c>
      <c r="S12">
        <v>138</v>
      </c>
      <c r="T12">
        <v>20</v>
      </c>
      <c r="U12">
        <v>28438</v>
      </c>
      <c r="V12">
        <v>32901</v>
      </c>
      <c r="W12">
        <v>30977.7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tr">
        <f t="shared" si="1"/>
        <v>grid15x14</v>
      </c>
      <c r="B13" t="s">
        <v>542</v>
      </c>
      <c r="C13" s="1">
        <v>45393.609085648146</v>
      </c>
      <c r="D13">
        <v>20</v>
      </c>
      <c r="E13">
        <v>95</v>
      </c>
      <c r="F13">
        <v>100</v>
      </c>
      <c r="G13">
        <v>97.4</v>
      </c>
      <c r="H13">
        <v>20</v>
      </c>
      <c r="I13">
        <v>99.878</v>
      </c>
      <c r="J13">
        <v>105.608</v>
      </c>
      <c r="K13">
        <v>103.599</v>
      </c>
      <c r="L13">
        <v>20</v>
      </c>
      <c r="M13">
        <v>15</v>
      </c>
      <c r="N13">
        <v>29</v>
      </c>
      <c r="O13">
        <v>21.25</v>
      </c>
      <c r="P13">
        <v>20</v>
      </c>
      <c r="Q13">
        <v>118</v>
      </c>
      <c r="R13">
        <v>415</v>
      </c>
      <c r="S13">
        <v>156.05000000000001</v>
      </c>
      <c r="T13">
        <v>20</v>
      </c>
      <c r="U13">
        <v>30086</v>
      </c>
      <c r="V13">
        <v>32778</v>
      </c>
      <c r="W13">
        <v>31468.75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tr">
        <f t="shared" si="1"/>
        <v>grid30x20</v>
      </c>
      <c r="B14" t="s">
        <v>543</v>
      </c>
      <c r="C14" s="1">
        <v>45393.62090277778</v>
      </c>
      <c r="D14">
        <v>20</v>
      </c>
      <c r="E14">
        <v>265</v>
      </c>
      <c r="F14">
        <v>282</v>
      </c>
      <c r="G14">
        <v>275.10000000000002</v>
      </c>
      <c r="H14">
        <v>20</v>
      </c>
      <c r="I14">
        <v>446.83600000000001</v>
      </c>
      <c r="J14">
        <v>535.40300000000002</v>
      </c>
      <c r="K14">
        <v>486.51900000000001</v>
      </c>
      <c r="L14">
        <v>20</v>
      </c>
      <c r="M14">
        <v>50</v>
      </c>
      <c r="N14">
        <v>71</v>
      </c>
      <c r="O14">
        <v>58.55</v>
      </c>
      <c r="P14">
        <v>20</v>
      </c>
      <c r="Q14">
        <v>112</v>
      </c>
      <c r="R14">
        <v>592</v>
      </c>
      <c r="S14">
        <v>177.4</v>
      </c>
      <c r="T14">
        <v>20</v>
      </c>
      <c r="U14">
        <v>20123</v>
      </c>
      <c r="V14">
        <v>26998</v>
      </c>
      <c r="W14">
        <v>24323.55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tr">
        <f t="shared" si="1"/>
        <v>Net-30-20</v>
      </c>
      <c r="B15" t="s">
        <v>544</v>
      </c>
      <c r="C15" s="1">
        <v>45393.632199074076</v>
      </c>
      <c r="D15">
        <v>20</v>
      </c>
      <c r="E15">
        <v>140</v>
      </c>
      <c r="F15">
        <v>154</v>
      </c>
      <c r="G15">
        <v>143.65</v>
      </c>
      <c r="H15">
        <v>20</v>
      </c>
      <c r="I15">
        <v>461.06299999999999</v>
      </c>
      <c r="J15">
        <v>491.64</v>
      </c>
      <c r="K15">
        <v>481.09500000000003</v>
      </c>
      <c r="L15">
        <v>20</v>
      </c>
      <c r="M15">
        <v>39</v>
      </c>
      <c r="N15">
        <v>62</v>
      </c>
      <c r="O15">
        <v>51.15</v>
      </c>
      <c r="P15">
        <v>20</v>
      </c>
      <c r="Q15">
        <v>105</v>
      </c>
      <c r="R15">
        <v>145</v>
      </c>
      <c r="S15">
        <v>117</v>
      </c>
      <c r="T15">
        <v>20</v>
      </c>
      <c r="U15">
        <v>34276</v>
      </c>
      <c r="V15">
        <v>37388</v>
      </c>
      <c r="W15">
        <v>35832.699999999997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tr">
        <f t="shared" si="1"/>
        <v>Random-100-4</v>
      </c>
      <c r="B16" t="s">
        <v>545</v>
      </c>
      <c r="C16" s="1">
        <v>45393.633067129631</v>
      </c>
      <c r="D16">
        <v>20</v>
      </c>
      <c r="E16">
        <v>46</v>
      </c>
      <c r="F16">
        <v>46</v>
      </c>
      <c r="G16">
        <v>46</v>
      </c>
      <c r="H16">
        <v>20</v>
      </c>
      <c r="I16">
        <v>35.164000000000001</v>
      </c>
      <c r="J16">
        <v>38.356999999999999</v>
      </c>
      <c r="K16">
        <v>36.286999999999999</v>
      </c>
      <c r="L16">
        <v>20</v>
      </c>
      <c r="M16">
        <v>5</v>
      </c>
      <c r="N16">
        <v>15</v>
      </c>
      <c r="O16">
        <v>10.050000000000001</v>
      </c>
      <c r="P16">
        <v>20</v>
      </c>
      <c r="Q16">
        <v>111</v>
      </c>
      <c r="R16">
        <v>226</v>
      </c>
      <c r="S16">
        <v>151.4</v>
      </c>
      <c r="T16">
        <v>20</v>
      </c>
      <c r="U16">
        <v>28791</v>
      </c>
      <c r="V16">
        <v>34546</v>
      </c>
      <c r="W16">
        <v>31868.3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tr">
        <f t="shared" si="1"/>
        <v>Random-200-5</v>
      </c>
      <c r="B17" t="s">
        <v>546</v>
      </c>
      <c r="C17" s="1">
        <v>45393.635312500002</v>
      </c>
      <c r="D17">
        <v>20</v>
      </c>
      <c r="E17">
        <v>47</v>
      </c>
      <c r="F17">
        <v>55</v>
      </c>
      <c r="G17">
        <v>50.6</v>
      </c>
      <c r="H17">
        <v>20</v>
      </c>
      <c r="I17">
        <v>91.073999999999998</v>
      </c>
      <c r="J17">
        <v>99.635000000000005</v>
      </c>
      <c r="K17">
        <v>94.7</v>
      </c>
      <c r="L17">
        <v>20</v>
      </c>
      <c r="M17">
        <v>10</v>
      </c>
      <c r="N17">
        <v>22</v>
      </c>
      <c r="O17">
        <v>16.2</v>
      </c>
      <c r="P17">
        <v>20</v>
      </c>
      <c r="Q17">
        <v>104</v>
      </c>
      <c r="R17">
        <v>121</v>
      </c>
      <c r="S17">
        <v>112.3</v>
      </c>
      <c r="T17">
        <v>20</v>
      </c>
      <c r="U17">
        <v>34448</v>
      </c>
      <c r="V17">
        <v>38518</v>
      </c>
      <c r="W17">
        <v>36655.75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tr">
        <f t="shared" si="1"/>
        <v>Random-300-2</v>
      </c>
      <c r="B18" t="s">
        <v>547</v>
      </c>
      <c r="C18" s="1">
        <v>45393.63925925926</v>
      </c>
      <c r="D18">
        <v>20</v>
      </c>
      <c r="E18">
        <v>103</v>
      </c>
      <c r="F18">
        <v>109</v>
      </c>
      <c r="G18">
        <v>105.6</v>
      </c>
      <c r="H18">
        <v>20</v>
      </c>
      <c r="I18">
        <v>158.755</v>
      </c>
      <c r="J18">
        <v>175.85300000000001</v>
      </c>
      <c r="K18">
        <v>166.10599999999999</v>
      </c>
      <c r="L18">
        <v>20</v>
      </c>
      <c r="M18">
        <v>23</v>
      </c>
      <c r="N18">
        <v>44</v>
      </c>
      <c r="O18">
        <v>34.15</v>
      </c>
      <c r="P18">
        <v>20</v>
      </c>
      <c r="Q18">
        <v>107</v>
      </c>
      <c r="R18">
        <v>293</v>
      </c>
      <c r="S18">
        <v>146.6</v>
      </c>
      <c r="T18">
        <v>20</v>
      </c>
      <c r="U18">
        <v>27290</v>
      </c>
      <c r="V18">
        <v>32182</v>
      </c>
      <c r="W18">
        <v>30502.2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tr">
        <f t="shared" si="1"/>
        <v>grid03x14</v>
      </c>
      <c r="B19" t="s">
        <v>548</v>
      </c>
      <c r="C19" s="1">
        <v>45393.63962962963</v>
      </c>
      <c r="D19">
        <v>20</v>
      </c>
      <c r="E19">
        <v>22</v>
      </c>
      <c r="F19">
        <v>22</v>
      </c>
      <c r="G19">
        <v>22</v>
      </c>
      <c r="H19">
        <v>20</v>
      </c>
      <c r="I19">
        <v>15.589</v>
      </c>
      <c r="J19">
        <v>16.056999999999999</v>
      </c>
      <c r="K19">
        <v>15.781000000000001</v>
      </c>
      <c r="L19">
        <v>20</v>
      </c>
      <c r="M19">
        <v>2</v>
      </c>
      <c r="N19">
        <v>6</v>
      </c>
      <c r="O19">
        <v>3.95</v>
      </c>
      <c r="P19">
        <v>20</v>
      </c>
      <c r="Q19">
        <v>108</v>
      </c>
      <c r="R19">
        <v>145</v>
      </c>
      <c r="S19">
        <v>121.45</v>
      </c>
      <c r="T19">
        <v>20</v>
      </c>
      <c r="U19">
        <v>33456</v>
      </c>
      <c r="V19">
        <v>34800</v>
      </c>
      <c r="W19">
        <v>34061.949999999997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tr">
        <f t="shared" si="1"/>
        <v>grid03x15</v>
      </c>
      <c r="B20" t="s">
        <v>549</v>
      </c>
      <c r="C20" s="1">
        <v>45393.640023148146</v>
      </c>
      <c r="D20">
        <v>20</v>
      </c>
      <c r="E20">
        <v>24</v>
      </c>
      <c r="F20">
        <v>24</v>
      </c>
      <c r="G20">
        <v>24</v>
      </c>
      <c r="H20">
        <v>20</v>
      </c>
      <c r="I20">
        <v>16.413</v>
      </c>
      <c r="J20">
        <v>17.113</v>
      </c>
      <c r="K20">
        <v>16.797999999999998</v>
      </c>
      <c r="L20">
        <v>20</v>
      </c>
      <c r="M20">
        <v>2</v>
      </c>
      <c r="N20">
        <v>6</v>
      </c>
      <c r="O20">
        <v>4.0999999999999996</v>
      </c>
      <c r="P20">
        <v>20</v>
      </c>
      <c r="Q20">
        <v>108</v>
      </c>
      <c r="R20">
        <v>129</v>
      </c>
      <c r="S20">
        <v>118.25</v>
      </c>
      <c r="T20">
        <v>20</v>
      </c>
      <c r="U20">
        <v>35668</v>
      </c>
      <c r="V20">
        <v>36979</v>
      </c>
      <c r="W20">
        <v>36315.65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tr">
        <f t="shared" si="1"/>
        <v>grid04x10</v>
      </c>
      <c r="B21" t="s">
        <v>550</v>
      </c>
      <c r="C21" s="1">
        <v>45393.640381944446</v>
      </c>
      <c r="D21">
        <v>20</v>
      </c>
      <c r="E21">
        <v>20</v>
      </c>
      <c r="F21">
        <v>20</v>
      </c>
      <c r="G21">
        <v>20</v>
      </c>
      <c r="H21">
        <v>20</v>
      </c>
      <c r="I21">
        <v>14.862</v>
      </c>
      <c r="J21">
        <v>15.907</v>
      </c>
      <c r="K21">
        <v>15.192</v>
      </c>
      <c r="L21">
        <v>20</v>
      </c>
      <c r="M21">
        <v>2</v>
      </c>
      <c r="N21">
        <v>5</v>
      </c>
      <c r="O21">
        <v>3.4</v>
      </c>
      <c r="P21">
        <v>20</v>
      </c>
      <c r="Q21">
        <v>111</v>
      </c>
      <c r="R21">
        <v>151</v>
      </c>
      <c r="S21">
        <v>124.6</v>
      </c>
      <c r="T21">
        <v>20</v>
      </c>
      <c r="U21">
        <v>32038</v>
      </c>
      <c r="V21">
        <v>35346</v>
      </c>
      <c r="W21">
        <v>34632.15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tr">
        <f t="shared" si="1"/>
        <v>grid04x11</v>
      </c>
      <c r="B22" t="s">
        <v>551</v>
      </c>
      <c r="C22" s="1">
        <v>45393.640763888892</v>
      </c>
      <c r="D22">
        <v>20</v>
      </c>
      <c r="E22">
        <v>22</v>
      </c>
      <c r="F22">
        <v>22</v>
      </c>
      <c r="G22">
        <v>22</v>
      </c>
      <c r="H22">
        <v>20</v>
      </c>
      <c r="I22">
        <v>16.321999999999999</v>
      </c>
      <c r="J22">
        <v>16.692</v>
      </c>
      <c r="K22">
        <v>16.506</v>
      </c>
      <c r="L22">
        <v>20</v>
      </c>
      <c r="M22">
        <v>2</v>
      </c>
      <c r="N22">
        <v>7</v>
      </c>
      <c r="O22">
        <v>4.3</v>
      </c>
      <c r="P22">
        <v>20</v>
      </c>
      <c r="Q22">
        <v>116</v>
      </c>
      <c r="R22">
        <v>132</v>
      </c>
      <c r="S22">
        <v>121.6</v>
      </c>
      <c r="T22">
        <v>20</v>
      </c>
      <c r="U22">
        <v>33013</v>
      </c>
      <c r="V22">
        <v>34420</v>
      </c>
      <c r="W22">
        <v>33513.65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tr">
        <f t="shared" si="1"/>
        <v>grid04x12</v>
      </c>
      <c r="B23" t="s">
        <v>552</v>
      </c>
      <c r="C23" s="1">
        <v>45393.641192129631</v>
      </c>
      <c r="D23">
        <v>20</v>
      </c>
      <c r="E23">
        <v>24</v>
      </c>
      <c r="F23">
        <v>24</v>
      </c>
      <c r="G23">
        <v>24</v>
      </c>
      <c r="H23">
        <v>20</v>
      </c>
      <c r="I23">
        <v>17.751999999999999</v>
      </c>
      <c r="J23">
        <v>18.29</v>
      </c>
      <c r="K23">
        <v>18.074999999999999</v>
      </c>
      <c r="L23">
        <v>20</v>
      </c>
      <c r="M23">
        <v>3</v>
      </c>
      <c r="N23">
        <v>8</v>
      </c>
      <c r="O23">
        <v>5</v>
      </c>
      <c r="P23">
        <v>20</v>
      </c>
      <c r="Q23">
        <v>106</v>
      </c>
      <c r="R23">
        <v>125</v>
      </c>
      <c r="S23">
        <v>116.6</v>
      </c>
      <c r="T23">
        <v>20</v>
      </c>
      <c r="U23">
        <v>33942</v>
      </c>
      <c r="V23">
        <v>36687</v>
      </c>
      <c r="W23">
        <v>34726.6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tr">
        <f t="shared" si="1"/>
        <v>grid04x13</v>
      </c>
      <c r="B24" t="s">
        <v>553</v>
      </c>
      <c r="C24" s="1">
        <v>45393.641655092593</v>
      </c>
      <c r="D24">
        <v>20</v>
      </c>
      <c r="E24">
        <v>26</v>
      </c>
      <c r="F24">
        <v>26</v>
      </c>
      <c r="G24">
        <v>26</v>
      </c>
      <c r="H24">
        <v>20</v>
      </c>
      <c r="I24">
        <v>19.355</v>
      </c>
      <c r="J24">
        <v>19.859000000000002</v>
      </c>
      <c r="K24">
        <v>19.625</v>
      </c>
      <c r="L24">
        <v>20</v>
      </c>
      <c r="M24">
        <v>3</v>
      </c>
      <c r="N24">
        <v>8</v>
      </c>
      <c r="O24">
        <v>5.4</v>
      </c>
      <c r="P24">
        <v>20</v>
      </c>
      <c r="Q24">
        <v>107</v>
      </c>
      <c r="R24">
        <v>136</v>
      </c>
      <c r="S24">
        <v>117.9</v>
      </c>
      <c r="T24">
        <v>20</v>
      </c>
      <c r="U24">
        <v>34987</v>
      </c>
      <c r="V24">
        <v>36422</v>
      </c>
      <c r="W24">
        <v>35624.5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t="str">
        <f t="shared" si="1"/>
        <v>grid04x14</v>
      </c>
      <c r="B25" t="s">
        <v>554</v>
      </c>
      <c r="C25" s="1">
        <v>45393.642152777778</v>
      </c>
      <c r="D25">
        <v>20</v>
      </c>
      <c r="E25">
        <v>28</v>
      </c>
      <c r="F25">
        <v>28</v>
      </c>
      <c r="G25">
        <v>28</v>
      </c>
      <c r="H25">
        <v>20</v>
      </c>
      <c r="I25">
        <v>20.715</v>
      </c>
      <c r="J25">
        <v>21.46</v>
      </c>
      <c r="K25">
        <v>21.068999999999999</v>
      </c>
      <c r="L25">
        <v>20</v>
      </c>
      <c r="M25">
        <v>3</v>
      </c>
      <c r="N25">
        <v>8</v>
      </c>
      <c r="O25">
        <v>5.75</v>
      </c>
      <c r="P25">
        <v>20</v>
      </c>
      <c r="Q25">
        <v>106</v>
      </c>
      <c r="R25">
        <v>126</v>
      </c>
      <c r="S25">
        <v>114</v>
      </c>
      <c r="T25">
        <v>20</v>
      </c>
      <c r="U25">
        <v>35163</v>
      </c>
      <c r="V25">
        <v>37418</v>
      </c>
      <c r="W25">
        <v>36383.5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  <row r="26" spans="1:31" x14ac:dyDescent="0.25">
      <c r="A26" t="str">
        <f t="shared" si="1"/>
        <v>grid04x15</v>
      </c>
      <c r="B26" t="s">
        <v>555</v>
      </c>
      <c r="C26" s="1">
        <v>45393.642696759256</v>
      </c>
      <c r="D26">
        <v>20</v>
      </c>
      <c r="E26">
        <v>30</v>
      </c>
      <c r="F26">
        <v>30</v>
      </c>
      <c r="G26">
        <v>30</v>
      </c>
      <c r="H26">
        <v>20</v>
      </c>
      <c r="I26">
        <v>22.675999999999998</v>
      </c>
      <c r="J26">
        <v>23.419</v>
      </c>
      <c r="K26">
        <v>23.106999999999999</v>
      </c>
      <c r="L26">
        <v>20</v>
      </c>
      <c r="M26">
        <v>3</v>
      </c>
      <c r="N26">
        <v>9</v>
      </c>
      <c r="O26">
        <v>5.65</v>
      </c>
      <c r="P26">
        <v>20</v>
      </c>
      <c r="Q26">
        <v>106</v>
      </c>
      <c r="R26">
        <v>129</v>
      </c>
      <c r="S26">
        <v>113.5</v>
      </c>
      <c r="T26">
        <v>20</v>
      </c>
      <c r="U26">
        <v>36534</v>
      </c>
      <c r="V26">
        <v>38030</v>
      </c>
      <c r="W26">
        <v>37595.800000000003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</row>
    <row r="27" spans="1:31" x14ac:dyDescent="0.25">
      <c r="A27" t="str">
        <f t="shared" si="1"/>
        <v>grid05x08</v>
      </c>
      <c r="B27" t="s">
        <v>556</v>
      </c>
      <c r="C27" s="1">
        <v>45393.643043981479</v>
      </c>
      <c r="D27">
        <v>20</v>
      </c>
      <c r="E27">
        <v>21</v>
      </c>
      <c r="F27">
        <v>21</v>
      </c>
      <c r="G27">
        <v>21</v>
      </c>
      <c r="H27">
        <v>20</v>
      </c>
      <c r="I27">
        <v>14.776</v>
      </c>
      <c r="J27">
        <v>15.27</v>
      </c>
      <c r="K27">
        <v>15.01</v>
      </c>
      <c r="L27">
        <v>20</v>
      </c>
      <c r="M27">
        <v>0</v>
      </c>
      <c r="N27">
        <v>5</v>
      </c>
      <c r="O27">
        <v>3.15</v>
      </c>
      <c r="P27">
        <v>20</v>
      </c>
      <c r="Q27">
        <v>112</v>
      </c>
      <c r="R27">
        <v>163</v>
      </c>
      <c r="S27">
        <v>124.8</v>
      </c>
      <c r="T27">
        <v>20</v>
      </c>
      <c r="U27">
        <v>33464</v>
      </c>
      <c r="V27">
        <v>34551</v>
      </c>
      <c r="W27">
        <v>34070.050000000003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</row>
    <row r="28" spans="1:31" x14ac:dyDescent="0.25">
      <c r="A28" t="str">
        <f t="shared" si="1"/>
        <v>grid05x09</v>
      </c>
      <c r="B28" t="s">
        <v>557</v>
      </c>
      <c r="C28" s="1">
        <v>45393.643437500003</v>
      </c>
      <c r="D28">
        <v>20</v>
      </c>
      <c r="E28">
        <v>23</v>
      </c>
      <c r="F28">
        <v>23</v>
      </c>
      <c r="G28">
        <v>23</v>
      </c>
      <c r="H28">
        <v>20</v>
      </c>
      <c r="I28">
        <v>16.446000000000002</v>
      </c>
      <c r="J28">
        <v>17.122</v>
      </c>
      <c r="K28">
        <v>16.664999999999999</v>
      </c>
      <c r="L28">
        <v>20</v>
      </c>
      <c r="M28">
        <v>2</v>
      </c>
      <c r="N28">
        <v>6</v>
      </c>
      <c r="O28">
        <v>3.95</v>
      </c>
      <c r="P28">
        <v>20</v>
      </c>
      <c r="Q28">
        <v>107</v>
      </c>
      <c r="R28">
        <v>148</v>
      </c>
      <c r="S28">
        <v>124.65</v>
      </c>
      <c r="T28">
        <v>20</v>
      </c>
      <c r="U28">
        <v>32683</v>
      </c>
      <c r="V28">
        <v>34874</v>
      </c>
      <c r="W28">
        <v>33889.449999999997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</row>
    <row r="29" spans="1:31" x14ac:dyDescent="0.25">
      <c r="A29" t="str">
        <f t="shared" si="1"/>
        <v>grid05x10</v>
      </c>
      <c r="B29" t="s">
        <v>558</v>
      </c>
      <c r="C29" s="1">
        <v>45393.643888888888</v>
      </c>
      <c r="D29">
        <v>20</v>
      </c>
      <c r="E29">
        <v>26</v>
      </c>
      <c r="F29">
        <v>26</v>
      </c>
      <c r="G29">
        <v>26</v>
      </c>
      <c r="H29">
        <v>20</v>
      </c>
      <c r="I29">
        <v>18.251999999999999</v>
      </c>
      <c r="J29">
        <v>19.608000000000001</v>
      </c>
      <c r="K29">
        <v>19.023</v>
      </c>
      <c r="L29">
        <v>20</v>
      </c>
      <c r="M29">
        <v>2</v>
      </c>
      <c r="N29">
        <v>6</v>
      </c>
      <c r="O29">
        <v>3.7</v>
      </c>
      <c r="P29">
        <v>20</v>
      </c>
      <c r="Q29">
        <v>105</v>
      </c>
      <c r="R29">
        <v>161</v>
      </c>
      <c r="S29">
        <v>122.6</v>
      </c>
      <c r="T29">
        <v>20</v>
      </c>
      <c r="U29">
        <v>34608</v>
      </c>
      <c r="V29">
        <v>36778</v>
      </c>
      <c r="W29">
        <v>35946.550000000003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</row>
    <row r="30" spans="1:31" x14ac:dyDescent="0.25">
      <c r="A30" t="str">
        <f t="shared" si="1"/>
        <v>grid05x11</v>
      </c>
      <c r="B30" t="s">
        <v>559</v>
      </c>
      <c r="C30" s="1">
        <v>45393.644363425927</v>
      </c>
      <c r="D30">
        <v>20</v>
      </c>
      <c r="E30">
        <v>28</v>
      </c>
      <c r="F30">
        <v>28</v>
      </c>
      <c r="G30">
        <v>28</v>
      </c>
      <c r="H30">
        <v>20</v>
      </c>
      <c r="I30">
        <v>20.013000000000002</v>
      </c>
      <c r="J30">
        <v>20.829000000000001</v>
      </c>
      <c r="K30">
        <v>20.466000000000001</v>
      </c>
      <c r="L30">
        <v>20</v>
      </c>
      <c r="M30">
        <v>2</v>
      </c>
      <c r="N30">
        <v>8</v>
      </c>
      <c r="O30">
        <v>4.9000000000000004</v>
      </c>
      <c r="P30">
        <v>20</v>
      </c>
      <c r="Q30">
        <v>105</v>
      </c>
      <c r="R30">
        <v>146</v>
      </c>
      <c r="S30">
        <v>121.05</v>
      </c>
      <c r="T30">
        <v>20</v>
      </c>
      <c r="U30">
        <v>34805</v>
      </c>
      <c r="V30">
        <v>36640</v>
      </c>
      <c r="W30">
        <v>35890.1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</row>
    <row r="31" spans="1:31" x14ac:dyDescent="0.25">
      <c r="A31" t="str">
        <f t="shared" si="1"/>
        <v>grid05x12</v>
      </c>
      <c r="B31" t="s">
        <v>560</v>
      </c>
      <c r="C31" s="1">
        <v>45393.644895833335</v>
      </c>
      <c r="D31">
        <v>20</v>
      </c>
      <c r="E31">
        <v>30</v>
      </c>
      <c r="F31">
        <v>31</v>
      </c>
      <c r="G31">
        <v>30.2</v>
      </c>
      <c r="H31">
        <v>20</v>
      </c>
      <c r="I31">
        <v>21.992000000000001</v>
      </c>
      <c r="J31">
        <v>23.347999999999999</v>
      </c>
      <c r="K31">
        <v>22.564</v>
      </c>
      <c r="L31">
        <v>20</v>
      </c>
      <c r="M31">
        <v>3</v>
      </c>
      <c r="N31">
        <v>7</v>
      </c>
      <c r="O31">
        <v>5.05</v>
      </c>
      <c r="P31">
        <v>20</v>
      </c>
      <c r="Q31">
        <v>110</v>
      </c>
      <c r="R31">
        <v>157</v>
      </c>
      <c r="S31">
        <v>122.65</v>
      </c>
      <c r="T31">
        <v>20</v>
      </c>
      <c r="U31">
        <v>35324</v>
      </c>
      <c r="V31">
        <v>37357</v>
      </c>
      <c r="W31">
        <v>36413.1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</row>
    <row r="32" spans="1:31" x14ac:dyDescent="0.25">
      <c r="A32" t="str">
        <f t="shared" si="1"/>
        <v>grid05x13</v>
      </c>
      <c r="B32" t="s">
        <v>561</v>
      </c>
      <c r="C32" s="1">
        <v>45393.645486111112</v>
      </c>
      <c r="D32">
        <v>20</v>
      </c>
      <c r="E32">
        <v>33</v>
      </c>
      <c r="F32">
        <v>33</v>
      </c>
      <c r="G32">
        <v>33</v>
      </c>
      <c r="H32">
        <v>20</v>
      </c>
      <c r="I32">
        <v>24.15</v>
      </c>
      <c r="J32">
        <v>25.628</v>
      </c>
      <c r="K32">
        <v>24.978999999999999</v>
      </c>
      <c r="L32">
        <v>20</v>
      </c>
      <c r="M32">
        <v>2</v>
      </c>
      <c r="N32">
        <v>8</v>
      </c>
      <c r="O32">
        <v>5.75</v>
      </c>
      <c r="P32">
        <v>20</v>
      </c>
      <c r="Q32">
        <v>106</v>
      </c>
      <c r="R32">
        <v>144</v>
      </c>
      <c r="S32">
        <v>122.45</v>
      </c>
      <c r="T32">
        <v>20</v>
      </c>
      <c r="U32">
        <v>34945</v>
      </c>
      <c r="V32">
        <v>37745</v>
      </c>
      <c r="W32">
        <v>36537.9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</row>
    <row r="33" spans="1:31" x14ac:dyDescent="0.25">
      <c r="A33" t="str">
        <f t="shared" si="1"/>
        <v>grid05x14</v>
      </c>
      <c r="B33" t="s">
        <v>562</v>
      </c>
      <c r="C33" s="1">
        <v>45393.646111111113</v>
      </c>
      <c r="D33">
        <v>20</v>
      </c>
      <c r="E33">
        <v>35</v>
      </c>
      <c r="F33">
        <v>35</v>
      </c>
      <c r="G33">
        <v>35</v>
      </c>
      <c r="H33">
        <v>20</v>
      </c>
      <c r="I33">
        <v>26.17</v>
      </c>
      <c r="J33">
        <v>26.99</v>
      </c>
      <c r="K33">
        <v>26.611999999999998</v>
      </c>
      <c r="L33">
        <v>20</v>
      </c>
      <c r="M33">
        <v>3</v>
      </c>
      <c r="N33">
        <v>8</v>
      </c>
      <c r="O33">
        <v>6.1</v>
      </c>
      <c r="P33">
        <v>20</v>
      </c>
      <c r="Q33">
        <v>106</v>
      </c>
      <c r="R33">
        <v>163</v>
      </c>
      <c r="S33">
        <v>122.55</v>
      </c>
      <c r="T33">
        <v>20</v>
      </c>
      <c r="U33">
        <v>34415</v>
      </c>
      <c r="V33">
        <v>37221</v>
      </c>
      <c r="W33">
        <v>36018.15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</row>
    <row r="34" spans="1:31" x14ac:dyDescent="0.25">
      <c r="A34" t="str">
        <f t="shared" si="1"/>
        <v>grid05x15</v>
      </c>
      <c r="B34" t="s">
        <v>563</v>
      </c>
      <c r="C34" s="1">
        <v>45393.646770833337</v>
      </c>
      <c r="D34">
        <v>20</v>
      </c>
      <c r="E34">
        <v>38</v>
      </c>
      <c r="F34">
        <v>38</v>
      </c>
      <c r="G34">
        <v>38</v>
      </c>
      <c r="H34">
        <v>20</v>
      </c>
      <c r="I34">
        <v>27.652999999999999</v>
      </c>
      <c r="J34">
        <v>28.827999999999999</v>
      </c>
      <c r="K34">
        <v>28.419</v>
      </c>
      <c r="L34">
        <v>20</v>
      </c>
      <c r="M34">
        <v>3</v>
      </c>
      <c r="N34">
        <v>8</v>
      </c>
      <c r="O34">
        <v>5.95</v>
      </c>
      <c r="P34">
        <v>20</v>
      </c>
      <c r="Q34">
        <v>112</v>
      </c>
      <c r="R34">
        <v>146</v>
      </c>
      <c r="S34">
        <v>123.85</v>
      </c>
      <c r="T34">
        <v>20</v>
      </c>
      <c r="U34">
        <v>34225</v>
      </c>
      <c r="V34">
        <v>37199</v>
      </c>
      <c r="W34">
        <v>36152.65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</row>
    <row r="35" spans="1:31" x14ac:dyDescent="0.25">
      <c r="A35" t="str">
        <f t="shared" si="1"/>
        <v>grid06x07</v>
      </c>
      <c r="B35" t="s">
        <v>564</v>
      </c>
      <c r="C35" s="1">
        <v>45393.647152777776</v>
      </c>
      <c r="D35">
        <v>20</v>
      </c>
      <c r="E35">
        <v>22</v>
      </c>
      <c r="F35">
        <v>22</v>
      </c>
      <c r="G35">
        <v>22</v>
      </c>
      <c r="H35">
        <v>20</v>
      </c>
      <c r="I35">
        <v>15.608000000000001</v>
      </c>
      <c r="J35">
        <v>16.021000000000001</v>
      </c>
      <c r="K35">
        <v>15.766999999999999</v>
      </c>
      <c r="L35">
        <v>20</v>
      </c>
      <c r="M35">
        <v>1</v>
      </c>
      <c r="N35">
        <v>6</v>
      </c>
      <c r="O35">
        <v>3.6</v>
      </c>
      <c r="P35">
        <v>20</v>
      </c>
      <c r="Q35">
        <v>103</v>
      </c>
      <c r="R35">
        <v>162</v>
      </c>
      <c r="S35">
        <v>123</v>
      </c>
      <c r="T35">
        <v>20</v>
      </c>
      <c r="U35">
        <v>34576</v>
      </c>
      <c r="V35">
        <v>35547</v>
      </c>
      <c r="W35">
        <v>35104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</row>
    <row r="36" spans="1:31" x14ac:dyDescent="0.25">
      <c r="A36" t="str">
        <f t="shared" si="1"/>
        <v>grid06x08</v>
      </c>
      <c r="B36" t="s">
        <v>565</v>
      </c>
      <c r="C36" s="1">
        <v>45393.647569444445</v>
      </c>
      <c r="D36">
        <v>20</v>
      </c>
      <c r="E36">
        <v>24</v>
      </c>
      <c r="F36">
        <v>24</v>
      </c>
      <c r="G36">
        <v>24</v>
      </c>
      <c r="H36">
        <v>20</v>
      </c>
      <c r="I36">
        <v>17.571999999999999</v>
      </c>
      <c r="J36">
        <v>18.248999999999999</v>
      </c>
      <c r="K36">
        <v>17.928000000000001</v>
      </c>
      <c r="L36">
        <v>20</v>
      </c>
      <c r="M36">
        <v>3</v>
      </c>
      <c r="N36">
        <v>6</v>
      </c>
      <c r="O36">
        <v>4.6500000000000004</v>
      </c>
      <c r="P36">
        <v>20</v>
      </c>
      <c r="Q36">
        <v>109</v>
      </c>
      <c r="R36">
        <v>140</v>
      </c>
      <c r="S36">
        <v>119.45</v>
      </c>
      <c r="T36">
        <v>20</v>
      </c>
      <c r="U36">
        <v>33867</v>
      </c>
      <c r="V36">
        <v>36305</v>
      </c>
      <c r="W36">
        <v>34708.75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</row>
    <row r="37" spans="1:31" x14ac:dyDescent="0.25">
      <c r="A37" t="str">
        <f t="shared" si="1"/>
        <v>grid06x09</v>
      </c>
      <c r="B37" t="s">
        <v>566</v>
      </c>
      <c r="C37" s="1">
        <v>45393.648043981484</v>
      </c>
      <c r="D37">
        <v>20</v>
      </c>
      <c r="E37">
        <v>27</v>
      </c>
      <c r="F37">
        <v>27</v>
      </c>
      <c r="G37">
        <v>27</v>
      </c>
      <c r="H37">
        <v>20</v>
      </c>
      <c r="I37">
        <v>19.731999999999999</v>
      </c>
      <c r="J37">
        <v>20.529</v>
      </c>
      <c r="K37">
        <v>20.073</v>
      </c>
      <c r="L37">
        <v>20</v>
      </c>
      <c r="M37">
        <v>2</v>
      </c>
      <c r="N37">
        <v>7</v>
      </c>
      <c r="O37">
        <v>4.75</v>
      </c>
      <c r="P37">
        <v>20</v>
      </c>
      <c r="Q37">
        <v>109</v>
      </c>
      <c r="R37">
        <v>142</v>
      </c>
      <c r="S37">
        <v>120.25</v>
      </c>
      <c r="T37">
        <v>20</v>
      </c>
      <c r="U37">
        <v>33998</v>
      </c>
      <c r="V37">
        <v>36731</v>
      </c>
      <c r="W37">
        <v>34788.6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</row>
    <row r="38" spans="1:31" x14ac:dyDescent="0.25">
      <c r="A38" t="str">
        <f t="shared" si="1"/>
        <v>grid06x10</v>
      </c>
      <c r="B38" t="s">
        <v>567</v>
      </c>
      <c r="C38" s="1">
        <v>45393.648564814815</v>
      </c>
      <c r="D38">
        <v>20</v>
      </c>
      <c r="E38">
        <v>30</v>
      </c>
      <c r="F38">
        <v>30</v>
      </c>
      <c r="G38">
        <v>30</v>
      </c>
      <c r="H38">
        <v>20</v>
      </c>
      <c r="I38">
        <v>22.029</v>
      </c>
      <c r="J38">
        <v>22.977</v>
      </c>
      <c r="K38">
        <v>22.61</v>
      </c>
      <c r="L38">
        <v>20</v>
      </c>
      <c r="M38">
        <v>5</v>
      </c>
      <c r="N38">
        <v>7</v>
      </c>
      <c r="O38">
        <v>6.15</v>
      </c>
      <c r="P38">
        <v>20</v>
      </c>
      <c r="Q38">
        <v>112</v>
      </c>
      <c r="R38">
        <v>146</v>
      </c>
      <c r="S38">
        <v>122.15</v>
      </c>
      <c r="T38">
        <v>20</v>
      </c>
      <c r="U38">
        <v>34218</v>
      </c>
      <c r="V38">
        <v>37431</v>
      </c>
      <c r="W38">
        <v>36286.699999999997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</row>
    <row r="39" spans="1:31" x14ac:dyDescent="0.25">
      <c r="A39" t="str">
        <f t="shared" si="1"/>
        <v>grid06x11</v>
      </c>
      <c r="B39" t="s">
        <v>568</v>
      </c>
      <c r="C39" s="1">
        <v>45393.649155092593</v>
      </c>
      <c r="D39">
        <v>20</v>
      </c>
      <c r="E39">
        <v>33</v>
      </c>
      <c r="F39">
        <v>33</v>
      </c>
      <c r="G39">
        <v>33</v>
      </c>
      <c r="H39">
        <v>20</v>
      </c>
      <c r="I39">
        <v>24.385000000000002</v>
      </c>
      <c r="J39">
        <v>25.477</v>
      </c>
      <c r="K39">
        <v>25.007999999999999</v>
      </c>
      <c r="L39">
        <v>20</v>
      </c>
      <c r="M39">
        <v>3</v>
      </c>
      <c r="N39">
        <v>9</v>
      </c>
      <c r="O39">
        <v>6.1</v>
      </c>
      <c r="P39">
        <v>20</v>
      </c>
      <c r="Q39">
        <v>103</v>
      </c>
      <c r="R39">
        <v>148</v>
      </c>
      <c r="S39">
        <v>120.7</v>
      </c>
      <c r="T39">
        <v>20</v>
      </c>
      <c r="U39">
        <v>34837</v>
      </c>
      <c r="V39">
        <v>38304</v>
      </c>
      <c r="W39">
        <v>36309.15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</row>
    <row r="40" spans="1:31" x14ac:dyDescent="0.25">
      <c r="A40" t="str">
        <f t="shared" si="1"/>
        <v>grid06x12</v>
      </c>
      <c r="B40" t="s">
        <v>569</v>
      </c>
      <c r="C40" s="1">
        <v>45393.64980324074</v>
      </c>
      <c r="D40">
        <v>20</v>
      </c>
      <c r="E40">
        <v>36</v>
      </c>
      <c r="F40">
        <v>36</v>
      </c>
      <c r="G40">
        <v>36</v>
      </c>
      <c r="H40">
        <v>20</v>
      </c>
      <c r="I40">
        <v>26.794</v>
      </c>
      <c r="J40">
        <v>28.097000000000001</v>
      </c>
      <c r="K40">
        <v>27.448</v>
      </c>
      <c r="L40">
        <v>20</v>
      </c>
      <c r="M40">
        <v>4</v>
      </c>
      <c r="N40">
        <v>9</v>
      </c>
      <c r="O40">
        <v>5.8</v>
      </c>
      <c r="P40">
        <v>20</v>
      </c>
      <c r="Q40">
        <v>106</v>
      </c>
      <c r="R40">
        <v>151</v>
      </c>
      <c r="S40">
        <v>120</v>
      </c>
      <c r="T40">
        <v>20</v>
      </c>
      <c r="U40">
        <v>34186</v>
      </c>
      <c r="V40">
        <v>37347</v>
      </c>
      <c r="W40">
        <v>36124.65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</row>
    <row r="41" spans="1:31" x14ac:dyDescent="0.25">
      <c r="A41" t="str">
        <f t="shared" si="1"/>
        <v>grid06x13</v>
      </c>
      <c r="B41" t="s">
        <v>570</v>
      </c>
      <c r="C41" s="1">
        <v>45393.650509259256</v>
      </c>
      <c r="D41">
        <v>20</v>
      </c>
      <c r="E41">
        <v>38</v>
      </c>
      <c r="F41">
        <v>39</v>
      </c>
      <c r="G41">
        <v>38.6</v>
      </c>
      <c r="H41">
        <v>20</v>
      </c>
      <c r="I41">
        <v>28.876999999999999</v>
      </c>
      <c r="J41">
        <v>30.33</v>
      </c>
      <c r="K41">
        <v>29.809000000000001</v>
      </c>
      <c r="L41">
        <v>20</v>
      </c>
      <c r="M41">
        <v>4</v>
      </c>
      <c r="N41">
        <v>11</v>
      </c>
      <c r="O41">
        <v>7.6</v>
      </c>
      <c r="P41">
        <v>20</v>
      </c>
      <c r="Q41">
        <v>104</v>
      </c>
      <c r="R41">
        <v>157</v>
      </c>
      <c r="S41">
        <v>128.55000000000001</v>
      </c>
      <c r="T41">
        <v>20</v>
      </c>
      <c r="U41">
        <v>34272</v>
      </c>
      <c r="V41">
        <v>36546</v>
      </c>
      <c r="W41">
        <v>35723.4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</row>
    <row r="42" spans="1:31" x14ac:dyDescent="0.25">
      <c r="A42" t="str">
        <f t="shared" si="1"/>
        <v>grid06x14</v>
      </c>
      <c r="B42" t="s">
        <v>571</v>
      </c>
      <c r="C42" s="1">
        <v>45393.651273148149</v>
      </c>
      <c r="D42">
        <v>20</v>
      </c>
      <c r="E42">
        <v>41</v>
      </c>
      <c r="F42">
        <v>42</v>
      </c>
      <c r="G42">
        <v>41.6</v>
      </c>
      <c r="H42">
        <v>20</v>
      </c>
      <c r="I42">
        <v>31.917999999999999</v>
      </c>
      <c r="J42">
        <v>33.156999999999996</v>
      </c>
      <c r="K42">
        <v>32.454000000000001</v>
      </c>
      <c r="L42">
        <v>20</v>
      </c>
      <c r="M42">
        <v>3</v>
      </c>
      <c r="N42">
        <v>10</v>
      </c>
      <c r="O42">
        <v>7.45</v>
      </c>
      <c r="P42">
        <v>20</v>
      </c>
      <c r="Q42">
        <v>107</v>
      </c>
      <c r="R42">
        <v>172</v>
      </c>
      <c r="S42">
        <v>121.1</v>
      </c>
      <c r="T42">
        <v>20</v>
      </c>
      <c r="U42">
        <v>33832</v>
      </c>
      <c r="V42">
        <v>37097</v>
      </c>
      <c r="W42">
        <v>35628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</row>
    <row r="43" spans="1:31" x14ac:dyDescent="0.25">
      <c r="A43" t="str">
        <f t="shared" si="1"/>
        <v>grid06x15</v>
      </c>
      <c r="B43" t="s">
        <v>572</v>
      </c>
      <c r="C43" s="1">
        <v>45393.652083333334</v>
      </c>
      <c r="D43">
        <v>20</v>
      </c>
      <c r="E43">
        <v>44</v>
      </c>
      <c r="F43">
        <v>45</v>
      </c>
      <c r="G43">
        <v>44.15</v>
      </c>
      <c r="H43">
        <v>20</v>
      </c>
      <c r="I43">
        <v>33.655000000000001</v>
      </c>
      <c r="J43">
        <v>36.048000000000002</v>
      </c>
      <c r="K43">
        <v>34.701999999999998</v>
      </c>
      <c r="L43">
        <v>20</v>
      </c>
      <c r="M43">
        <v>6</v>
      </c>
      <c r="N43">
        <v>11</v>
      </c>
      <c r="O43">
        <v>8.25</v>
      </c>
      <c r="P43">
        <v>20</v>
      </c>
      <c r="Q43">
        <v>108</v>
      </c>
      <c r="R43">
        <v>164</v>
      </c>
      <c r="S43">
        <v>129.44999999999999</v>
      </c>
      <c r="T43">
        <v>20</v>
      </c>
      <c r="U43">
        <v>32761</v>
      </c>
      <c r="V43">
        <v>36442</v>
      </c>
      <c r="W43">
        <v>34776.300000000003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</row>
    <row r="44" spans="1:31" x14ac:dyDescent="0.25">
      <c r="A44" t="str">
        <f t="shared" si="1"/>
        <v>grid07x06</v>
      </c>
      <c r="B44" t="s">
        <v>573</v>
      </c>
      <c r="C44" s="1">
        <v>45393.652453703704</v>
      </c>
      <c r="D44">
        <v>20</v>
      </c>
      <c r="E44">
        <v>22</v>
      </c>
      <c r="F44">
        <v>22</v>
      </c>
      <c r="G44">
        <v>22</v>
      </c>
      <c r="H44">
        <v>20</v>
      </c>
      <c r="I44">
        <v>15.422000000000001</v>
      </c>
      <c r="J44">
        <v>16.189</v>
      </c>
      <c r="K44">
        <v>15.760999999999999</v>
      </c>
      <c r="L44">
        <v>20</v>
      </c>
      <c r="M44">
        <v>1</v>
      </c>
      <c r="N44">
        <v>5</v>
      </c>
      <c r="O44">
        <v>3.1</v>
      </c>
      <c r="P44">
        <v>20</v>
      </c>
      <c r="Q44">
        <v>107</v>
      </c>
      <c r="R44">
        <v>169</v>
      </c>
      <c r="S44">
        <v>128.55000000000001</v>
      </c>
      <c r="T44">
        <v>20</v>
      </c>
      <c r="U44">
        <v>34460</v>
      </c>
      <c r="V44">
        <v>35754</v>
      </c>
      <c r="W44">
        <v>35180.5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</row>
    <row r="45" spans="1:31" x14ac:dyDescent="0.25">
      <c r="A45" t="str">
        <f t="shared" si="1"/>
        <v>grid07x07</v>
      </c>
      <c r="B45" t="s">
        <v>574</v>
      </c>
      <c r="C45" s="1">
        <v>45393.65289351852</v>
      </c>
      <c r="D45">
        <v>20</v>
      </c>
      <c r="E45">
        <v>24</v>
      </c>
      <c r="F45">
        <v>25</v>
      </c>
      <c r="G45">
        <v>24.05</v>
      </c>
      <c r="H45">
        <v>20</v>
      </c>
      <c r="I45">
        <v>18.140999999999998</v>
      </c>
      <c r="J45">
        <v>18.962</v>
      </c>
      <c r="K45">
        <v>18.417000000000002</v>
      </c>
      <c r="L45">
        <v>20</v>
      </c>
      <c r="M45">
        <v>2</v>
      </c>
      <c r="N45">
        <v>6</v>
      </c>
      <c r="O45">
        <v>3.75</v>
      </c>
      <c r="P45">
        <v>20</v>
      </c>
      <c r="Q45">
        <v>105</v>
      </c>
      <c r="R45">
        <v>143</v>
      </c>
      <c r="S45">
        <v>119.35</v>
      </c>
      <c r="T45">
        <v>20</v>
      </c>
      <c r="U45">
        <v>35317</v>
      </c>
      <c r="V45">
        <v>36875</v>
      </c>
      <c r="W45">
        <v>36370.949999999997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</row>
    <row r="46" spans="1:31" x14ac:dyDescent="0.25">
      <c r="A46" t="str">
        <f t="shared" si="1"/>
        <v>grid07x08</v>
      </c>
      <c r="B46" t="s">
        <v>575</v>
      </c>
      <c r="C46" s="1">
        <v>45393.653391203705</v>
      </c>
      <c r="D46">
        <v>20</v>
      </c>
      <c r="E46">
        <v>28</v>
      </c>
      <c r="F46">
        <v>28</v>
      </c>
      <c r="G46">
        <v>28</v>
      </c>
      <c r="H46">
        <v>20</v>
      </c>
      <c r="I46">
        <v>20.718</v>
      </c>
      <c r="J46">
        <v>21.536000000000001</v>
      </c>
      <c r="K46">
        <v>21.154</v>
      </c>
      <c r="L46">
        <v>20</v>
      </c>
      <c r="M46">
        <v>2</v>
      </c>
      <c r="N46">
        <v>7</v>
      </c>
      <c r="O46">
        <v>4.5999999999999996</v>
      </c>
      <c r="P46">
        <v>20</v>
      </c>
      <c r="Q46">
        <v>103</v>
      </c>
      <c r="R46">
        <v>148</v>
      </c>
      <c r="S46">
        <v>120</v>
      </c>
      <c r="T46">
        <v>20</v>
      </c>
      <c r="U46">
        <v>35221</v>
      </c>
      <c r="V46">
        <v>37372</v>
      </c>
      <c r="W46">
        <v>36289.1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</row>
    <row r="47" spans="1:31" x14ac:dyDescent="0.25">
      <c r="A47" t="str">
        <f t="shared" si="1"/>
        <v>grid07x09</v>
      </c>
      <c r="B47" t="s">
        <v>576</v>
      </c>
      <c r="C47" s="1">
        <v>45393.653946759259</v>
      </c>
      <c r="D47">
        <v>20</v>
      </c>
      <c r="E47">
        <v>31</v>
      </c>
      <c r="F47">
        <v>32</v>
      </c>
      <c r="G47">
        <v>31.3</v>
      </c>
      <c r="H47">
        <v>20</v>
      </c>
      <c r="I47">
        <v>23.327000000000002</v>
      </c>
      <c r="J47">
        <v>24.254000000000001</v>
      </c>
      <c r="K47">
        <v>23.777999999999999</v>
      </c>
      <c r="L47">
        <v>20</v>
      </c>
      <c r="M47">
        <v>2</v>
      </c>
      <c r="N47">
        <v>9</v>
      </c>
      <c r="O47">
        <v>6.15</v>
      </c>
      <c r="P47">
        <v>20</v>
      </c>
      <c r="Q47">
        <v>107</v>
      </c>
      <c r="R47">
        <v>152</v>
      </c>
      <c r="S47">
        <v>121.3</v>
      </c>
      <c r="T47">
        <v>20</v>
      </c>
      <c r="U47">
        <v>35666</v>
      </c>
      <c r="V47">
        <v>38665</v>
      </c>
      <c r="W47">
        <v>36868.65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</row>
    <row r="48" spans="1:31" x14ac:dyDescent="0.25">
      <c r="A48" t="str">
        <f t="shared" si="1"/>
        <v>grid07x10</v>
      </c>
      <c r="B48" t="s">
        <v>577</v>
      </c>
      <c r="C48" s="1">
        <v>45393.654583333337</v>
      </c>
      <c r="D48">
        <v>20</v>
      </c>
      <c r="E48">
        <v>34</v>
      </c>
      <c r="F48">
        <v>35</v>
      </c>
      <c r="G48">
        <v>34.35</v>
      </c>
      <c r="H48">
        <v>20</v>
      </c>
      <c r="I48">
        <v>26.713000000000001</v>
      </c>
      <c r="J48">
        <v>28.169</v>
      </c>
      <c r="K48">
        <v>27.346</v>
      </c>
      <c r="L48">
        <v>20</v>
      </c>
      <c r="M48">
        <v>3</v>
      </c>
      <c r="N48">
        <v>10</v>
      </c>
      <c r="O48">
        <v>6.8</v>
      </c>
      <c r="P48">
        <v>20</v>
      </c>
      <c r="Q48">
        <v>104</v>
      </c>
      <c r="R48">
        <v>184</v>
      </c>
      <c r="S48">
        <v>123.8</v>
      </c>
      <c r="T48">
        <v>20</v>
      </c>
      <c r="U48">
        <v>35175</v>
      </c>
      <c r="V48">
        <v>38089</v>
      </c>
      <c r="W48">
        <v>36570.949999999997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</row>
    <row r="49" spans="1:31" x14ac:dyDescent="0.25">
      <c r="A49" t="str">
        <f t="shared" si="1"/>
        <v>grid07x11</v>
      </c>
      <c r="B49" t="s">
        <v>578</v>
      </c>
      <c r="C49" s="1">
        <v>45393.655289351853</v>
      </c>
      <c r="D49">
        <v>20</v>
      </c>
      <c r="E49">
        <v>38</v>
      </c>
      <c r="F49">
        <v>39</v>
      </c>
      <c r="G49">
        <v>38.049999999999997</v>
      </c>
      <c r="H49">
        <v>20</v>
      </c>
      <c r="I49">
        <v>28.242000000000001</v>
      </c>
      <c r="J49">
        <v>30.088999999999999</v>
      </c>
      <c r="K49">
        <v>29.390999999999998</v>
      </c>
      <c r="L49">
        <v>20</v>
      </c>
      <c r="M49">
        <v>3</v>
      </c>
      <c r="N49">
        <v>8</v>
      </c>
      <c r="O49">
        <v>6.5</v>
      </c>
      <c r="P49">
        <v>20</v>
      </c>
      <c r="Q49">
        <v>103</v>
      </c>
      <c r="R49">
        <v>160</v>
      </c>
      <c r="S49">
        <v>123.55</v>
      </c>
      <c r="T49">
        <v>20</v>
      </c>
      <c r="U49">
        <v>32084</v>
      </c>
      <c r="V49">
        <v>37536</v>
      </c>
      <c r="W49">
        <v>35915.699999999997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</row>
    <row r="50" spans="1:31" x14ac:dyDescent="0.25">
      <c r="A50" t="str">
        <f t="shared" si="1"/>
        <v>grid07x12</v>
      </c>
      <c r="B50" t="s">
        <v>579</v>
      </c>
      <c r="C50" s="1">
        <v>45393.656053240738</v>
      </c>
      <c r="D50">
        <v>20</v>
      </c>
      <c r="E50">
        <v>41</v>
      </c>
      <c r="F50">
        <v>42</v>
      </c>
      <c r="G50">
        <v>41.15</v>
      </c>
      <c r="H50">
        <v>20</v>
      </c>
      <c r="I50">
        <v>31.853000000000002</v>
      </c>
      <c r="J50">
        <v>33.978000000000002</v>
      </c>
      <c r="K50">
        <v>32.802</v>
      </c>
      <c r="L50">
        <v>20</v>
      </c>
      <c r="M50">
        <v>5</v>
      </c>
      <c r="N50">
        <v>10</v>
      </c>
      <c r="O50">
        <v>7.15</v>
      </c>
      <c r="P50">
        <v>20</v>
      </c>
      <c r="Q50">
        <v>107</v>
      </c>
      <c r="R50">
        <v>163</v>
      </c>
      <c r="S50">
        <v>126.4</v>
      </c>
      <c r="T50">
        <v>20</v>
      </c>
      <c r="U50">
        <v>32957</v>
      </c>
      <c r="V50">
        <v>36839</v>
      </c>
      <c r="W50">
        <v>35836.6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</row>
    <row r="51" spans="1:31" x14ac:dyDescent="0.25">
      <c r="A51" t="str">
        <f t="shared" si="1"/>
        <v>grid07x13</v>
      </c>
      <c r="B51" t="s">
        <v>580</v>
      </c>
      <c r="C51" s="1">
        <v>45393.656886574077</v>
      </c>
      <c r="D51">
        <v>20</v>
      </c>
      <c r="E51">
        <v>44</v>
      </c>
      <c r="F51">
        <v>45</v>
      </c>
      <c r="G51">
        <v>44.25</v>
      </c>
      <c r="H51">
        <v>20</v>
      </c>
      <c r="I51">
        <v>34.862000000000002</v>
      </c>
      <c r="J51">
        <v>36.07</v>
      </c>
      <c r="K51">
        <v>35.536999999999999</v>
      </c>
      <c r="L51">
        <v>20</v>
      </c>
      <c r="M51">
        <v>5</v>
      </c>
      <c r="N51">
        <v>12</v>
      </c>
      <c r="O51">
        <v>9.1</v>
      </c>
      <c r="P51">
        <v>20</v>
      </c>
      <c r="Q51">
        <v>104</v>
      </c>
      <c r="R51">
        <v>151</v>
      </c>
      <c r="S51">
        <v>122.55</v>
      </c>
      <c r="T51">
        <v>20</v>
      </c>
      <c r="U51">
        <v>34639</v>
      </c>
      <c r="V51">
        <v>36144</v>
      </c>
      <c r="W51">
        <v>35316.5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</row>
    <row r="52" spans="1:31" x14ac:dyDescent="0.25">
      <c r="A52" t="str">
        <f t="shared" si="1"/>
        <v>grid07x14</v>
      </c>
      <c r="B52" t="s">
        <v>581</v>
      </c>
      <c r="C52" s="1">
        <v>45393.657789351855</v>
      </c>
      <c r="D52">
        <v>20</v>
      </c>
      <c r="E52">
        <v>47</v>
      </c>
      <c r="F52">
        <v>48</v>
      </c>
      <c r="G52">
        <v>47.65</v>
      </c>
      <c r="H52">
        <v>20</v>
      </c>
      <c r="I52">
        <v>37.54</v>
      </c>
      <c r="J52">
        <v>39.421999999999997</v>
      </c>
      <c r="K52">
        <v>38.625999999999998</v>
      </c>
      <c r="L52">
        <v>20</v>
      </c>
      <c r="M52">
        <v>5</v>
      </c>
      <c r="N52">
        <v>13</v>
      </c>
      <c r="O52">
        <v>9.1999999999999993</v>
      </c>
      <c r="P52">
        <v>20</v>
      </c>
      <c r="Q52">
        <v>106</v>
      </c>
      <c r="R52">
        <v>164</v>
      </c>
      <c r="S52">
        <v>124.15</v>
      </c>
      <c r="T52">
        <v>20</v>
      </c>
      <c r="U52">
        <v>32506</v>
      </c>
      <c r="V52">
        <v>36456</v>
      </c>
      <c r="W52">
        <v>34647.4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</row>
    <row r="53" spans="1:31" x14ac:dyDescent="0.25">
      <c r="A53" t="str">
        <f t="shared" si="1"/>
        <v>grid07x15</v>
      </c>
      <c r="B53" t="s">
        <v>582</v>
      </c>
      <c r="C53" s="1">
        <v>45393.658773148149</v>
      </c>
      <c r="D53">
        <v>20</v>
      </c>
      <c r="E53">
        <v>50</v>
      </c>
      <c r="F53">
        <v>52</v>
      </c>
      <c r="G53">
        <v>50.95</v>
      </c>
      <c r="H53">
        <v>20</v>
      </c>
      <c r="I53">
        <v>40.838000000000001</v>
      </c>
      <c r="J53">
        <v>43.043999999999997</v>
      </c>
      <c r="K53">
        <v>41.850999999999999</v>
      </c>
      <c r="L53">
        <v>20</v>
      </c>
      <c r="M53">
        <v>7</v>
      </c>
      <c r="N53">
        <v>15</v>
      </c>
      <c r="O53">
        <v>10.6</v>
      </c>
      <c r="P53">
        <v>20</v>
      </c>
      <c r="Q53">
        <v>108</v>
      </c>
      <c r="R53">
        <v>144</v>
      </c>
      <c r="S53">
        <v>124.45</v>
      </c>
      <c r="T53">
        <v>20</v>
      </c>
      <c r="U53">
        <v>31467</v>
      </c>
      <c r="V53">
        <v>35866</v>
      </c>
      <c r="W53">
        <v>34494.800000000003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</row>
    <row r="54" spans="1:31" x14ac:dyDescent="0.25">
      <c r="A54" t="str">
        <f t="shared" si="1"/>
        <v>grid08x05</v>
      </c>
      <c r="B54" t="s">
        <v>583</v>
      </c>
      <c r="C54" s="1">
        <v>45393.659131944441</v>
      </c>
      <c r="D54">
        <v>20</v>
      </c>
      <c r="E54">
        <v>21</v>
      </c>
      <c r="F54">
        <v>21</v>
      </c>
      <c r="G54">
        <v>21</v>
      </c>
      <c r="H54">
        <v>20</v>
      </c>
      <c r="I54">
        <v>14.817</v>
      </c>
      <c r="J54">
        <v>15.41</v>
      </c>
      <c r="K54">
        <v>15.090999999999999</v>
      </c>
      <c r="L54">
        <v>20</v>
      </c>
      <c r="M54">
        <v>1</v>
      </c>
      <c r="N54">
        <v>6</v>
      </c>
      <c r="O54">
        <v>3.25</v>
      </c>
      <c r="P54">
        <v>20</v>
      </c>
      <c r="Q54">
        <v>109</v>
      </c>
      <c r="R54">
        <v>150</v>
      </c>
      <c r="S54">
        <v>125</v>
      </c>
      <c r="T54">
        <v>20</v>
      </c>
      <c r="U54">
        <v>33820</v>
      </c>
      <c r="V54">
        <v>34611</v>
      </c>
      <c r="W54">
        <v>34224.85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</row>
    <row r="55" spans="1:31" x14ac:dyDescent="0.25">
      <c r="A55" t="str">
        <f t="shared" si="1"/>
        <v>grid08x06</v>
      </c>
      <c r="B55" t="s">
        <v>584</v>
      </c>
      <c r="C55" s="1">
        <v>45393.659548611111</v>
      </c>
      <c r="D55">
        <v>20</v>
      </c>
      <c r="E55">
        <v>24</v>
      </c>
      <c r="F55">
        <v>24</v>
      </c>
      <c r="G55">
        <v>24</v>
      </c>
      <c r="H55">
        <v>20</v>
      </c>
      <c r="I55">
        <v>17.591999999999999</v>
      </c>
      <c r="J55">
        <v>18.37</v>
      </c>
      <c r="K55">
        <v>18.077999999999999</v>
      </c>
      <c r="L55">
        <v>20</v>
      </c>
      <c r="M55">
        <v>3</v>
      </c>
      <c r="N55">
        <v>7</v>
      </c>
      <c r="O55">
        <v>5.0999999999999996</v>
      </c>
      <c r="P55">
        <v>20</v>
      </c>
      <c r="Q55">
        <v>103</v>
      </c>
      <c r="R55">
        <v>145</v>
      </c>
      <c r="S55">
        <v>118.4</v>
      </c>
      <c r="T55">
        <v>20</v>
      </c>
      <c r="U55">
        <v>33977</v>
      </c>
      <c r="V55">
        <v>35806</v>
      </c>
      <c r="W55">
        <v>34375.699999999997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</row>
    <row r="56" spans="1:31" x14ac:dyDescent="0.25">
      <c r="A56" t="str">
        <f t="shared" si="1"/>
        <v>grid08x07</v>
      </c>
      <c r="B56" t="s">
        <v>585</v>
      </c>
      <c r="C56" s="1">
        <v>45393.660046296296</v>
      </c>
      <c r="D56">
        <v>20</v>
      </c>
      <c r="E56">
        <v>28</v>
      </c>
      <c r="F56">
        <v>28</v>
      </c>
      <c r="G56">
        <v>28</v>
      </c>
      <c r="H56">
        <v>20</v>
      </c>
      <c r="I56">
        <v>20.513000000000002</v>
      </c>
      <c r="J56">
        <v>21.613</v>
      </c>
      <c r="K56">
        <v>21.140999999999998</v>
      </c>
      <c r="L56">
        <v>20</v>
      </c>
      <c r="M56">
        <v>2</v>
      </c>
      <c r="N56">
        <v>8</v>
      </c>
      <c r="O56">
        <v>4.9000000000000004</v>
      </c>
      <c r="P56">
        <v>20</v>
      </c>
      <c r="Q56">
        <v>108</v>
      </c>
      <c r="R56">
        <v>140</v>
      </c>
      <c r="S56">
        <v>119.35</v>
      </c>
      <c r="T56">
        <v>20</v>
      </c>
      <c r="U56">
        <v>35005</v>
      </c>
      <c r="V56">
        <v>37314</v>
      </c>
      <c r="W56">
        <v>36301.4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</row>
    <row r="57" spans="1:31" x14ac:dyDescent="0.25">
      <c r="A57" t="str">
        <f t="shared" si="1"/>
        <v>grid08x08</v>
      </c>
      <c r="B57" t="s">
        <v>586</v>
      </c>
      <c r="C57" s="1">
        <v>45393.660613425927</v>
      </c>
      <c r="D57">
        <v>20</v>
      </c>
      <c r="E57">
        <v>32</v>
      </c>
      <c r="F57">
        <v>32</v>
      </c>
      <c r="G57">
        <v>32</v>
      </c>
      <c r="H57">
        <v>20</v>
      </c>
      <c r="I57">
        <v>23.617999999999999</v>
      </c>
      <c r="J57">
        <v>24.533000000000001</v>
      </c>
      <c r="K57">
        <v>24.109000000000002</v>
      </c>
      <c r="L57">
        <v>20</v>
      </c>
      <c r="M57">
        <v>3</v>
      </c>
      <c r="N57">
        <v>7</v>
      </c>
      <c r="O57">
        <v>5.45</v>
      </c>
      <c r="P57">
        <v>20</v>
      </c>
      <c r="Q57">
        <v>105</v>
      </c>
      <c r="R57">
        <v>157</v>
      </c>
      <c r="S57">
        <v>119.55</v>
      </c>
      <c r="T57">
        <v>20</v>
      </c>
      <c r="U57">
        <v>34708</v>
      </c>
      <c r="V57">
        <v>37795</v>
      </c>
      <c r="W57">
        <v>36360.1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</row>
    <row r="58" spans="1:31" x14ac:dyDescent="0.25">
      <c r="A58" t="str">
        <f t="shared" si="1"/>
        <v>grid08x09</v>
      </c>
      <c r="B58" t="s">
        <v>587</v>
      </c>
      <c r="C58" s="1">
        <v>45393.661261574074</v>
      </c>
      <c r="D58">
        <v>20</v>
      </c>
      <c r="E58">
        <v>35</v>
      </c>
      <c r="F58">
        <v>36</v>
      </c>
      <c r="G58">
        <v>35.25</v>
      </c>
      <c r="H58">
        <v>20</v>
      </c>
      <c r="I58">
        <v>26.757999999999999</v>
      </c>
      <c r="J58">
        <v>28.291</v>
      </c>
      <c r="K58">
        <v>27.504000000000001</v>
      </c>
      <c r="L58">
        <v>20</v>
      </c>
      <c r="M58">
        <v>4</v>
      </c>
      <c r="N58">
        <v>11</v>
      </c>
      <c r="O58">
        <v>6.45</v>
      </c>
      <c r="P58">
        <v>20</v>
      </c>
      <c r="Q58">
        <v>103</v>
      </c>
      <c r="R58">
        <v>147</v>
      </c>
      <c r="S58">
        <v>116.25</v>
      </c>
      <c r="T58">
        <v>20</v>
      </c>
      <c r="U58">
        <v>34440</v>
      </c>
      <c r="V58">
        <v>37375</v>
      </c>
      <c r="W58">
        <v>36314.550000000003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</row>
    <row r="59" spans="1:31" x14ac:dyDescent="0.25">
      <c r="A59" t="str">
        <f t="shared" si="1"/>
        <v>grid08x10</v>
      </c>
      <c r="B59" t="s">
        <v>588</v>
      </c>
      <c r="C59" s="1">
        <v>45393.661979166667</v>
      </c>
      <c r="D59">
        <v>20</v>
      </c>
      <c r="E59">
        <v>39</v>
      </c>
      <c r="F59">
        <v>40</v>
      </c>
      <c r="G59">
        <v>39.25</v>
      </c>
      <c r="H59">
        <v>20</v>
      </c>
      <c r="I59">
        <v>30.158000000000001</v>
      </c>
      <c r="J59">
        <v>31.263000000000002</v>
      </c>
      <c r="K59">
        <v>30.759</v>
      </c>
      <c r="L59">
        <v>20</v>
      </c>
      <c r="M59">
        <v>4</v>
      </c>
      <c r="N59">
        <v>10</v>
      </c>
      <c r="O59">
        <v>7.05</v>
      </c>
      <c r="P59">
        <v>20</v>
      </c>
      <c r="Q59">
        <v>109</v>
      </c>
      <c r="R59">
        <v>170</v>
      </c>
      <c r="S59">
        <v>129.19999999999999</v>
      </c>
      <c r="T59">
        <v>20</v>
      </c>
      <c r="U59">
        <v>34505</v>
      </c>
      <c r="V59">
        <v>36782</v>
      </c>
      <c r="W59">
        <v>35621.300000000003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</row>
    <row r="60" spans="1:31" x14ac:dyDescent="0.25">
      <c r="A60" t="str">
        <f t="shared" si="1"/>
        <v>grid08x11</v>
      </c>
      <c r="B60" t="s">
        <v>589</v>
      </c>
      <c r="C60" s="1">
        <v>45393.662777777776</v>
      </c>
      <c r="D60">
        <v>20</v>
      </c>
      <c r="E60">
        <v>42</v>
      </c>
      <c r="F60">
        <v>44</v>
      </c>
      <c r="G60">
        <v>42.8</v>
      </c>
      <c r="H60">
        <v>20</v>
      </c>
      <c r="I60">
        <v>33.081000000000003</v>
      </c>
      <c r="J60">
        <v>34.843000000000004</v>
      </c>
      <c r="K60">
        <v>34.014000000000003</v>
      </c>
      <c r="L60">
        <v>20</v>
      </c>
      <c r="M60">
        <v>5</v>
      </c>
      <c r="N60">
        <v>10</v>
      </c>
      <c r="O60">
        <v>8.4499999999999993</v>
      </c>
      <c r="P60">
        <v>20</v>
      </c>
      <c r="Q60">
        <v>107</v>
      </c>
      <c r="R60">
        <v>170</v>
      </c>
      <c r="S60">
        <v>120.65</v>
      </c>
      <c r="T60">
        <v>20</v>
      </c>
      <c r="U60">
        <v>33601</v>
      </c>
      <c r="V60">
        <v>37042</v>
      </c>
      <c r="W60">
        <v>35272.1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</row>
    <row r="61" spans="1:31" x14ac:dyDescent="0.25">
      <c r="A61" t="str">
        <f t="shared" si="1"/>
        <v>grid08x12</v>
      </c>
      <c r="B61" t="s">
        <v>590</v>
      </c>
      <c r="C61" s="1">
        <v>45393.663668981484</v>
      </c>
      <c r="D61">
        <v>20</v>
      </c>
      <c r="E61">
        <v>46</v>
      </c>
      <c r="F61">
        <v>47</v>
      </c>
      <c r="G61">
        <v>46.5</v>
      </c>
      <c r="H61">
        <v>20</v>
      </c>
      <c r="I61">
        <v>36.814</v>
      </c>
      <c r="J61">
        <v>38.505000000000003</v>
      </c>
      <c r="K61">
        <v>37.777999999999999</v>
      </c>
      <c r="L61">
        <v>20</v>
      </c>
      <c r="M61">
        <v>4</v>
      </c>
      <c r="N61">
        <v>12</v>
      </c>
      <c r="O61">
        <v>9.75</v>
      </c>
      <c r="P61">
        <v>20</v>
      </c>
      <c r="Q61">
        <v>107</v>
      </c>
      <c r="R61">
        <v>156</v>
      </c>
      <c r="S61">
        <v>123.75</v>
      </c>
      <c r="T61">
        <v>20</v>
      </c>
      <c r="U61">
        <v>34112</v>
      </c>
      <c r="V61">
        <v>36074</v>
      </c>
      <c r="W61">
        <v>35147.550000000003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</row>
    <row r="62" spans="1:31" x14ac:dyDescent="0.25">
      <c r="A62" t="str">
        <f t="shared" si="1"/>
        <v>grid08x13</v>
      </c>
      <c r="B62" t="s">
        <v>591</v>
      </c>
      <c r="C62" s="1">
        <v>45393.664641203701</v>
      </c>
      <c r="D62">
        <v>20</v>
      </c>
      <c r="E62">
        <v>50</v>
      </c>
      <c r="F62">
        <v>51</v>
      </c>
      <c r="G62">
        <v>50.1</v>
      </c>
      <c r="H62">
        <v>20</v>
      </c>
      <c r="I62">
        <v>40.192</v>
      </c>
      <c r="J62">
        <v>42.14</v>
      </c>
      <c r="K62">
        <v>41.253</v>
      </c>
      <c r="L62">
        <v>20</v>
      </c>
      <c r="M62">
        <v>7</v>
      </c>
      <c r="N62">
        <v>14</v>
      </c>
      <c r="O62">
        <v>10.6</v>
      </c>
      <c r="P62">
        <v>20</v>
      </c>
      <c r="Q62">
        <v>110</v>
      </c>
      <c r="R62">
        <v>168</v>
      </c>
      <c r="S62">
        <v>130.25</v>
      </c>
      <c r="T62">
        <v>20</v>
      </c>
      <c r="U62">
        <v>33160</v>
      </c>
      <c r="V62">
        <v>36173</v>
      </c>
      <c r="W62">
        <v>34614.6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</row>
    <row r="63" spans="1:31" x14ac:dyDescent="0.25">
      <c r="A63" t="str">
        <f t="shared" si="1"/>
        <v>grid08x14</v>
      </c>
      <c r="B63" t="s">
        <v>592</v>
      </c>
      <c r="C63" s="1">
        <v>45393.665717592594</v>
      </c>
      <c r="D63">
        <v>20</v>
      </c>
      <c r="E63">
        <v>53</v>
      </c>
      <c r="F63">
        <v>55</v>
      </c>
      <c r="G63">
        <v>53.95</v>
      </c>
      <c r="H63">
        <v>20</v>
      </c>
      <c r="I63">
        <v>43.790999999999997</v>
      </c>
      <c r="J63">
        <v>47.453000000000003</v>
      </c>
      <c r="K63">
        <v>45.493000000000002</v>
      </c>
      <c r="L63">
        <v>20</v>
      </c>
      <c r="M63">
        <v>7</v>
      </c>
      <c r="N63">
        <v>15</v>
      </c>
      <c r="O63">
        <v>11.3</v>
      </c>
      <c r="P63">
        <v>20</v>
      </c>
      <c r="Q63">
        <v>109</v>
      </c>
      <c r="R63">
        <v>166</v>
      </c>
      <c r="S63">
        <v>129.75</v>
      </c>
      <c r="T63">
        <v>20</v>
      </c>
      <c r="U63">
        <v>32609</v>
      </c>
      <c r="V63">
        <v>35264</v>
      </c>
      <c r="W63">
        <v>34199.300000000003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</row>
    <row r="64" spans="1:31" x14ac:dyDescent="0.25">
      <c r="A64" t="str">
        <f t="shared" si="1"/>
        <v>grid08x15</v>
      </c>
      <c r="B64" t="s">
        <v>593</v>
      </c>
      <c r="C64" s="1">
        <v>45393.666875000003</v>
      </c>
      <c r="D64">
        <v>20</v>
      </c>
      <c r="E64">
        <v>57</v>
      </c>
      <c r="F64">
        <v>59</v>
      </c>
      <c r="G64">
        <v>57.55</v>
      </c>
      <c r="H64">
        <v>20</v>
      </c>
      <c r="I64">
        <v>48.405000000000001</v>
      </c>
      <c r="J64">
        <v>51.104999999999997</v>
      </c>
      <c r="K64">
        <v>49.615000000000002</v>
      </c>
      <c r="L64">
        <v>20</v>
      </c>
      <c r="M64">
        <v>8</v>
      </c>
      <c r="N64">
        <v>16</v>
      </c>
      <c r="O64">
        <v>12.05</v>
      </c>
      <c r="P64">
        <v>20</v>
      </c>
      <c r="Q64">
        <v>106</v>
      </c>
      <c r="R64">
        <v>187</v>
      </c>
      <c r="S64">
        <v>134.15</v>
      </c>
      <c r="T64">
        <v>20</v>
      </c>
      <c r="U64">
        <v>32615</v>
      </c>
      <c r="V64">
        <v>35604</v>
      </c>
      <c r="W64">
        <v>34199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</row>
    <row r="65" spans="1:31" x14ac:dyDescent="0.25">
      <c r="A65" t="str">
        <f t="shared" si="1"/>
        <v>grid09x05</v>
      </c>
      <c r="B65" t="s">
        <v>594</v>
      </c>
      <c r="C65" s="1">
        <v>45393.667268518519</v>
      </c>
      <c r="D65">
        <v>20</v>
      </c>
      <c r="E65">
        <v>23</v>
      </c>
      <c r="F65">
        <v>23</v>
      </c>
      <c r="G65">
        <v>23</v>
      </c>
      <c r="H65">
        <v>20</v>
      </c>
      <c r="I65">
        <v>16.398</v>
      </c>
      <c r="J65">
        <v>17.023</v>
      </c>
      <c r="K65">
        <v>16.689</v>
      </c>
      <c r="L65">
        <v>20</v>
      </c>
      <c r="M65">
        <v>3</v>
      </c>
      <c r="N65">
        <v>6</v>
      </c>
      <c r="O65">
        <v>4</v>
      </c>
      <c r="P65">
        <v>20</v>
      </c>
      <c r="Q65">
        <v>109</v>
      </c>
      <c r="R65">
        <v>143</v>
      </c>
      <c r="S65">
        <v>121.7</v>
      </c>
      <c r="T65">
        <v>20</v>
      </c>
      <c r="U65">
        <v>32240</v>
      </c>
      <c r="V65">
        <v>34740</v>
      </c>
      <c r="W65">
        <v>33763.800000000003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</row>
    <row r="66" spans="1:31" x14ac:dyDescent="0.25">
      <c r="A66" t="str">
        <f t="shared" si="1"/>
        <v>grid09x06</v>
      </c>
      <c r="B66" t="s">
        <v>595</v>
      </c>
      <c r="C66" s="1">
        <v>45393.667743055557</v>
      </c>
      <c r="D66">
        <v>20</v>
      </c>
      <c r="E66">
        <v>27</v>
      </c>
      <c r="F66">
        <v>27</v>
      </c>
      <c r="G66">
        <v>27</v>
      </c>
      <c r="H66">
        <v>20</v>
      </c>
      <c r="I66">
        <v>19.727</v>
      </c>
      <c r="J66">
        <v>20.454999999999998</v>
      </c>
      <c r="K66">
        <v>20.137</v>
      </c>
      <c r="L66">
        <v>20</v>
      </c>
      <c r="M66">
        <v>3</v>
      </c>
      <c r="N66">
        <v>8</v>
      </c>
      <c r="O66">
        <v>4.7</v>
      </c>
      <c r="P66">
        <v>20</v>
      </c>
      <c r="Q66">
        <v>106</v>
      </c>
      <c r="R66">
        <v>128</v>
      </c>
      <c r="S66">
        <v>115.95</v>
      </c>
      <c r="T66">
        <v>20</v>
      </c>
      <c r="U66">
        <v>34071</v>
      </c>
      <c r="V66">
        <v>35678</v>
      </c>
      <c r="W66">
        <v>34866.800000000003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</row>
    <row r="67" spans="1:31" x14ac:dyDescent="0.25">
      <c r="A67" t="str">
        <f t="shared" ref="A67:A130" si="2">SUBSTITUTE(SUBSTITUTE(SUBSTITUTE(SUBSTITUTE(SUBSTITUTE(SUBSTITUTE(B67,"romanDomination/romanDomination.exe tvns true 100 50000 3600 30 1 2 {RandomSeed} romanDomination/instances/",""),"grid/",""),"random/",""),".txt",""),"net/",""),"planar/","")</f>
        <v>grid09x07</v>
      </c>
      <c r="B67" t="s">
        <v>596</v>
      </c>
      <c r="C67" s="1">
        <v>45393.668321759258</v>
      </c>
      <c r="D67">
        <v>20</v>
      </c>
      <c r="E67">
        <v>31</v>
      </c>
      <c r="F67">
        <v>32</v>
      </c>
      <c r="G67">
        <v>31.1</v>
      </c>
      <c r="H67">
        <v>20</v>
      </c>
      <c r="I67">
        <v>24.027000000000001</v>
      </c>
      <c r="J67">
        <v>25.757000000000001</v>
      </c>
      <c r="K67">
        <v>24.957000000000001</v>
      </c>
      <c r="L67">
        <v>20</v>
      </c>
      <c r="M67">
        <v>3</v>
      </c>
      <c r="N67">
        <v>8</v>
      </c>
      <c r="O67">
        <v>5.75</v>
      </c>
      <c r="P67">
        <v>20</v>
      </c>
      <c r="Q67">
        <v>106</v>
      </c>
      <c r="R67">
        <v>125</v>
      </c>
      <c r="S67">
        <v>115.75</v>
      </c>
      <c r="T67">
        <v>20</v>
      </c>
      <c r="U67">
        <v>36119</v>
      </c>
      <c r="V67">
        <v>38465</v>
      </c>
      <c r="W67">
        <v>37033.699999999997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</row>
    <row r="68" spans="1:31" x14ac:dyDescent="0.25">
      <c r="A68" t="str">
        <f t="shared" si="2"/>
        <v>grid09x08</v>
      </c>
      <c r="B68" t="s">
        <v>597</v>
      </c>
      <c r="C68" s="1">
        <v>45393.668981481482</v>
      </c>
      <c r="D68">
        <v>20</v>
      </c>
      <c r="E68">
        <v>35</v>
      </c>
      <c r="F68">
        <v>36</v>
      </c>
      <c r="G68">
        <v>35.299999999999997</v>
      </c>
      <c r="H68">
        <v>20</v>
      </c>
      <c r="I68">
        <v>27.251000000000001</v>
      </c>
      <c r="J68">
        <v>28.831</v>
      </c>
      <c r="K68">
        <v>27.867000000000001</v>
      </c>
      <c r="L68">
        <v>20</v>
      </c>
      <c r="M68">
        <v>5</v>
      </c>
      <c r="N68">
        <v>12</v>
      </c>
      <c r="O68">
        <v>6.85</v>
      </c>
      <c r="P68">
        <v>20</v>
      </c>
      <c r="Q68">
        <v>104</v>
      </c>
      <c r="R68">
        <v>132</v>
      </c>
      <c r="S68">
        <v>116</v>
      </c>
      <c r="T68">
        <v>20</v>
      </c>
      <c r="U68">
        <v>34910</v>
      </c>
      <c r="V68">
        <v>37716</v>
      </c>
      <c r="W68">
        <v>36383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</row>
    <row r="69" spans="1:31" x14ac:dyDescent="0.25">
      <c r="A69" t="str">
        <f t="shared" si="2"/>
        <v>grid09x09</v>
      </c>
      <c r="B69" t="s">
        <v>598</v>
      </c>
      <c r="C69" s="1">
        <v>45393.669722222221</v>
      </c>
      <c r="D69">
        <v>20</v>
      </c>
      <c r="E69">
        <v>38</v>
      </c>
      <c r="F69">
        <v>40</v>
      </c>
      <c r="G69">
        <v>38.799999999999997</v>
      </c>
      <c r="H69">
        <v>20</v>
      </c>
      <c r="I69">
        <v>30.484999999999999</v>
      </c>
      <c r="J69">
        <v>32.021000000000001</v>
      </c>
      <c r="K69">
        <v>31.302</v>
      </c>
      <c r="L69">
        <v>20</v>
      </c>
      <c r="M69">
        <v>5</v>
      </c>
      <c r="N69">
        <v>11</v>
      </c>
      <c r="O69">
        <v>8.0500000000000007</v>
      </c>
      <c r="P69">
        <v>20</v>
      </c>
      <c r="Q69">
        <v>104</v>
      </c>
      <c r="R69">
        <v>145</v>
      </c>
      <c r="S69">
        <v>120.25</v>
      </c>
      <c r="T69">
        <v>20</v>
      </c>
      <c r="U69">
        <v>35226</v>
      </c>
      <c r="V69">
        <v>36634</v>
      </c>
      <c r="W69">
        <v>35842.15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</row>
    <row r="70" spans="1:31" x14ac:dyDescent="0.25">
      <c r="A70" t="str">
        <f t="shared" si="2"/>
        <v>grid09x10</v>
      </c>
      <c r="B70" t="s">
        <v>599</v>
      </c>
      <c r="C70" s="1">
        <v>45393.670532407406</v>
      </c>
      <c r="D70">
        <v>20</v>
      </c>
      <c r="E70">
        <v>43</v>
      </c>
      <c r="F70">
        <v>45</v>
      </c>
      <c r="G70">
        <v>43.85</v>
      </c>
      <c r="H70">
        <v>20</v>
      </c>
      <c r="I70">
        <v>34.396999999999998</v>
      </c>
      <c r="J70">
        <v>35.789000000000001</v>
      </c>
      <c r="K70">
        <v>34.987000000000002</v>
      </c>
      <c r="L70">
        <v>20</v>
      </c>
      <c r="M70">
        <v>5</v>
      </c>
      <c r="N70">
        <v>11</v>
      </c>
      <c r="O70">
        <v>7.85</v>
      </c>
      <c r="P70">
        <v>20</v>
      </c>
      <c r="Q70">
        <v>104</v>
      </c>
      <c r="R70">
        <v>165</v>
      </c>
      <c r="S70">
        <v>126.95</v>
      </c>
      <c r="T70">
        <v>20</v>
      </c>
      <c r="U70">
        <v>33189</v>
      </c>
      <c r="V70">
        <v>36388</v>
      </c>
      <c r="W70">
        <v>35062.400000000001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</row>
    <row r="71" spans="1:31" x14ac:dyDescent="0.25">
      <c r="A71" t="str">
        <f t="shared" si="2"/>
        <v>grid09x11</v>
      </c>
      <c r="B71" t="s">
        <v>600</v>
      </c>
      <c r="C71" s="1">
        <v>45393.671458333331</v>
      </c>
      <c r="D71">
        <v>20</v>
      </c>
      <c r="E71">
        <v>47</v>
      </c>
      <c r="F71">
        <v>49</v>
      </c>
      <c r="G71">
        <v>47.75</v>
      </c>
      <c r="H71">
        <v>20</v>
      </c>
      <c r="I71">
        <v>37.515999999999998</v>
      </c>
      <c r="J71">
        <v>40.341999999999999</v>
      </c>
      <c r="K71">
        <v>39.104999999999997</v>
      </c>
      <c r="L71">
        <v>20</v>
      </c>
      <c r="M71">
        <v>4</v>
      </c>
      <c r="N71">
        <v>12</v>
      </c>
      <c r="O71">
        <v>9.6999999999999993</v>
      </c>
      <c r="P71">
        <v>20</v>
      </c>
      <c r="Q71">
        <v>110</v>
      </c>
      <c r="R71">
        <v>155</v>
      </c>
      <c r="S71">
        <v>130.15</v>
      </c>
      <c r="T71">
        <v>20</v>
      </c>
      <c r="U71">
        <v>32477</v>
      </c>
      <c r="V71">
        <v>36773</v>
      </c>
      <c r="W71">
        <v>34750.800000000003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</row>
    <row r="72" spans="1:31" x14ac:dyDescent="0.25">
      <c r="A72" t="str">
        <f t="shared" si="2"/>
        <v>grid09x12</v>
      </c>
      <c r="B72" t="s">
        <v>601</v>
      </c>
      <c r="C72" s="1">
        <v>45393.672476851854</v>
      </c>
      <c r="D72">
        <v>20</v>
      </c>
      <c r="E72">
        <v>51</v>
      </c>
      <c r="F72">
        <v>53</v>
      </c>
      <c r="G72">
        <v>51.55</v>
      </c>
      <c r="H72">
        <v>20</v>
      </c>
      <c r="I72">
        <v>41.970999999999997</v>
      </c>
      <c r="J72">
        <v>44.164000000000001</v>
      </c>
      <c r="K72">
        <v>43.238999999999997</v>
      </c>
      <c r="L72">
        <v>20</v>
      </c>
      <c r="M72">
        <v>7</v>
      </c>
      <c r="N72">
        <v>15</v>
      </c>
      <c r="O72">
        <v>10.5</v>
      </c>
      <c r="P72">
        <v>20</v>
      </c>
      <c r="Q72">
        <v>106</v>
      </c>
      <c r="R72">
        <v>169</v>
      </c>
      <c r="S72">
        <v>123.2</v>
      </c>
      <c r="T72">
        <v>20</v>
      </c>
      <c r="U72">
        <v>31971</v>
      </c>
      <c r="V72">
        <v>35846</v>
      </c>
      <c r="W72">
        <v>34263.599999999999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</row>
    <row r="73" spans="1:31" x14ac:dyDescent="0.25">
      <c r="A73" t="str">
        <f t="shared" si="2"/>
        <v>grid09x13</v>
      </c>
      <c r="B73" t="s">
        <v>602</v>
      </c>
      <c r="C73" s="1">
        <v>45393.67359953704</v>
      </c>
      <c r="D73">
        <v>20</v>
      </c>
      <c r="E73">
        <v>55</v>
      </c>
      <c r="F73">
        <v>57</v>
      </c>
      <c r="G73">
        <v>55.95</v>
      </c>
      <c r="H73">
        <v>20</v>
      </c>
      <c r="I73">
        <v>46.103999999999999</v>
      </c>
      <c r="J73">
        <v>49.637999999999998</v>
      </c>
      <c r="K73">
        <v>47.759</v>
      </c>
      <c r="L73">
        <v>20</v>
      </c>
      <c r="M73">
        <v>8</v>
      </c>
      <c r="N73">
        <v>18</v>
      </c>
      <c r="O73">
        <v>10.8</v>
      </c>
      <c r="P73">
        <v>20</v>
      </c>
      <c r="Q73">
        <v>107</v>
      </c>
      <c r="R73">
        <v>194</v>
      </c>
      <c r="S73">
        <v>130.94999999999999</v>
      </c>
      <c r="T73">
        <v>20</v>
      </c>
      <c r="U73">
        <v>32308</v>
      </c>
      <c r="V73">
        <v>35171</v>
      </c>
      <c r="W73">
        <v>33823.75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</row>
    <row r="74" spans="1:31" x14ac:dyDescent="0.25">
      <c r="A74" t="str">
        <f t="shared" si="2"/>
        <v>grid09x14</v>
      </c>
      <c r="B74" t="s">
        <v>603</v>
      </c>
      <c r="C74" s="1">
        <v>45393.674826388888</v>
      </c>
      <c r="D74">
        <v>20</v>
      </c>
      <c r="E74">
        <v>58</v>
      </c>
      <c r="F74">
        <v>61</v>
      </c>
      <c r="G74">
        <v>59.55</v>
      </c>
      <c r="H74">
        <v>20</v>
      </c>
      <c r="I74">
        <v>50.515999999999998</v>
      </c>
      <c r="J74">
        <v>53.999000000000002</v>
      </c>
      <c r="K74">
        <v>52.043999999999997</v>
      </c>
      <c r="L74">
        <v>20</v>
      </c>
      <c r="M74">
        <v>7</v>
      </c>
      <c r="N74">
        <v>17</v>
      </c>
      <c r="O74">
        <v>13.15</v>
      </c>
      <c r="P74">
        <v>20</v>
      </c>
      <c r="Q74">
        <v>107</v>
      </c>
      <c r="R74">
        <v>175</v>
      </c>
      <c r="S74">
        <v>125.05</v>
      </c>
      <c r="T74">
        <v>20</v>
      </c>
      <c r="U74">
        <v>32525</v>
      </c>
      <c r="V74">
        <v>34813</v>
      </c>
      <c r="W74">
        <v>33584.9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</row>
    <row r="75" spans="1:31" x14ac:dyDescent="0.25">
      <c r="A75" t="str">
        <f t="shared" si="2"/>
        <v>grid09x15</v>
      </c>
      <c r="B75" t="s">
        <v>604</v>
      </c>
      <c r="C75" s="1">
        <v>45393.676192129627</v>
      </c>
      <c r="D75">
        <v>20</v>
      </c>
      <c r="E75">
        <v>63</v>
      </c>
      <c r="F75">
        <v>65</v>
      </c>
      <c r="G75">
        <v>63.9</v>
      </c>
      <c r="H75">
        <v>20</v>
      </c>
      <c r="I75">
        <v>56.619</v>
      </c>
      <c r="J75">
        <v>60.344999999999999</v>
      </c>
      <c r="K75">
        <v>57.914000000000001</v>
      </c>
      <c r="L75">
        <v>20</v>
      </c>
      <c r="M75">
        <v>9</v>
      </c>
      <c r="N75">
        <v>18</v>
      </c>
      <c r="O75">
        <v>12.6</v>
      </c>
      <c r="P75">
        <v>20</v>
      </c>
      <c r="Q75">
        <v>110</v>
      </c>
      <c r="R75">
        <v>200</v>
      </c>
      <c r="S75">
        <v>135.35</v>
      </c>
      <c r="T75">
        <v>20</v>
      </c>
      <c r="U75">
        <v>30885</v>
      </c>
      <c r="V75">
        <v>35080</v>
      </c>
      <c r="W75">
        <v>33194.400000000001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</row>
    <row r="76" spans="1:31" x14ac:dyDescent="0.25">
      <c r="A76" t="str">
        <f t="shared" si="2"/>
        <v>grid10x04</v>
      </c>
      <c r="B76" t="s">
        <v>605</v>
      </c>
      <c r="C76" s="1">
        <v>45393.676550925928</v>
      </c>
      <c r="D76">
        <v>20</v>
      </c>
      <c r="E76">
        <v>20</v>
      </c>
      <c r="F76">
        <v>20</v>
      </c>
      <c r="G76">
        <v>20</v>
      </c>
      <c r="H76">
        <v>20</v>
      </c>
      <c r="I76">
        <v>14.949</v>
      </c>
      <c r="J76">
        <v>15.398</v>
      </c>
      <c r="K76">
        <v>15.199</v>
      </c>
      <c r="L76">
        <v>20</v>
      </c>
      <c r="M76">
        <v>1</v>
      </c>
      <c r="N76">
        <v>6</v>
      </c>
      <c r="O76">
        <v>3.05</v>
      </c>
      <c r="P76">
        <v>20</v>
      </c>
      <c r="Q76">
        <v>109</v>
      </c>
      <c r="R76">
        <v>151</v>
      </c>
      <c r="S76">
        <v>125.9</v>
      </c>
      <c r="T76">
        <v>20</v>
      </c>
      <c r="U76">
        <v>34164</v>
      </c>
      <c r="V76">
        <v>35116</v>
      </c>
      <c r="W76">
        <v>34872.35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</row>
    <row r="77" spans="1:31" x14ac:dyDescent="0.25">
      <c r="A77" t="str">
        <f t="shared" si="2"/>
        <v>grid10x05</v>
      </c>
      <c r="B77" t="s">
        <v>606</v>
      </c>
      <c r="C77" s="1">
        <v>45393.676990740743</v>
      </c>
      <c r="D77">
        <v>20</v>
      </c>
      <c r="E77">
        <v>26</v>
      </c>
      <c r="F77">
        <v>26</v>
      </c>
      <c r="G77">
        <v>26</v>
      </c>
      <c r="H77">
        <v>20</v>
      </c>
      <c r="I77">
        <v>18.716000000000001</v>
      </c>
      <c r="J77">
        <v>19.298999999999999</v>
      </c>
      <c r="K77">
        <v>18.942</v>
      </c>
      <c r="L77">
        <v>20</v>
      </c>
      <c r="M77">
        <v>2</v>
      </c>
      <c r="N77">
        <v>6</v>
      </c>
      <c r="O77">
        <v>3.65</v>
      </c>
      <c r="P77">
        <v>20</v>
      </c>
      <c r="Q77">
        <v>106</v>
      </c>
      <c r="R77">
        <v>157</v>
      </c>
      <c r="S77">
        <v>125.4</v>
      </c>
      <c r="T77">
        <v>20</v>
      </c>
      <c r="U77">
        <v>34813</v>
      </c>
      <c r="V77">
        <v>36775</v>
      </c>
      <c r="W77">
        <v>35806.199999999997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</row>
    <row r="78" spans="1:31" x14ac:dyDescent="0.25">
      <c r="A78" t="str">
        <f t="shared" si="2"/>
        <v>grid10x06</v>
      </c>
      <c r="B78" t="s">
        <v>607</v>
      </c>
      <c r="C78" s="1">
        <v>45393.677534722221</v>
      </c>
      <c r="D78">
        <v>20</v>
      </c>
      <c r="E78">
        <v>30</v>
      </c>
      <c r="F78">
        <v>30</v>
      </c>
      <c r="G78">
        <v>30</v>
      </c>
      <c r="H78">
        <v>20</v>
      </c>
      <c r="I78">
        <v>22.666</v>
      </c>
      <c r="J78">
        <v>23.798999999999999</v>
      </c>
      <c r="K78">
        <v>23.236000000000001</v>
      </c>
      <c r="L78">
        <v>20</v>
      </c>
      <c r="M78">
        <v>3</v>
      </c>
      <c r="N78">
        <v>8</v>
      </c>
      <c r="O78">
        <v>5.65</v>
      </c>
      <c r="P78">
        <v>20</v>
      </c>
      <c r="Q78">
        <v>106</v>
      </c>
      <c r="R78">
        <v>139</v>
      </c>
      <c r="S78">
        <v>118.8</v>
      </c>
      <c r="T78">
        <v>20</v>
      </c>
      <c r="U78">
        <v>34158</v>
      </c>
      <c r="V78">
        <v>37906</v>
      </c>
      <c r="W78">
        <v>36280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</row>
    <row r="79" spans="1:31" x14ac:dyDescent="0.25">
      <c r="A79" t="str">
        <f t="shared" si="2"/>
        <v>grid10x07</v>
      </c>
      <c r="B79" t="s">
        <v>608</v>
      </c>
      <c r="C79" s="1">
        <v>45393.678171296298</v>
      </c>
      <c r="D79">
        <v>20</v>
      </c>
      <c r="E79">
        <v>34</v>
      </c>
      <c r="F79">
        <v>35</v>
      </c>
      <c r="G79">
        <v>34.450000000000003</v>
      </c>
      <c r="H79">
        <v>20</v>
      </c>
      <c r="I79">
        <v>26.004999999999999</v>
      </c>
      <c r="J79">
        <v>27.344000000000001</v>
      </c>
      <c r="K79">
        <v>26.812000000000001</v>
      </c>
      <c r="L79">
        <v>20</v>
      </c>
      <c r="M79">
        <v>3</v>
      </c>
      <c r="N79">
        <v>8</v>
      </c>
      <c r="O79">
        <v>6.05</v>
      </c>
      <c r="P79">
        <v>20</v>
      </c>
      <c r="Q79">
        <v>102</v>
      </c>
      <c r="R79">
        <v>144</v>
      </c>
      <c r="S79">
        <v>116.8</v>
      </c>
      <c r="T79">
        <v>20</v>
      </c>
      <c r="U79">
        <v>34631</v>
      </c>
      <c r="V79">
        <v>38126</v>
      </c>
      <c r="W79">
        <v>36881.050000000003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</row>
    <row r="80" spans="1:31" x14ac:dyDescent="0.25">
      <c r="A80" t="str">
        <f t="shared" si="2"/>
        <v>grid10x08</v>
      </c>
      <c r="B80" t="s">
        <v>609</v>
      </c>
      <c r="C80" s="1">
        <v>45393.678888888891</v>
      </c>
      <c r="D80">
        <v>20</v>
      </c>
      <c r="E80">
        <v>39</v>
      </c>
      <c r="F80">
        <v>39</v>
      </c>
      <c r="G80">
        <v>39</v>
      </c>
      <c r="H80">
        <v>20</v>
      </c>
      <c r="I80">
        <v>30.033999999999999</v>
      </c>
      <c r="J80">
        <v>31.416</v>
      </c>
      <c r="K80">
        <v>30.623999999999999</v>
      </c>
      <c r="L80">
        <v>20</v>
      </c>
      <c r="M80">
        <v>3</v>
      </c>
      <c r="N80">
        <v>11</v>
      </c>
      <c r="O80">
        <v>7.65</v>
      </c>
      <c r="P80">
        <v>20</v>
      </c>
      <c r="Q80">
        <v>108</v>
      </c>
      <c r="R80">
        <v>164</v>
      </c>
      <c r="S80">
        <v>120.85</v>
      </c>
      <c r="T80">
        <v>20</v>
      </c>
      <c r="U80">
        <v>34535</v>
      </c>
      <c r="V80">
        <v>36487</v>
      </c>
      <c r="W80">
        <v>35347.75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</row>
    <row r="81" spans="1:31" x14ac:dyDescent="0.25">
      <c r="A81" t="str">
        <f t="shared" si="2"/>
        <v>grid10x09</v>
      </c>
      <c r="B81" t="s">
        <v>610</v>
      </c>
      <c r="C81" s="1">
        <v>45393.679710648146</v>
      </c>
      <c r="D81">
        <v>20</v>
      </c>
      <c r="E81">
        <v>43</v>
      </c>
      <c r="F81">
        <v>44</v>
      </c>
      <c r="G81">
        <v>43.55</v>
      </c>
      <c r="H81">
        <v>20</v>
      </c>
      <c r="I81">
        <v>34.137999999999998</v>
      </c>
      <c r="J81">
        <v>35.863</v>
      </c>
      <c r="K81">
        <v>35.027999999999999</v>
      </c>
      <c r="L81">
        <v>20</v>
      </c>
      <c r="M81">
        <v>4</v>
      </c>
      <c r="N81">
        <v>12</v>
      </c>
      <c r="O81">
        <v>8.25</v>
      </c>
      <c r="P81">
        <v>20</v>
      </c>
      <c r="Q81">
        <v>106</v>
      </c>
      <c r="R81">
        <v>157</v>
      </c>
      <c r="S81">
        <v>120.7</v>
      </c>
      <c r="T81">
        <v>20</v>
      </c>
      <c r="U81">
        <v>33297</v>
      </c>
      <c r="V81">
        <v>36787</v>
      </c>
      <c r="W81">
        <v>35108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</row>
    <row r="82" spans="1:31" x14ac:dyDescent="0.25">
      <c r="A82" t="str">
        <f t="shared" si="2"/>
        <v>grid10x11</v>
      </c>
      <c r="B82" t="s">
        <v>611</v>
      </c>
      <c r="C82" s="1">
        <v>45393.68074074074</v>
      </c>
      <c r="D82">
        <v>20</v>
      </c>
      <c r="E82">
        <v>52</v>
      </c>
      <c r="F82">
        <v>55</v>
      </c>
      <c r="G82">
        <v>52.5</v>
      </c>
      <c r="H82">
        <v>20</v>
      </c>
      <c r="I82">
        <v>42.808999999999997</v>
      </c>
      <c r="J82">
        <v>45.509</v>
      </c>
      <c r="K82">
        <v>44.137</v>
      </c>
      <c r="L82">
        <v>20</v>
      </c>
      <c r="M82">
        <v>6</v>
      </c>
      <c r="N82">
        <v>14</v>
      </c>
      <c r="O82">
        <v>10.9</v>
      </c>
      <c r="P82">
        <v>20</v>
      </c>
      <c r="Q82">
        <v>105</v>
      </c>
      <c r="R82">
        <v>173</v>
      </c>
      <c r="S82">
        <v>125.15</v>
      </c>
      <c r="T82">
        <v>20</v>
      </c>
      <c r="U82">
        <v>32076</v>
      </c>
      <c r="V82">
        <v>35760</v>
      </c>
      <c r="W82">
        <v>33933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</row>
    <row r="83" spans="1:31" x14ac:dyDescent="0.25">
      <c r="A83" t="str">
        <f t="shared" si="2"/>
        <v>grid10x12</v>
      </c>
      <c r="B83" t="s">
        <v>612</v>
      </c>
      <c r="C83" s="1">
        <v>45393.681898148148</v>
      </c>
      <c r="D83">
        <v>20</v>
      </c>
      <c r="E83">
        <v>56</v>
      </c>
      <c r="F83">
        <v>58</v>
      </c>
      <c r="G83">
        <v>57</v>
      </c>
      <c r="H83">
        <v>20</v>
      </c>
      <c r="I83">
        <v>47.25</v>
      </c>
      <c r="J83">
        <v>50.716000000000001</v>
      </c>
      <c r="K83">
        <v>49.137999999999998</v>
      </c>
      <c r="L83">
        <v>20</v>
      </c>
      <c r="M83">
        <v>8</v>
      </c>
      <c r="N83">
        <v>16</v>
      </c>
      <c r="O83">
        <v>11.75</v>
      </c>
      <c r="P83">
        <v>20</v>
      </c>
      <c r="Q83">
        <v>104</v>
      </c>
      <c r="R83">
        <v>147</v>
      </c>
      <c r="S83">
        <v>119.9</v>
      </c>
      <c r="T83">
        <v>20</v>
      </c>
      <c r="U83">
        <v>31771</v>
      </c>
      <c r="V83">
        <v>35961</v>
      </c>
      <c r="W83">
        <v>33794.400000000001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</row>
    <row r="84" spans="1:31" x14ac:dyDescent="0.25">
      <c r="A84" t="str">
        <f t="shared" si="2"/>
        <v>grid10x13</v>
      </c>
      <c r="B84" t="s">
        <v>613</v>
      </c>
      <c r="C84" s="1">
        <v>45393.683182870373</v>
      </c>
      <c r="D84">
        <v>20</v>
      </c>
      <c r="E84">
        <v>61</v>
      </c>
      <c r="F84">
        <v>63</v>
      </c>
      <c r="G84">
        <v>61.6</v>
      </c>
      <c r="H84">
        <v>20</v>
      </c>
      <c r="I84">
        <v>52.972000000000001</v>
      </c>
      <c r="J84">
        <v>56.116</v>
      </c>
      <c r="K84">
        <v>54.597999999999999</v>
      </c>
      <c r="L84">
        <v>20</v>
      </c>
      <c r="M84">
        <v>7</v>
      </c>
      <c r="N84">
        <v>17</v>
      </c>
      <c r="O84">
        <v>11.95</v>
      </c>
      <c r="P84">
        <v>20</v>
      </c>
      <c r="Q84">
        <v>107</v>
      </c>
      <c r="R84">
        <v>187</v>
      </c>
      <c r="S84">
        <v>129.85</v>
      </c>
      <c r="T84">
        <v>20</v>
      </c>
      <c r="U84">
        <v>31829</v>
      </c>
      <c r="V84">
        <v>35470</v>
      </c>
      <c r="W84">
        <v>33534.25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</row>
    <row r="85" spans="1:31" x14ac:dyDescent="0.25">
      <c r="A85" t="str">
        <f t="shared" si="2"/>
        <v>grid10x14</v>
      </c>
      <c r="B85" t="s">
        <v>614</v>
      </c>
      <c r="C85" s="1">
        <v>45393.684594907405</v>
      </c>
      <c r="D85">
        <v>20</v>
      </c>
      <c r="E85">
        <v>65</v>
      </c>
      <c r="F85">
        <v>68</v>
      </c>
      <c r="G85">
        <v>65.900000000000006</v>
      </c>
      <c r="H85">
        <v>20</v>
      </c>
      <c r="I85">
        <v>58.192</v>
      </c>
      <c r="J85">
        <v>61.503999999999998</v>
      </c>
      <c r="K85">
        <v>60.155999999999999</v>
      </c>
      <c r="L85">
        <v>20</v>
      </c>
      <c r="M85">
        <v>11</v>
      </c>
      <c r="N85">
        <v>18</v>
      </c>
      <c r="O85">
        <v>14.3</v>
      </c>
      <c r="P85">
        <v>20</v>
      </c>
      <c r="Q85">
        <v>105</v>
      </c>
      <c r="R85">
        <v>193</v>
      </c>
      <c r="S85">
        <v>130.80000000000001</v>
      </c>
      <c r="T85">
        <v>20</v>
      </c>
      <c r="U85">
        <v>31284</v>
      </c>
      <c r="V85">
        <v>34554</v>
      </c>
      <c r="W85">
        <v>33101.75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</row>
    <row r="86" spans="1:31" x14ac:dyDescent="0.25">
      <c r="A86" t="str">
        <f t="shared" si="2"/>
        <v>grid10x15</v>
      </c>
      <c r="B86" t="s">
        <v>615</v>
      </c>
      <c r="C86" s="1">
        <v>45393.68613425926</v>
      </c>
      <c r="D86">
        <v>20</v>
      </c>
      <c r="E86">
        <v>70</v>
      </c>
      <c r="F86">
        <v>73</v>
      </c>
      <c r="G86">
        <v>70.849999999999994</v>
      </c>
      <c r="H86">
        <v>20</v>
      </c>
      <c r="I86">
        <v>62.942999999999998</v>
      </c>
      <c r="J86">
        <v>67.875</v>
      </c>
      <c r="K86">
        <v>65.561000000000007</v>
      </c>
      <c r="L86">
        <v>20</v>
      </c>
      <c r="M86">
        <v>10</v>
      </c>
      <c r="N86">
        <v>19</v>
      </c>
      <c r="O86">
        <v>14.5</v>
      </c>
      <c r="P86">
        <v>20</v>
      </c>
      <c r="Q86">
        <v>104</v>
      </c>
      <c r="R86">
        <v>179</v>
      </c>
      <c r="S86">
        <v>132.75</v>
      </c>
      <c r="T86">
        <v>20</v>
      </c>
      <c r="U86">
        <v>31179</v>
      </c>
      <c r="V86">
        <v>35027</v>
      </c>
      <c r="W86">
        <v>32855.9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</row>
    <row r="87" spans="1:31" x14ac:dyDescent="0.25">
      <c r="A87" t="str">
        <f t="shared" si="2"/>
        <v>grid10x20</v>
      </c>
      <c r="B87" t="s">
        <v>616</v>
      </c>
      <c r="C87" s="1">
        <v>45393.688437500001</v>
      </c>
      <c r="D87">
        <v>20</v>
      </c>
      <c r="E87">
        <v>92</v>
      </c>
      <c r="F87">
        <v>97</v>
      </c>
      <c r="G87">
        <v>94.25</v>
      </c>
      <c r="H87">
        <v>20</v>
      </c>
      <c r="I87">
        <v>89.986000000000004</v>
      </c>
      <c r="J87">
        <v>99.790999999999997</v>
      </c>
      <c r="K87">
        <v>95.94</v>
      </c>
      <c r="L87">
        <v>20</v>
      </c>
      <c r="M87">
        <v>14</v>
      </c>
      <c r="N87">
        <v>26</v>
      </c>
      <c r="O87">
        <v>19.3</v>
      </c>
      <c r="P87">
        <v>20</v>
      </c>
      <c r="Q87">
        <v>109</v>
      </c>
      <c r="R87">
        <v>233</v>
      </c>
      <c r="S87">
        <v>164.15</v>
      </c>
      <c r="T87">
        <v>20</v>
      </c>
      <c r="U87">
        <v>28449</v>
      </c>
      <c r="V87">
        <v>33630</v>
      </c>
      <c r="W87">
        <v>31592.15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</row>
    <row r="88" spans="1:31" x14ac:dyDescent="0.25">
      <c r="A88" t="str">
        <f t="shared" si="2"/>
        <v>grid11x04</v>
      </c>
      <c r="B88" t="s">
        <v>617</v>
      </c>
      <c r="C88" s="1">
        <v>45393.688831018517</v>
      </c>
      <c r="D88">
        <v>20</v>
      </c>
      <c r="E88">
        <v>22</v>
      </c>
      <c r="F88">
        <v>22</v>
      </c>
      <c r="G88">
        <v>22</v>
      </c>
      <c r="H88">
        <v>20</v>
      </c>
      <c r="I88">
        <v>16.103999999999999</v>
      </c>
      <c r="J88">
        <v>16.869</v>
      </c>
      <c r="K88">
        <v>16.472999999999999</v>
      </c>
      <c r="L88">
        <v>20</v>
      </c>
      <c r="M88">
        <v>3</v>
      </c>
      <c r="N88">
        <v>7</v>
      </c>
      <c r="O88">
        <v>4.7</v>
      </c>
      <c r="P88">
        <v>20</v>
      </c>
      <c r="Q88">
        <v>105</v>
      </c>
      <c r="R88">
        <v>128</v>
      </c>
      <c r="S88">
        <v>116.8</v>
      </c>
      <c r="T88">
        <v>20</v>
      </c>
      <c r="U88">
        <v>33004</v>
      </c>
      <c r="V88">
        <v>34442</v>
      </c>
      <c r="W88">
        <v>33634.35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</row>
    <row r="89" spans="1:31" x14ac:dyDescent="0.25">
      <c r="A89" t="str">
        <f t="shared" si="2"/>
        <v>grid11x05</v>
      </c>
      <c r="B89" t="s">
        <v>618</v>
      </c>
      <c r="C89" s="1">
        <v>45393.689305555556</v>
      </c>
      <c r="D89">
        <v>20</v>
      </c>
      <c r="E89">
        <v>28</v>
      </c>
      <c r="F89">
        <v>28</v>
      </c>
      <c r="G89">
        <v>28</v>
      </c>
      <c r="H89">
        <v>20</v>
      </c>
      <c r="I89">
        <v>20.106999999999999</v>
      </c>
      <c r="J89">
        <v>20.789000000000001</v>
      </c>
      <c r="K89">
        <v>20.45</v>
      </c>
      <c r="L89">
        <v>20</v>
      </c>
      <c r="M89">
        <v>3</v>
      </c>
      <c r="N89">
        <v>8</v>
      </c>
      <c r="O89">
        <v>4.95</v>
      </c>
      <c r="P89">
        <v>20</v>
      </c>
      <c r="Q89">
        <v>104</v>
      </c>
      <c r="R89">
        <v>132</v>
      </c>
      <c r="S89">
        <v>116.3</v>
      </c>
      <c r="T89">
        <v>20</v>
      </c>
      <c r="U89">
        <v>34649</v>
      </c>
      <c r="V89">
        <v>36811</v>
      </c>
      <c r="W89">
        <v>35831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</row>
    <row r="90" spans="1:31" x14ac:dyDescent="0.25">
      <c r="A90" t="str">
        <f t="shared" si="2"/>
        <v>grid11x06</v>
      </c>
      <c r="B90" t="s">
        <v>619</v>
      </c>
      <c r="C90" s="1">
        <v>45393.689895833333</v>
      </c>
      <c r="D90">
        <v>20</v>
      </c>
      <c r="E90">
        <v>33</v>
      </c>
      <c r="F90">
        <v>33</v>
      </c>
      <c r="G90">
        <v>33</v>
      </c>
      <c r="H90">
        <v>20</v>
      </c>
      <c r="I90">
        <v>24.585999999999999</v>
      </c>
      <c r="J90">
        <v>25.625</v>
      </c>
      <c r="K90">
        <v>25</v>
      </c>
      <c r="L90">
        <v>20</v>
      </c>
      <c r="M90">
        <v>4</v>
      </c>
      <c r="N90">
        <v>10</v>
      </c>
      <c r="O90">
        <v>6.25</v>
      </c>
      <c r="P90">
        <v>20</v>
      </c>
      <c r="Q90">
        <v>106</v>
      </c>
      <c r="R90">
        <v>139</v>
      </c>
      <c r="S90">
        <v>119.8</v>
      </c>
      <c r="T90">
        <v>20</v>
      </c>
      <c r="U90">
        <v>34654</v>
      </c>
      <c r="V90">
        <v>37980</v>
      </c>
      <c r="W90">
        <v>36199.9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</row>
    <row r="91" spans="1:31" x14ac:dyDescent="0.25">
      <c r="A91" t="str">
        <f t="shared" si="2"/>
        <v>grid11x07</v>
      </c>
      <c r="B91" t="s">
        <v>620</v>
      </c>
      <c r="C91" s="1">
        <v>45393.69059027778</v>
      </c>
      <c r="D91">
        <v>20</v>
      </c>
      <c r="E91">
        <v>38</v>
      </c>
      <c r="F91">
        <v>38</v>
      </c>
      <c r="G91">
        <v>38</v>
      </c>
      <c r="H91">
        <v>20</v>
      </c>
      <c r="I91">
        <v>28.574000000000002</v>
      </c>
      <c r="J91">
        <v>30.222999999999999</v>
      </c>
      <c r="K91">
        <v>29.466999999999999</v>
      </c>
      <c r="L91">
        <v>20</v>
      </c>
      <c r="M91">
        <v>5</v>
      </c>
      <c r="N91">
        <v>10</v>
      </c>
      <c r="O91">
        <v>7.2</v>
      </c>
      <c r="P91">
        <v>20</v>
      </c>
      <c r="Q91">
        <v>107</v>
      </c>
      <c r="R91">
        <v>140</v>
      </c>
      <c r="S91">
        <v>120.3</v>
      </c>
      <c r="T91">
        <v>20</v>
      </c>
      <c r="U91">
        <v>34087</v>
      </c>
      <c r="V91">
        <v>37658</v>
      </c>
      <c r="W91">
        <v>36146.25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</row>
    <row r="92" spans="1:31" x14ac:dyDescent="0.25">
      <c r="A92" t="str">
        <f t="shared" si="2"/>
        <v>grid11x08</v>
      </c>
      <c r="B92" t="s">
        <v>621</v>
      </c>
      <c r="C92" s="1">
        <v>45393.691388888888</v>
      </c>
      <c r="D92">
        <v>20</v>
      </c>
      <c r="E92">
        <v>42</v>
      </c>
      <c r="F92">
        <v>43</v>
      </c>
      <c r="G92">
        <v>42.6</v>
      </c>
      <c r="H92">
        <v>20</v>
      </c>
      <c r="I92">
        <v>33.154000000000003</v>
      </c>
      <c r="J92">
        <v>35.112000000000002</v>
      </c>
      <c r="K92">
        <v>34.158000000000001</v>
      </c>
      <c r="L92">
        <v>20</v>
      </c>
      <c r="M92">
        <v>6</v>
      </c>
      <c r="N92">
        <v>11</v>
      </c>
      <c r="O92">
        <v>8.4</v>
      </c>
      <c r="P92">
        <v>20</v>
      </c>
      <c r="Q92">
        <v>108</v>
      </c>
      <c r="R92">
        <v>155</v>
      </c>
      <c r="S92">
        <v>120.7</v>
      </c>
      <c r="T92">
        <v>20</v>
      </c>
      <c r="U92">
        <v>33712</v>
      </c>
      <c r="V92">
        <v>36563</v>
      </c>
      <c r="W92">
        <v>35420.400000000001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</row>
    <row r="93" spans="1:31" x14ac:dyDescent="0.25">
      <c r="A93" t="str">
        <f t="shared" si="2"/>
        <v>grid11x09</v>
      </c>
      <c r="B93" t="s">
        <v>622</v>
      </c>
      <c r="C93" s="1">
        <v>45393.692303240743</v>
      </c>
      <c r="D93">
        <v>20</v>
      </c>
      <c r="E93">
        <v>47</v>
      </c>
      <c r="F93">
        <v>49</v>
      </c>
      <c r="G93">
        <v>47.65</v>
      </c>
      <c r="H93">
        <v>20</v>
      </c>
      <c r="I93">
        <v>37.71</v>
      </c>
      <c r="J93">
        <v>39.902999999999999</v>
      </c>
      <c r="K93">
        <v>38.994999999999997</v>
      </c>
      <c r="L93">
        <v>20</v>
      </c>
      <c r="M93">
        <v>7</v>
      </c>
      <c r="N93">
        <v>15</v>
      </c>
      <c r="O93">
        <v>9.65</v>
      </c>
      <c r="P93">
        <v>20</v>
      </c>
      <c r="Q93">
        <v>109</v>
      </c>
      <c r="R93">
        <v>160</v>
      </c>
      <c r="S93">
        <v>125.1</v>
      </c>
      <c r="T93">
        <v>20</v>
      </c>
      <c r="U93">
        <v>31375</v>
      </c>
      <c r="V93">
        <v>36139</v>
      </c>
      <c r="W93">
        <v>34592.400000000001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</row>
    <row r="94" spans="1:31" x14ac:dyDescent="0.25">
      <c r="A94" t="str">
        <f t="shared" si="2"/>
        <v>grid11x10</v>
      </c>
      <c r="B94" t="s">
        <v>623</v>
      </c>
      <c r="C94" s="1">
        <v>45393.693344907406</v>
      </c>
      <c r="D94">
        <v>20</v>
      </c>
      <c r="E94">
        <v>52</v>
      </c>
      <c r="F94">
        <v>54</v>
      </c>
      <c r="G94">
        <v>52.6</v>
      </c>
      <c r="H94">
        <v>20</v>
      </c>
      <c r="I94">
        <v>42.503999999999998</v>
      </c>
      <c r="J94">
        <v>45.597000000000001</v>
      </c>
      <c r="K94">
        <v>44</v>
      </c>
      <c r="L94">
        <v>20</v>
      </c>
      <c r="M94">
        <v>7</v>
      </c>
      <c r="N94">
        <v>14</v>
      </c>
      <c r="O94">
        <v>10.8</v>
      </c>
      <c r="P94">
        <v>20</v>
      </c>
      <c r="Q94">
        <v>112</v>
      </c>
      <c r="R94">
        <v>158</v>
      </c>
      <c r="S94">
        <v>127</v>
      </c>
      <c r="T94">
        <v>20</v>
      </c>
      <c r="U94">
        <v>32023</v>
      </c>
      <c r="V94">
        <v>35845</v>
      </c>
      <c r="W94">
        <v>34191.300000000003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</row>
    <row r="95" spans="1:31" x14ac:dyDescent="0.25">
      <c r="A95" t="str">
        <f t="shared" si="2"/>
        <v>grid11x11</v>
      </c>
      <c r="B95" t="s">
        <v>624</v>
      </c>
      <c r="C95" s="1">
        <v>45393.694513888891</v>
      </c>
      <c r="D95">
        <v>20</v>
      </c>
      <c r="E95">
        <v>57</v>
      </c>
      <c r="F95">
        <v>58</v>
      </c>
      <c r="G95">
        <v>57.25</v>
      </c>
      <c r="H95">
        <v>20</v>
      </c>
      <c r="I95">
        <v>49.128999999999998</v>
      </c>
      <c r="J95">
        <v>51.534999999999997</v>
      </c>
      <c r="K95">
        <v>50.067999999999998</v>
      </c>
      <c r="L95">
        <v>20</v>
      </c>
      <c r="M95">
        <v>7</v>
      </c>
      <c r="N95">
        <v>16</v>
      </c>
      <c r="O95">
        <v>12.4</v>
      </c>
      <c r="P95">
        <v>20</v>
      </c>
      <c r="Q95">
        <v>110</v>
      </c>
      <c r="R95">
        <v>152</v>
      </c>
      <c r="S95">
        <v>124.55</v>
      </c>
      <c r="T95">
        <v>20</v>
      </c>
      <c r="U95">
        <v>32231</v>
      </c>
      <c r="V95">
        <v>35703</v>
      </c>
      <c r="W95">
        <v>34223.65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</row>
    <row r="96" spans="1:31" x14ac:dyDescent="0.25">
      <c r="A96" t="str">
        <f t="shared" si="2"/>
        <v>grid11x12</v>
      </c>
      <c r="B96" t="s">
        <v>625</v>
      </c>
      <c r="C96" s="1">
        <v>45393.695833333331</v>
      </c>
      <c r="D96">
        <v>20</v>
      </c>
      <c r="E96">
        <v>62</v>
      </c>
      <c r="F96">
        <v>65</v>
      </c>
      <c r="G96">
        <v>62.55</v>
      </c>
      <c r="H96">
        <v>20</v>
      </c>
      <c r="I96">
        <v>54.283000000000001</v>
      </c>
      <c r="J96">
        <v>56.962000000000003</v>
      </c>
      <c r="K96">
        <v>55.603000000000002</v>
      </c>
      <c r="L96">
        <v>20</v>
      </c>
      <c r="M96">
        <v>7</v>
      </c>
      <c r="N96">
        <v>17</v>
      </c>
      <c r="O96">
        <v>12.6</v>
      </c>
      <c r="P96">
        <v>20</v>
      </c>
      <c r="Q96">
        <v>111</v>
      </c>
      <c r="R96">
        <v>221</v>
      </c>
      <c r="S96">
        <v>136.65</v>
      </c>
      <c r="T96">
        <v>20</v>
      </c>
      <c r="U96">
        <v>31729</v>
      </c>
      <c r="V96">
        <v>34737</v>
      </c>
      <c r="W96">
        <v>33335.449999999997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</row>
    <row r="97" spans="1:31" x14ac:dyDescent="0.25">
      <c r="A97" t="str">
        <f t="shared" si="2"/>
        <v>grid11x13</v>
      </c>
      <c r="B97" t="s">
        <v>626</v>
      </c>
      <c r="C97" s="1">
        <v>45393.69730324074</v>
      </c>
      <c r="D97">
        <v>20</v>
      </c>
      <c r="E97">
        <v>66</v>
      </c>
      <c r="F97">
        <v>70</v>
      </c>
      <c r="G97">
        <v>67.650000000000006</v>
      </c>
      <c r="H97">
        <v>20</v>
      </c>
      <c r="I97">
        <v>59.67</v>
      </c>
      <c r="J97">
        <v>63.896000000000001</v>
      </c>
      <c r="K97">
        <v>62.253999999999998</v>
      </c>
      <c r="L97">
        <v>20</v>
      </c>
      <c r="M97">
        <v>8</v>
      </c>
      <c r="N97">
        <v>20</v>
      </c>
      <c r="O97">
        <v>13.9</v>
      </c>
      <c r="P97">
        <v>20</v>
      </c>
      <c r="Q97">
        <v>111</v>
      </c>
      <c r="R97">
        <v>192</v>
      </c>
      <c r="S97">
        <v>134.44999999999999</v>
      </c>
      <c r="T97">
        <v>20</v>
      </c>
      <c r="U97">
        <v>31748</v>
      </c>
      <c r="V97">
        <v>34325</v>
      </c>
      <c r="W97">
        <v>33258.1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</row>
    <row r="98" spans="1:31" x14ac:dyDescent="0.25">
      <c r="A98" t="str">
        <f t="shared" si="2"/>
        <v>grid11x14</v>
      </c>
      <c r="B98" t="s">
        <v>627</v>
      </c>
      <c r="C98" s="1">
        <v>45393.698912037034</v>
      </c>
      <c r="D98">
        <v>20</v>
      </c>
      <c r="E98">
        <v>71</v>
      </c>
      <c r="F98">
        <v>74</v>
      </c>
      <c r="G98">
        <v>72.2</v>
      </c>
      <c r="H98">
        <v>20</v>
      </c>
      <c r="I98">
        <v>66.048000000000002</v>
      </c>
      <c r="J98">
        <v>69.975999999999999</v>
      </c>
      <c r="K98">
        <v>68.048000000000002</v>
      </c>
      <c r="L98">
        <v>20</v>
      </c>
      <c r="M98">
        <v>10</v>
      </c>
      <c r="N98">
        <v>20</v>
      </c>
      <c r="O98">
        <v>15.3</v>
      </c>
      <c r="P98">
        <v>20</v>
      </c>
      <c r="Q98">
        <v>111</v>
      </c>
      <c r="R98">
        <v>188</v>
      </c>
      <c r="S98">
        <v>139.30000000000001</v>
      </c>
      <c r="T98">
        <v>20</v>
      </c>
      <c r="U98">
        <v>31240</v>
      </c>
      <c r="V98">
        <v>34299</v>
      </c>
      <c r="W98">
        <v>32957.599999999999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</row>
    <row r="99" spans="1:31" x14ac:dyDescent="0.25">
      <c r="A99" t="str">
        <f t="shared" si="2"/>
        <v>grid11x15</v>
      </c>
      <c r="B99" t="s">
        <v>628</v>
      </c>
      <c r="C99" s="1">
        <v>45393.700636574074</v>
      </c>
      <c r="D99">
        <v>20</v>
      </c>
      <c r="E99">
        <v>76</v>
      </c>
      <c r="F99">
        <v>80</v>
      </c>
      <c r="G99">
        <v>77.7</v>
      </c>
      <c r="H99">
        <v>20</v>
      </c>
      <c r="I99">
        <v>69.072000000000003</v>
      </c>
      <c r="J99">
        <v>75.215000000000003</v>
      </c>
      <c r="K99">
        <v>73.262</v>
      </c>
      <c r="L99">
        <v>20</v>
      </c>
      <c r="M99">
        <v>11</v>
      </c>
      <c r="N99">
        <v>21</v>
      </c>
      <c r="O99">
        <v>15.95</v>
      </c>
      <c r="P99">
        <v>20</v>
      </c>
      <c r="Q99">
        <v>112</v>
      </c>
      <c r="R99">
        <v>206</v>
      </c>
      <c r="S99">
        <v>146.15</v>
      </c>
      <c r="T99">
        <v>20</v>
      </c>
      <c r="U99">
        <v>27335</v>
      </c>
      <c r="V99">
        <v>34452</v>
      </c>
      <c r="W99">
        <v>32043.9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</row>
    <row r="100" spans="1:31" x14ac:dyDescent="0.25">
      <c r="A100" t="str">
        <f t="shared" si="2"/>
        <v>grid12x04</v>
      </c>
      <c r="B100" t="s">
        <v>629</v>
      </c>
      <c r="C100" s="1">
        <v>45393.701064814813</v>
      </c>
      <c r="D100">
        <v>20</v>
      </c>
      <c r="E100">
        <v>24</v>
      </c>
      <c r="F100">
        <v>24</v>
      </c>
      <c r="G100">
        <v>24</v>
      </c>
      <c r="H100">
        <v>20</v>
      </c>
      <c r="I100">
        <v>17.879000000000001</v>
      </c>
      <c r="J100">
        <v>18.306000000000001</v>
      </c>
      <c r="K100">
        <v>18.058</v>
      </c>
      <c r="L100">
        <v>20</v>
      </c>
      <c r="M100">
        <v>3</v>
      </c>
      <c r="N100">
        <v>9</v>
      </c>
      <c r="O100">
        <v>4.95</v>
      </c>
      <c r="P100">
        <v>20</v>
      </c>
      <c r="Q100">
        <v>110</v>
      </c>
      <c r="R100">
        <v>137</v>
      </c>
      <c r="S100">
        <v>119.45</v>
      </c>
      <c r="T100">
        <v>20</v>
      </c>
      <c r="U100">
        <v>33895</v>
      </c>
      <c r="V100">
        <v>35723</v>
      </c>
      <c r="W100">
        <v>34589.449999999997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</row>
    <row r="101" spans="1:31" x14ac:dyDescent="0.25">
      <c r="A101" t="str">
        <f t="shared" si="2"/>
        <v>grid12x05</v>
      </c>
      <c r="B101" t="s">
        <v>630</v>
      </c>
      <c r="C101" s="1">
        <v>45393.701608796298</v>
      </c>
      <c r="D101">
        <v>20</v>
      </c>
      <c r="E101">
        <v>30</v>
      </c>
      <c r="F101">
        <v>31</v>
      </c>
      <c r="G101">
        <v>30.15</v>
      </c>
      <c r="H101">
        <v>20</v>
      </c>
      <c r="I101">
        <v>22.224</v>
      </c>
      <c r="J101">
        <v>24.187000000000001</v>
      </c>
      <c r="K101">
        <v>23.2</v>
      </c>
      <c r="L101">
        <v>20</v>
      </c>
      <c r="M101">
        <v>3</v>
      </c>
      <c r="N101">
        <v>10</v>
      </c>
      <c r="O101">
        <v>6</v>
      </c>
      <c r="P101">
        <v>20</v>
      </c>
      <c r="Q101">
        <v>107</v>
      </c>
      <c r="R101">
        <v>158</v>
      </c>
      <c r="S101">
        <v>121.95</v>
      </c>
      <c r="T101">
        <v>20</v>
      </c>
      <c r="U101">
        <v>35387</v>
      </c>
      <c r="V101">
        <v>37830</v>
      </c>
      <c r="W101">
        <v>36566.65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</row>
    <row r="102" spans="1:31" x14ac:dyDescent="0.25">
      <c r="A102" t="str">
        <f t="shared" si="2"/>
        <v>grid12x06</v>
      </c>
      <c r="B102" t="s">
        <v>631</v>
      </c>
      <c r="C102" s="1">
        <v>45393.702256944445</v>
      </c>
      <c r="D102">
        <v>20</v>
      </c>
      <c r="E102">
        <v>36</v>
      </c>
      <c r="F102">
        <v>36</v>
      </c>
      <c r="G102">
        <v>36</v>
      </c>
      <c r="H102">
        <v>20</v>
      </c>
      <c r="I102">
        <v>26.414000000000001</v>
      </c>
      <c r="J102">
        <v>28.062000000000001</v>
      </c>
      <c r="K102">
        <v>27.456</v>
      </c>
      <c r="L102">
        <v>20</v>
      </c>
      <c r="M102">
        <v>2</v>
      </c>
      <c r="N102">
        <v>10</v>
      </c>
      <c r="O102">
        <v>5.65</v>
      </c>
      <c r="P102">
        <v>20</v>
      </c>
      <c r="Q102">
        <v>104</v>
      </c>
      <c r="R102">
        <v>151</v>
      </c>
      <c r="S102">
        <v>118.2</v>
      </c>
      <c r="T102">
        <v>20</v>
      </c>
      <c r="U102">
        <v>33631</v>
      </c>
      <c r="V102">
        <v>37803</v>
      </c>
      <c r="W102">
        <v>36224.9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</row>
    <row r="103" spans="1:31" x14ac:dyDescent="0.25">
      <c r="A103" t="str">
        <f t="shared" si="2"/>
        <v>grid12x07</v>
      </c>
      <c r="B103" t="s">
        <v>632</v>
      </c>
      <c r="C103" s="1">
        <v>45393.703020833331</v>
      </c>
      <c r="D103">
        <v>20</v>
      </c>
      <c r="E103">
        <v>41</v>
      </c>
      <c r="F103">
        <v>42</v>
      </c>
      <c r="G103">
        <v>41.15</v>
      </c>
      <c r="H103">
        <v>20</v>
      </c>
      <c r="I103">
        <v>31.870999999999999</v>
      </c>
      <c r="J103">
        <v>33.345999999999997</v>
      </c>
      <c r="K103">
        <v>32.752000000000002</v>
      </c>
      <c r="L103">
        <v>20</v>
      </c>
      <c r="M103">
        <v>2</v>
      </c>
      <c r="N103">
        <v>9</v>
      </c>
      <c r="O103">
        <v>6.85</v>
      </c>
      <c r="P103">
        <v>20</v>
      </c>
      <c r="Q103">
        <v>107</v>
      </c>
      <c r="R103">
        <v>240</v>
      </c>
      <c r="S103">
        <v>123.55</v>
      </c>
      <c r="T103">
        <v>20</v>
      </c>
      <c r="U103">
        <v>34749</v>
      </c>
      <c r="V103">
        <v>37181</v>
      </c>
      <c r="W103">
        <v>36034.15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</row>
    <row r="104" spans="1:31" x14ac:dyDescent="0.25">
      <c r="A104" t="str">
        <f t="shared" si="2"/>
        <v>grid12x08</v>
      </c>
      <c r="B104" t="s">
        <v>633</v>
      </c>
      <c r="C104" s="1">
        <v>45393.703912037039</v>
      </c>
      <c r="D104">
        <v>20</v>
      </c>
      <c r="E104">
        <v>46</v>
      </c>
      <c r="F104">
        <v>47</v>
      </c>
      <c r="G104">
        <v>46.45</v>
      </c>
      <c r="H104">
        <v>20</v>
      </c>
      <c r="I104">
        <v>36.89</v>
      </c>
      <c r="J104">
        <v>38.697000000000003</v>
      </c>
      <c r="K104">
        <v>37.633000000000003</v>
      </c>
      <c r="L104">
        <v>20</v>
      </c>
      <c r="M104">
        <v>6</v>
      </c>
      <c r="N104">
        <v>13</v>
      </c>
      <c r="O104">
        <v>8.9</v>
      </c>
      <c r="P104">
        <v>20</v>
      </c>
      <c r="Q104">
        <v>108</v>
      </c>
      <c r="R104">
        <v>156</v>
      </c>
      <c r="S104">
        <v>125.35</v>
      </c>
      <c r="T104">
        <v>20</v>
      </c>
      <c r="U104">
        <v>33831</v>
      </c>
      <c r="V104">
        <v>36408</v>
      </c>
      <c r="W104">
        <v>35033.1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</row>
    <row r="105" spans="1:31" x14ac:dyDescent="0.25">
      <c r="A105" t="str">
        <f t="shared" si="2"/>
        <v>grid12x09</v>
      </c>
      <c r="B105" t="s">
        <v>634</v>
      </c>
      <c r="C105" s="1">
        <v>45393.704930555556</v>
      </c>
      <c r="D105">
        <v>20</v>
      </c>
      <c r="E105">
        <v>51</v>
      </c>
      <c r="F105">
        <v>53</v>
      </c>
      <c r="G105">
        <v>51.7</v>
      </c>
      <c r="H105">
        <v>20</v>
      </c>
      <c r="I105">
        <v>42.47</v>
      </c>
      <c r="J105">
        <v>44.387</v>
      </c>
      <c r="K105">
        <v>43.366</v>
      </c>
      <c r="L105">
        <v>20</v>
      </c>
      <c r="M105">
        <v>6</v>
      </c>
      <c r="N105">
        <v>14</v>
      </c>
      <c r="O105">
        <v>10.15</v>
      </c>
      <c r="P105">
        <v>20</v>
      </c>
      <c r="Q105">
        <v>108</v>
      </c>
      <c r="R105">
        <v>147</v>
      </c>
      <c r="S105">
        <v>122.2</v>
      </c>
      <c r="T105">
        <v>20</v>
      </c>
      <c r="U105">
        <v>32684</v>
      </c>
      <c r="V105">
        <v>36067</v>
      </c>
      <c r="W105">
        <v>34229.1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</row>
    <row r="106" spans="1:31" x14ac:dyDescent="0.25">
      <c r="A106" t="str">
        <f t="shared" si="2"/>
        <v>grid12x10</v>
      </c>
      <c r="B106" t="s">
        <v>635</v>
      </c>
      <c r="C106" s="1">
        <v>45393.706087962964</v>
      </c>
      <c r="D106">
        <v>20</v>
      </c>
      <c r="E106">
        <v>56</v>
      </c>
      <c r="F106">
        <v>59</v>
      </c>
      <c r="G106">
        <v>57.15</v>
      </c>
      <c r="H106">
        <v>20</v>
      </c>
      <c r="I106">
        <v>48.177</v>
      </c>
      <c r="J106">
        <v>50.908999999999999</v>
      </c>
      <c r="K106">
        <v>49.51</v>
      </c>
      <c r="L106">
        <v>20</v>
      </c>
      <c r="M106">
        <v>9</v>
      </c>
      <c r="N106">
        <v>16</v>
      </c>
      <c r="O106">
        <v>12.2</v>
      </c>
      <c r="P106">
        <v>20</v>
      </c>
      <c r="Q106">
        <v>114</v>
      </c>
      <c r="R106">
        <v>156</v>
      </c>
      <c r="S106">
        <v>127.45</v>
      </c>
      <c r="T106">
        <v>20</v>
      </c>
      <c r="U106">
        <v>32959</v>
      </c>
      <c r="V106">
        <v>35262</v>
      </c>
      <c r="W106">
        <v>34330.9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</row>
    <row r="107" spans="1:31" x14ac:dyDescent="0.25">
      <c r="A107" t="str">
        <f t="shared" si="2"/>
        <v>grid12x11</v>
      </c>
      <c r="B107" t="s">
        <v>636</v>
      </c>
      <c r="C107" s="1">
        <v>45393.707407407404</v>
      </c>
      <c r="D107">
        <v>20</v>
      </c>
      <c r="E107">
        <v>62</v>
      </c>
      <c r="F107">
        <v>64</v>
      </c>
      <c r="G107">
        <v>62.45</v>
      </c>
      <c r="H107">
        <v>20</v>
      </c>
      <c r="I107">
        <v>54.597999999999999</v>
      </c>
      <c r="J107">
        <v>58.363999999999997</v>
      </c>
      <c r="K107">
        <v>56.466999999999999</v>
      </c>
      <c r="L107">
        <v>20</v>
      </c>
      <c r="M107">
        <v>8</v>
      </c>
      <c r="N107">
        <v>18</v>
      </c>
      <c r="O107">
        <v>12.2</v>
      </c>
      <c r="P107">
        <v>20</v>
      </c>
      <c r="Q107">
        <v>107</v>
      </c>
      <c r="R107">
        <v>181</v>
      </c>
      <c r="S107">
        <v>134.94999999999999</v>
      </c>
      <c r="T107">
        <v>20</v>
      </c>
      <c r="U107">
        <v>31119</v>
      </c>
      <c r="V107">
        <v>35331</v>
      </c>
      <c r="W107">
        <v>33545.4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</row>
    <row r="108" spans="1:31" x14ac:dyDescent="0.25">
      <c r="A108" t="str">
        <f t="shared" si="2"/>
        <v>grid12x12</v>
      </c>
      <c r="B108" t="s">
        <v>637</v>
      </c>
      <c r="C108" s="1">
        <v>45393.70888888889</v>
      </c>
      <c r="D108">
        <v>20</v>
      </c>
      <c r="E108">
        <v>67</v>
      </c>
      <c r="F108">
        <v>70</v>
      </c>
      <c r="G108">
        <v>68.05</v>
      </c>
      <c r="H108">
        <v>20</v>
      </c>
      <c r="I108">
        <v>58.518000000000001</v>
      </c>
      <c r="J108">
        <v>64.876000000000005</v>
      </c>
      <c r="K108">
        <v>62.636000000000003</v>
      </c>
      <c r="L108">
        <v>20</v>
      </c>
      <c r="M108">
        <v>10</v>
      </c>
      <c r="N108">
        <v>21</v>
      </c>
      <c r="O108">
        <v>14.05</v>
      </c>
      <c r="P108">
        <v>20</v>
      </c>
      <c r="Q108">
        <v>105</v>
      </c>
      <c r="R108">
        <v>192</v>
      </c>
      <c r="S108">
        <v>129.69999999999999</v>
      </c>
      <c r="T108">
        <v>20</v>
      </c>
      <c r="U108">
        <v>28876</v>
      </c>
      <c r="V108">
        <v>35492</v>
      </c>
      <c r="W108">
        <v>32899.050000000003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</row>
    <row r="109" spans="1:31" x14ac:dyDescent="0.25">
      <c r="A109" t="str">
        <f t="shared" si="2"/>
        <v>grid12x13</v>
      </c>
      <c r="B109" t="s">
        <v>638</v>
      </c>
      <c r="C109" s="1">
        <v>45393.710486111115</v>
      </c>
      <c r="D109">
        <v>20</v>
      </c>
      <c r="E109">
        <v>72</v>
      </c>
      <c r="F109">
        <v>76</v>
      </c>
      <c r="G109">
        <v>73.5</v>
      </c>
      <c r="H109">
        <v>20</v>
      </c>
      <c r="I109">
        <v>64.441999999999993</v>
      </c>
      <c r="J109">
        <v>70.364999999999995</v>
      </c>
      <c r="K109">
        <v>68.373000000000005</v>
      </c>
      <c r="L109">
        <v>20</v>
      </c>
      <c r="M109">
        <v>10</v>
      </c>
      <c r="N109">
        <v>21</v>
      </c>
      <c r="O109">
        <v>15.75</v>
      </c>
      <c r="P109">
        <v>20</v>
      </c>
      <c r="Q109">
        <v>108</v>
      </c>
      <c r="R109">
        <v>196</v>
      </c>
      <c r="S109">
        <v>132</v>
      </c>
      <c r="T109">
        <v>20</v>
      </c>
      <c r="U109">
        <v>30185</v>
      </c>
      <c r="V109">
        <v>33640</v>
      </c>
      <c r="W109">
        <v>32301.200000000001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</row>
    <row r="110" spans="1:31" x14ac:dyDescent="0.25">
      <c r="A110" t="str">
        <f t="shared" si="2"/>
        <v>grid12x14</v>
      </c>
      <c r="B110" t="s">
        <v>639</v>
      </c>
      <c r="C110" s="1">
        <v>45393.712268518517</v>
      </c>
      <c r="D110">
        <v>20</v>
      </c>
      <c r="E110">
        <v>77</v>
      </c>
      <c r="F110">
        <v>81</v>
      </c>
      <c r="G110">
        <v>78.3</v>
      </c>
      <c r="H110">
        <v>20</v>
      </c>
      <c r="I110">
        <v>73.251999999999995</v>
      </c>
      <c r="J110">
        <v>78.887</v>
      </c>
      <c r="K110">
        <v>75.97</v>
      </c>
      <c r="L110">
        <v>20</v>
      </c>
      <c r="M110">
        <v>13</v>
      </c>
      <c r="N110">
        <v>23</v>
      </c>
      <c r="O110">
        <v>16.649999999999999</v>
      </c>
      <c r="P110">
        <v>20</v>
      </c>
      <c r="Q110">
        <v>108</v>
      </c>
      <c r="R110">
        <v>204</v>
      </c>
      <c r="S110">
        <v>142.65</v>
      </c>
      <c r="T110">
        <v>20</v>
      </c>
      <c r="U110">
        <v>29717</v>
      </c>
      <c r="V110">
        <v>34610</v>
      </c>
      <c r="W110">
        <v>32416.35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</row>
    <row r="111" spans="1:31" x14ac:dyDescent="0.25">
      <c r="A111" t="str">
        <f t="shared" si="2"/>
        <v>grid12x15</v>
      </c>
      <c r="B111" t="s">
        <v>640</v>
      </c>
      <c r="C111" s="1">
        <v>45393.714247685188</v>
      </c>
      <c r="D111">
        <v>20</v>
      </c>
      <c r="E111">
        <v>82</v>
      </c>
      <c r="F111">
        <v>87</v>
      </c>
      <c r="G111">
        <v>84.15</v>
      </c>
      <c r="H111">
        <v>20</v>
      </c>
      <c r="I111">
        <v>80.814999999999998</v>
      </c>
      <c r="J111">
        <v>86.459000000000003</v>
      </c>
      <c r="K111">
        <v>83.415000000000006</v>
      </c>
      <c r="L111">
        <v>20</v>
      </c>
      <c r="M111">
        <v>13</v>
      </c>
      <c r="N111">
        <v>22</v>
      </c>
      <c r="O111">
        <v>17.55</v>
      </c>
      <c r="P111">
        <v>20</v>
      </c>
      <c r="Q111">
        <v>110</v>
      </c>
      <c r="R111">
        <v>178</v>
      </c>
      <c r="S111">
        <v>136.05000000000001</v>
      </c>
      <c r="T111">
        <v>20</v>
      </c>
      <c r="U111">
        <v>29317</v>
      </c>
      <c r="V111">
        <v>33149</v>
      </c>
      <c r="W111">
        <v>31723.15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</row>
    <row r="112" spans="1:31" x14ac:dyDescent="0.25">
      <c r="A112" t="str">
        <f t="shared" si="2"/>
        <v>grid13x04</v>
      </c>
      <c r="B112" t="s">
        <v>641</v>
      </c>
      <c r="C112" s="1">
        <v>45393.71471064815</v>
      </c>
      <c r="D112">
        <v>20</v>
      </c>
      <c r="E112">
        <v>26</v>
      </c>
      <c r="F112">
        <v>26</v>
      </c>
      <c r="G112">
        <v>26</v>
      </c>
      <c r="H112">
        <v>20</v>
      </c>
      <c r="I112">
        <v>19.16</v>
      </c>
      <c r="J112">
        <v>19.974</v>
      </c>
      <c r="K112">
        <v>19.629000000000001</v>
      </c>
      <c r="L112">
        <v>20</v>
      </c>
      <c r="M112">
        <v>4</v>
      </c>
      <c r="N112">
        <v>7</v>
      </c>
      <c r="O112">
        <v>5.35</v>
      </c>
      <c r="P112">
        <v>20</v>
      </c>
      <c r="Q112">
        <v>105</v>
      </c>
      <c r="R112">
        <v>128</v>
      </c>
      <c r="S112">
        <v>115.5</v>
      </c>
      <c r="T112">
        <v>20</v>
      </c>
      <c r="U112">
        <v>35046</v>
      </c>
      <c r="V112">
        <v>36971</v>
      </c>
      <c r="W112">
        <v>35678.65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</row>
    <row r="113" spans="1:31" x14ac:dyDescent="0.25">
      <c r="A113" t="str">
        <f t="shared" si="2"/>
        <v>grid13x05</v>
      </c>
      <c r="B113" t="s">
        <v>642</v>
      </c>
      <c r="C113" s="1">
        <v>45393.715289351851</v>
      </c>
      <c r="D113">
        <v>20</v>
      </c>
      <c r="E113">
        <v>33</v>
      </c>
      <c r="F113">
        <v>33</v>
      </c>
      <c r="G113">
        <v>33</v>
      </c>
      <c r="H113">
        <v>20</v>
      </c>
      <c r="I113">
        <v>24.395</v>
      </c>
      <c r="J113">
        <v>25.152000000000001</v>
      </c>
      <c r="K113">
        <v>24.838999999999999</v>
      </c>
      <c r="L113">
        <v>20</v>
      </c>
      <c r="M113">
        <v>3</v>
      </c>
      <c r="N113">
        <v>9</v>
      </c>
      <c r="O113">
        <v>5.0999999999999996</v>
      </c>
      <c r="P113">
        <v>20</v>
      </c>
      <c r="Q113">
        <v>103</v>
      </c>
      <c r="R113">
        <v>147</v>
      </c>
      <c r="S113">
        <v>120.1</v>
      </c>
      <c r="T113">
        <v>20</v>
      </c>
      <c r="U113">
        <v>34528</v>
      </c>
      <c r="V113">
        <v>37916</v>
      </c>
      <c r="W113">
        <v>36646.35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</row>
    <row r="114" spans="1:31" x14ac:dyDescent="0.25">
      <c r="A114" t="str">
        <f t="shared" si="2"/>
        <v>grid13x06</v>
      </c>
      <c r="B114" t="s">
        <v>643</v>
      </c>
      <c r="C114" s="1">
        <v>45393.715995370374</v>
      </c>
      <c r="D114">
        <v>20</v>
      </c>
      <c r="E114">
        <v>38</v>
      </c>
      <c r="F114">
        <v>39</v>
      </c>
      <c r="G114">
        <v>38.700000000000003</v>
      </c>
      <c r="H114">
        <v>20</v>
      </c>
      <c r="I114">
        <v>29.021000000000001</v>
      </c>
      <c r="J114">
        <v>30.446999999999999</v>
      </c>
      <c r="K114">
        <v>29.850999999999999</v>
      </c>
      <c r="L114">
        <v>20</v>
      </c>
      <c r="M114">
        <v>5</v>
      </c>
      <c r="N114">
        <v>10</v>
      </c>
      <c r="O114">
        <v>7.4</v>
      </c>
      <c r="P114">
        <v>20</v>
      </c>
      <c r="Q114">
        <v>107</v>
      </c>
      <c r="R114">
        <v>205</v>
      </c>
      <c r="S114">
        <v>122.2</v>
      </c>
      <c r="T114">
        <v>20</v>
      </c>
      <c r="U114">
        <v>34592</v>
      </c>
      <c r="V114">
        <v>36572</v>
      </c>
      <c r="W114">
        <v>35735.75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</row>
    <row r="115" spans="1:31" x14ac:dyDescent="0.25">
      <c r="A115" t="str">
        <f t="shared" si="2"/>
        <v>grid13x07</v>
      </c>
      <c r="B115" t="s">
        <v>644</v>
      </c>
      <c r="C115" s="1">
        <v>45393.716828703706</v>
      </c>
      <c r="D115">
        <v>20</v>
      </c>
      <c r="E115">
        <v>44</v>
      </c>
      <c r="F115">
        <v>45</v>
      </c>
      <c r="G115">
        <v>44.3</v>
      </c>
      <c r="H115">
        <v>20</v>
      </c>
      <c r="I115">
        <v>34.430999999999997</v>
      </c>
      <c r="J115">
        <v>36.832000000000001</v>
      </c>
      <c r="K115">
        <v>35.648000000000003</v>
      </c>
      <c r="L115">
        <v>20</v>
      </c>
      <c r="M115">
        <v>6</v>
      </c>
      <c r="N115">
        <v>11</v>
      </c>
      <c r="O115">
        <v>8.1999999999999993</v>
      </c>
      <c r="P115">
        <v>20</v>
      </c>
      <c r="Q115">
        <v>103</v>
      </c>
      <c r="R115">
        <v>152</v>
      </c>
      <c r="S115">
        <v>120.25</v>
      </c>
      <c r="T115">
        <v>20</v>
      </c>
      <c r="U115">
        <v>34506</v>
      </c>
      <c r="V115">
        <v>36970</v>
      </c>
      <c r="W115">
        <v>35583.35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</row>
    <row r="116" spans="1:31" x14ac:dyDescent="0.25">
      <c r="A116" t="str">
        <f t="shared" si="2"/>
        <v>grid13x08</v>
      </c>
      <c r="B116" t="s">
        <v>645</v>
      </c>
      <c r="C116" s="1">
        <v>45393.717824074076</v>
      </c>
      <c r="D116">
        <v>20</v>
      </c>
      <c r="E116">
        <v>50</v>
      </c>
      <c r="F116">
        <v>51</v>
      </c>
      <c r="G116">
        <v>50.15</v>
      </c>
      <c r="H116">
        <v>20</v>
      </c>
      <c r="I116">
        <v>41.110999999999997</v>
      </c>
      <c r="J116">
        <v>42.804000000000002</v>
      </c>
      <c r="K116">
        <v>42.03</v>
      </c>
      <c r="L116">
        <v>20</v>
      </c>
      <c r="M116">
        <v>7</v>
      </c>
      <c r="N116">
        <v>14</v>
      </c>
      <c r="O116">
        <v>10.199999999999999</v>
      </c>
      <c r="P116">
        <v>20</v>
      </c>
      <c r="Q116">
        <v>106</v>
      </c>
      <c r="R116">
        <v>156</v>
      </c>
      <c r="S116">
        <v>122.25</v>
      </c>
      <c r="T116">
        <v>20</v>
      </c>
      <c r="U116">
        <v>33577</v>
      </c>
      <c r="V116">
        <v>36515</v>
      </c>
      <c r="W116">
        <v>34894.400000000001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</row>
    <row r="117" spans="1:31" x14ac:dyDescent="0.25">
      <c r="A117" t="str">
        <f t="shared" si="2"/>
        <v>grid13x09</v>
      </c>
      <c r="B117" t="s">
        <v>646</v>
      </c>
      <c r="C117" s="1">
        <v>45393.718958333331</v>
      </c>
      <c r="D117">
        <v>20</v>
      </c>
      <c r="E117">
        <v>55</v>
      </c>
      <c r="F117">
        <v>57</v>
      </c>
      <c r="G117">
        <v>55.75</v>
      </c>
      <c r="H117">
        <v>20</v>
      </c>
      <c r="I117">
        <v>46.491</v>
      </c>
      <c r="J117">
        <v>49.932000000000002</v>
      </c>
      <c r="K117">
        <v>48.237000000000002</v>
      </c>
      <c r="L117">
        <v>20</v>
      </c>
      <c r="M117">
        <v>8</v>
      </c>
      <c r="N117">
        <v>15</v>
      </c>
      <c r="O117">
        <v>11.6</v>
      </c>
      <c r="P117">
        <v>20</v>
      </c>
      <c r="Q117">
        <v>104</v>
      </c>
      <c r="R117">
        <v>212</v>
      </c>
      <c r="S117">
        <v>128.4</v>
      </c>
      <c r="T117">
        <v>20</v>
      </c>
      <c r="U117">
        <v>32136</v>
      </c>
      <c r="V117">
        <v>35014</v>
      </c>
      <c r="W117">
        <v>33936.85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</row>
    <row r="118" spans="1:31" x14ac:dyDescent="0.25">
      <c r="A118" t="str">
        <f t="shared" si="2"/>
        <v>grid13x10</v>
      </c>
      <c r="B118" t="s">
        <v>647</v>
      </c>
      <c r="C118" s="1">
        <v>45393.720254629632</v>
      </c>
      <c r="D118">
        <v>20</v>
      </c>
      <c r="E118">
        <v>61</v>
      </c>
      <c r="F118">
        <v>62</v>
      </c>
      <c r="G118">
        <v>61.4</v>
      </c>
      <c r="H118">
        <v>20</v>
      </c>
      <c r="I118">
        <v>52.268000000000001</v>
      </c>
      <c r="J118">
        <v>58.226999999999997</v>
      </c>
      <c r="K118">
        <v>55.533000000000001</v>
      </c>
      <c r="L118">
        <v>20</v>
      </c>
      <c r="M118">
        <v>9</v>
      </c>
      <c r="N118">
        <v>16</v>
      </c>
      <c r="O118">
        <v>12.9</v>
      </c>
      <c r="P118">
        <v>20</v>
      </c>
      <c r="Q118">
        <v>106</v>
      </c>
      <c r="R118">
        <v>164</v>
      </c>
      <c r="S118">
        <v>128.85</v>
      </c>
      <c r="T118">
        <v>20</v>
      </c>
      <c r="U118">
        <v>31654</v>
      </c>
      <c r="V118">
        <v>34980</v>
      </c>
      <c r="W118">
        <v>33558.5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</row>
    <row r="119" spans="1:31" x14ac:dyDescent="0.25">
      <c r="A119" t="str">
        <f t="shared" si="2"/>
        <v>grid13x11</v>
      </c>
      <c r="B119" t="s">
        <v>648</v>
      </c>
      <c r="C119" s="1">
        <v>45393.721712962964</v>
      </c>
      <c r="D119">
        <v>20</v>
      </c>
      <c r="E119">
        <v>66</v>
      </c>
      <c r="F119">
        <v>69</v>
      </c>
      <c r="G119">
        <v>67.3</v>
      </c>
      <c r="H119">
        <v>20</v>
      </c>
      <c r="I119">
        <v>60.094999999999999</v>
      </c>
      <c r="J119">
        <v>64.376000000000005</v>
      </c>
      <c r="K119">
        <v>61.92</v>
      </c>
      <c r="L119">
        <v>20</v>
      </c>
      <c r="M119">
        <v>10</v>
      </c>
      <c r="N119">
        <v>17</v>
      </c>
      <c r="O119">
        <v>13.75</v>
      </c>
      <c r="P119">
        <v>20</v>
      </c>
      <c r="Q119">
        <v>110</v>
      </c>
      <c r="R119">
        <v>184</v>
      </c>
      <c r="S119">
        <v>132.65</v>
      </c>
      <c r="T119">
        <v>20</v>
      </c>
      <c r="U119">
        <v>31212</v>
      </c>
      <c r="V119">
        <v>35398</v>
      </c>
      <c r="W119">
        <v>33514.400000000001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</row>
    <row r="120" spans="1:31" x14ac:dyDescent="0.25">
      <c r="A120" t="str">
        <f t="shared" si="2"/>
        <v>grid13x12</v>
      </c>
      <c r="B120" t="s">
        <v>649</v>
      </c>
      <c r="C120" s="1">
        <v>45393.723344907405</v>
      </c>
      <c r="D120">
        <v>20</v>
      </c>
      <c r="E120">
        <v>72</v>
      </c>
      <c r="F120">
        <v>75</v>
      </c>
      <c r="G120">
        <v>73.55</v>
      </c>
      <c r="H120">
        <v>20</v>
      </c>
      <c r="I120">
        <v>66.635999999999996</v>
      </c>
      <c r="J120">
        <v>71.733999999999995</v>
      </c>
      <c r="K120">
        <v>69.495999999999995</v>
      </c>
      <c r="L120">
        <v>20</v>
      </c>
      <c r="M120">
        <v>7</v>
      </c>
      <c r="N120">
        <v>22</v>
      </c>
      <c r="O120">
        <v>15.5</v>
      </c>
      <c r="P120">
        <v>20</v>
      </c>
      <c r="Q120">
        <v>105</v>
      </c>
      <c r="R120">
        <v>150</v>
      </c>
      <c r="S120">
        <v>126.05</v>
      </c>
      <c r="T120">
        <v>20</v>
      </c>
      <c r="U120">
        <v>30729</v>
      </c>
      <c r="V120">
        <v>34923</v>
      </c>
      <c r="W120">
        <v>33121.85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</row>
    <row r="121" spans="1:31" x14ac:dyDescent="0.25">
      <c r="A121" t="str">
        <f t="shared" si="2"/>
        <v>grid13x13</v>
      </c>
      <c r="B121" t="s">
        <v>650</v>
      </c>
      <c r="C121" s="1">
        <v>45393.72515046296</v>
      </c>
      <c r="D121">
        <v>20</v>
      </c>
      <c r="E121">
        <v>78</v>
      </c>
      <c r="F121">
        <v>82</v>
      </c>
      <c r="G121">
        <v>79.05</v>
      </c>
      <c r="H121">
        <v>20</v>
      </c>
      <c r="I121">
        <v>75.212000000000003</v>
      </c>
      <c r="J121">
        <v>79.558000000000007</v>
      </c>
      <c r="K121">
        <v>77.06</v>
      </c>
      <c r="L121">
        <v>20</v>
      </c>
      <c r="M121">
        <v>12</v>
      </c>
      <c r="N121">
        <v>22</v>
      </c>
      <c r="O121">
        <v>17.649999999999999</v>
      </c>
      <c r="P121">
        <v>20</v>
      </c>
      <c r="Q121">
        <v>109</v>
      </c>
      <c r="R121">
        <v>254</v>
      </c>
      <c r="S121">
        <v>141.94999999999999</v>
      </c>
      <c r="T121">
        <v>20</v>
      </c>
      <c r="U121">
        <v>30461</v>
      </c>
      <c r="V121">
        <v>34930</v>
      </c>
      <c r="W121">
        <v>32988.199999999997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</row>
    <row r="122" spans="1:31" x14ac:dyDescent="0.25">
      <c r="A122" t="str">
        <f t="shared" si="2"/>
        <v>grid13x15</v>
      </c>
      <c r="B122" t="s">
        <v>651</v>
      </c>
      <c r="C122" s="1">
        <v>45393.727361111109</v>
      </c>
      <c r="D122">
        <v>20</v>
      </c>
      <c r="E122">
        <v>89</v>
      </c>
      <c r="F122">
        <v>92</v>
      </c>
      <c r="G122">
        <v>90.1</v>
      </c>
      <c r="H122">
        <v>20</v>
      </c>
      <c r="I122">
        <v>89.585999999999999</v>
      </c>
      <c r="J122">
        <v>96.545000000000002</v>
      </c>
      <c r="K122">
        <v>93.628</v>
      </c>
      <c r="L122">
        <v>20</v>
      </c>
      <c r="M122">
        <v>13</v>
      </c>
      <c r="N122">
        <v>23</v>
      </c>
      <c r="O122">
        <v>18.649999999999999</v>
      </c>
      <c r="P122">
        <v>20</v>
      </c>
      <c r="Q122">
        <v>108</v>
      </c>
      <c r="R122">
        <v>169</v>
      </c>
      <c r="S122">
        <v>127.1</v>
      </c>
      <c r="T122">
        <v>20</v>
      </c>
      <c r="U122">
        <v>30731</v>
      </c>
      <c r="V122">
        <v>33429</v>
      </c>
      <c r="W122">
        <v>31929.45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</row>
    <row r="123" spans="1:31" x14ac:dyDescent="0.25">
      <c r="A123" t="str">
        <f t="shared" si="2"/>
        <v>grid14x03</v>
      </c>
      <c r="B123" t="s">
        <v>652</v>
      </c>
      <c r="C123" s="1">
        <v>45393.727731481478</v>
      </c>
      <c r="D123">
        <v>20</v>
      </c>
      <c r="E123">
        <v>22</v>
      </c>
      <c r="F123">
        <v>22</v>
      </c>
      <c r="G123">
        <v>22</v>
      </c>
      <c r="H123">
        <v>20</v>
      </c>
      <c r="I123">
        <v>15.446999999999999</v>
      </c>
      <c r="J123">
        <v>16.25</v>
      </c>
      <c r="K123">
        <v>15.872999999999999</v>
      </c>
      <c r="L123">
        <v>20</v>
      </c>
      <c r="M123">
        <v>1</v>
      </c>
      <c r="N123">
        <v>6</v>
      </c>
      <c r="O123">
        <v>4.1500000000000004</v>
      </c>
      <c r="P123">
        <v>20</v>
      </c>
      <c r="Q123">
        <v>110</v>
      </c>
      <c r="R123">
        <v>133</v>
      </c>
      <c r="S123">
        <v>120.5</v>
      </c>
      <c r="T123">
        <v>20</v>
      </c>
      <c r="U123">
        <v>33289</v>
      </c>
      <c r="V123">
        <v>34554</v>
      </c>
      <c r="W123">
        <v>33924.6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</row>
    <row r="124" spans="1:31" x14ac:dyDescent="0.25">
      <c r="A124" t="str">
        <f t="shared" si="2"/>
        <v>grid14x04</v>
      </c>
      <c r="B124" t="s">
        <v>653</v>
      </c>
      <c r="C124" s="1">
        <v>45393.728252314817</v>
      </c>
      <c r="D124">
        <v>20</v>
      </c>
      <c r="E124">
        <v>28</v>
      </c>
      <c r="F124">
        <v>28</v>
      </c>
      <c r="G124">
        <v>28</v>
      </c>
      <c r="H124">
        <v>20</v>
      </c>
      <c r="I124">
        <v>20.881</v>
      </c>
      <c r="J124">
        <v>22.859000000000002</v>
      </c>
      <c r="K124">
        <v>21.905000000000001</v>
      </c>
      <c r="L124">
        <v>20</v>
      </c>
      <c r="M124">
        <v>3</v>
      </c>
      <c r="N124">
        <v>7</v>
      </c>
      <c r="O124">
        <v>5.35</v>
      </c>
      <c r="P124">
        <v>20</v>
      </c>
      <c r="Q124">
        <v>104</v>
      </c>
      <c r="R124">
        <v>126</v>
      </c>
      <c r="S124">
        <v>114.85</v>
      </c>
      <c r="T124">
        <v>20</v>
      </c>
      <c r="U124">
        <v>36287</v>
      </c>
      <c r="V124">
        <v>37434</v>
      </c>
      <c r="W124">
        <v>36692.949999999997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</row>
    <row r="125" spans="1:31" x14ac:dyDescent="0.25">
      <c r="A125" t="str">
        <f t="shared" si="2"/>
        <v>grid14x05</v>
      </c>
      <c r="B125" t="s">
        <v>654</v>
      </c>
      <c r="C125" s="1">
        <v>45393.728877314818</v>
      </c>
      <c r="D125">
        <v>20</v>
      </c>
      <c r="E125">
        <v>35</v>
      </c>
      <c r="F125">
        <v>36</v>
      </c>
      <c r="G125">
        <v>35.049999999999997</v>
      </c>
      <c r="H125">
        <v>20</v>
      </c>
      <c r="I125">
        <v>26.111999999999998</v>
      </c>
      <c r="J125">
        <v>27.183</v>
      </c>
      <c r="K125">
        <v>26.78</v>
      </c>
      <c r="L125">
        <v>20</v>
      </c>
      <c r="M125">
        <v>3</v>
      </c>
      <c r="N125">
        <v>8</v>
      </c>
      <c r="O125">
        <v>6.2</v>
      </c>
      <c r="P125">
        <v>20</v>
      </c>
      <c r="Q125">
        <v>106</v>
      </c>
      <c r="R125">
        <v>138</v>
      </c>
      <c r="S125">
        <v>118.05</v>
      </c>
      <c r="T125">
        <v>20</v>
      </c>
      <c r="U125">
        <v>35375</v>
      </c>
      <c r="V125">
        <v>37498</v>
      </c>
      <c r="W125">
        <v>36349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</row>
    <row r="126" spans="1:31" x14ac:dyDescent="0.25">
      <c r="A126" t="str">
        <f t="shared" si="2"/>
        <v>grid14x06</v>
      </c>
      <c r="B126" t="s">
        <v>655</v>
      </c>
      <c r="C126" s="1">
        <v>45393.729641203703</v>
      </c>
      <c r="D126">
        <v>20</v>
      </c>
      <c r="E126">
        <v>41</v>
      </c>
      <c r="F126">
        <v>42</v>
      </c>
      <c r="G126">
        <v>41.3</v>
      </c>
      <c r="H126">
        <v>20</v>
      </c>
      <c r="I126">
        <v>32.009</v>
      </c>
      <c r="J126">
        <v>33.378</v>
      </c>
      <c r="K126">
        <v>32.542000000000002</v>
      </c>
      <c r="L126">
        <v>20</v>
      </c>
      <c r="M126">
        <v>3</v>
      </c>
      <c r="N126">
        <v>12</v>
      </c>
      <c r="O126">
        <v>7.15</v>
      </c>
      <c r="P126">
        <v>20</v>
      </c>
      <c r="Q126">
        <v>109</v>
      </c>
      <c r="R126">
        <v>159</v>
      </c>
      <c r="S126">
        <v>125.8</v>
      </c>
      <c r="T126">
        <v>20</v>
      </c>
      <c r="U126">
        <v>34283</v>
      </c>
      <c r="V126">
        <v>37095</v>
      </c>
      <c r="W126">
        <v>35416.9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</row>
    <row r="127" spans="1:31" x14ac:dyDescent="0.25">
      <c r="A127" t="str">
        <f t="shared" si="2"/>
        <v>grid14x07</v>
      </c>
      <c r="B127" t="s">
        <v>656</v>
      </c>
      <c r="C127" s="1">
        <v>45393.730555555558</v>
      </c>
      <c r="D127">
        <v>20</v>
      </c>
      <c r="E127">
        <v>47</v>
      </c>
      <c r="F127">
        <v>48</v>
      </c>
      <c r="G127">
        <v>47.7</v>
      </c>
      <c r="H127">
        <v>20</v>
      </c>
      <c r="I127">
        <v>37.686999999999998</v>
      </c>
      <c r="J127">
        <v>40.139000000000003</v>
      </c>
      <c r="K127">
        <v>39.283000000000001</v>
      </c>
      <c r="L127">
        <v>20</v>
      </c>
      <c r="M127">
        <v>4</v>
      </c>
      <c r="N127">
        <v>12</v>
      </c>
      <c r="O127">
        <v>8.5500000000000007</v>
      </c>
      <c r="P127">
        <v>20</v>
      </c>
      <c r="Q127">
        <v>106</v>
      </c>
      <c r="R127">
        <v>203</v>
      </c>
      <c r="S127">
        <v>124</v>
      </c>
      <c r="T127">
        <v>20</v>
      </c>
      <c r="U127">
        <v>31816</v>
      </c>
      <c r="V127">
        <v>36616</v>
      </c>
      <c r="W127">
        <v>34960.1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</row>
    <row r="128" spans="1:31" x14ac:dyDescent="0.25">
      <c r="A128" t="str">
        <f t="shared" si="2"/>
        <v>grid14x08</v>
      </c>
      <c r="B128" t="s">
        <v>657</v>
      </c>
      <c r="C128" s="1">
        <v>45393.731620370374</v>
      </c>
      <c r="D128">
        <v>20</v>
      </c>
      <c r="E128">
        <v>53</v>
      </c>
      <c r="F128">
        <v>55</v>
      </c>
      <c r="G128">
        <v>53.95</v>
      </c>
      <c r="H128">
        <v>20</v>
      </c>
      <c r="I128">
        <v>43.338999999999999</v>
      </c>
      <c r="J128">
        <v>46.924999999999997</v>
      </c>
      <c r="K128">
        <v>45.073999999999998</v>
      </c>
      <c r="L128">
        <v>20</v>
      </c>
      <c r="M128">
        <v>8</v>
      </c>
      <c r="N128">
        <v>14</v>
      </c>
      <c r="O128">
        <v>10.35</v>
      </c>
      <c r="P128">
        <v>20</v>
      </c>
      <c r="Q128">
        <v>106</v>
      </c>
      <c r="R128">
        <v>138</v>
      </c>
      <c r="S128">
        <v>122.3</v>
      </c>
      <c r="T128">
        <v>20</v>
      </c>
      <c r="U128">
        <v>31883</v>
      </c>
      <c r="V128">
        <v>35731</v>
      </c>
      <c r="W128">
        <v>33993.15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</row>
    <row r="129" spans="1:31" x14ac:dyDescent="0.25">
      <c r="A129" t="str">
        <f t="shared" si="2"/>
        <v>grid14x09</v>
      </c>
      <c r="B129" t="s">
        <v>658</v>
      </c>
      <c r="C129" s="1">
        <v>45393.732858796298</v>
      </c>
      <c r="D129">
        <v>20</v>
      </c>
      <c r="E129">
        <v>58</v>
      </c>
      <c r="F129">
        <v>61</v>
      </c>
      <c r="G129">
        <v>59.8</v>
      </c>
      <c r="H129">
        <v>20</v>
      </c>
      <c r="I129">
        <v>51.009</v>
      </c>
      <c r="J129">
        <v>53.25</v>
      </c>
      <c r="K129">
        <v>52.472000000000001</v>
      </c>
      <c r="L129">
        <v>20</v>
      </c>
      <c r="M129">
        <v>9</v>
      </c>
      <c r="N129">
        <v>18</v>
      </c>
      <c r="O129">
        <v>12.95</v>
      </c>
      <c r="P129">
        <v>20</v>
      </c>
      <c r="Q129">
        <v>103</v>
      </c>
      <c r="R129">
        <v>143</v>
      </c>
      <c r="S129">
        <v>121.35</v>
      </c>
      <c r="T129">
        <v>20</v>
      </c>
      <c r="U129">
        <v>31554</v>
      </c>
      <c r="V129">
        <v>35216</v>
      </c>
      <c r="W129">
        <v>33501.800000000003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</row>
    <row r="130" spans="1:31" x14ac:dyDescent="0.25">
      <c r="A130" t="str">
        <f t="shared" si="2"/>
        <v>grid14x10</v>
      </c>
      <c r="B130" t="s">
        <v>659</v>
      </c>
      <c r="C130" s="1">
        <v>45393.734282407408</v>
      </c>
      <c r="D130">
        <v>20</v>
      </c>
      <c r="E130">
        <v>65</v>
      </c>
      <c r="F130">
        <v>67</v>
      </c>
      <c r="G130">
        <v>66.150000000000006</v>
      </c>
      <c r="H130">
        <v>20</v>
      </c>
      <c r="I130">
        <v>58.201000000000001</v>
      </c>
      <c r="J130">
        <v>61.645000000000003</v>
      </c>
      <c r="K130">
        <v>60.398000000000003</v>
      </c>
      <c r="L130">
        <v>20</v>
      </c>
      <c r="M130">
        <v>11</v>
      </c>
      <c r="N130">
        <v>19</v>
      </c>
      <c r="O130">
        <v>14.05</v>
      </c>
      <c r="P130">
        <v>20</v>
      </c>
      <c r="Q130">
        <v>108</v>
      </c>
      <c r="R130">
        <v>181</v>
      </c>
      <c r="S130">
        <v>128.9</v>
      </c>
      <c r="T130">
        <v>20</v>
      </c>
      <c r="U130">
        <v>31842</v>
      </c>
      <c r="V130">
        <v>35060</v>
      </c>
      <c r="W130">
        <v>33476.35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</row>
    <row r="131" spans="1:31" x14ac:dyDescent="0.25">
      <c r="A131" t="str">
        <f t="shared" ref="A131:A194" si="3">SUBSTITUTE(SUBSTITUTE(SUBSTITUTE(SUBSTITUTE(SUBSTITUTE(SUBSTITUTE(B131,"romanDomination/romanDomination.exe tvns true 100 50000 3600 30 1 2 {RandomSeed} romanDomination/instances/",""),"grid/",""),"random/",""),".txt",""),"net/",""),"planar/","")</f>
        <v>grid14x11</v>
      </c>
      <c r="B131" t="s">
        <v>660</v>
      </c>
      <c r="C131" s="1">
        <v>45393.735879629632</v>
      </c>
      <c r="D131">
        <v>20</v>
      </c>
      <c r="E131">
        <v>71</v>
      </c>
      <c r="F131">
        <v>75</v>
      </c>
      <c r="G131">
        <v>72.25</v>
      </c>
      <c r="H131">
        <v>20</v>
      </c>
      <c r="I131">
        <v>64.867000000000004</v>
      </c>
      <c r="J131">
        <v>70.045000000000002</v>
      </c>
      <c r="K131">
        <v>68.087000000000003</v>
      </c>
      <c r="L131">
        <v>20</v>
      </c>
      <c r="M131">
        <v>9</v>
      </c>
      <c r="N131">
        <v>19</v>
      </c>
      <c r="O131">
        <v>15</v>
      </c>
      <c r="P131">
        <v>20</v>
      </c>
      <c r="Q131">
        <v>107</v>
      </c>
      <c r="R131">
        <v>291</v>
      </c>
      <c r="S131">
        <v>138.1</v>
      </c>
      <c r="T131">
        <v>20</v>
      </c>
      <c r="U131">
        <v>29955</v>
      </c>
      <c r="V131">
        <v>34729</v>
      </c>
      <c r="W131">
        <v>32790.949999999997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</row>
    <row r="132" spans="1:31" x14ac:dyDescent="0.25">
      <c r="A132" t="str">
        <f t="shared" si="3"/>
        <v>grid14x12</v>
      </c>
      <c r="B132" t="s">
        <v>661</v>
      </c>
      <c r="C132" s="1">
        <v>45393.737685185188</v>
      </c>
      <c r="D132">
        <v>20</v>
      </c>
      <c r="E132">
        <v>77</v>
      </c>
      <c r="F132">
        <v>81</v>
      </c>
      <c r="G132">
        <v>78.400000000000006</v>
      </c>
      <c r="H132">
        <v>20</v>
      </c>
      <c r="I132">
        <v>75.135000000000005</v>
      </c>
      <c r="J132">
        <v>79.195999999999998</v>
      </c>
      <c r="K132">
        <v>76.691999999999993</v>
      </c>
      <c r="L132">
        <v>20</v>
      </c>
      <c r="M132">
        <v>12</v>
      </c>
      <c r="N132">
        <v>24</v>
      </c>
      <c r="O132">
        <v>16.399999999999999</v>
      </c>
      <c r="P132">
        <v>20</v>
      </c>
      <c r="Q132">
        <v>108</v>
      </c>
      <c r="R132">
        <v>232</v>
      </c>
      <c r="S132">
        <v>137.05000000000001</v>
      </c>
      <c r="T132">
        <v>20</v>
      </c>
      <c r="U132">
        <v>31295</v>
      </c>
      <c r="V132">
        <v>34410</v>
      </c>
      <c r="W132">
        <v>32757.8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</row>
    <row r="133" spans="1:31" x14ac:dyDescent="0.25">
      <c r="A133" t="str">
        <f t="shared" si="3"/>
        <v>grid14x13</v>
      </c>
      <c r="B133" t="s">
        <v>662</v>
      </c>
      <c r="C133" s="1">
        <v>45393.739664351851</v>
      </c>
      <c r="D133">
        <v>20</v>
      </c>
      <c r="E133">
        <v>83</v>
      </c>
      <c r="F133">
        <v>88</v>
      </c>
      <c r="G133">
        <v>85.5</v>
      </c>
      <c r="H133">
        <v>20</v>
      </c>
      <c r="I133">
        <v>81.058999999999997</v>
      </c>
      <c r="J133">
        <v>89.272000000000006</v>
      </c>
      <c r="K133">
        <v>84.902000000000001</v>
      </c>
      <c r="L133">
        <v>20</v>
      </c>
      <c r="M133">
        <v>14</v>
      </c>
      <c r="N133">
        <v>23</v>
      </c>
      <c r="O133">
        <v>18.600000000000001</v>
      </c>
      <c r="P133">
        <v>20</v>
      </c>
      <c r="Q133">
        <v>111</v>
      </c>
      <c r="R133">
        <v>245</v>
      </c>
      <c r="S133">
        <v>149.30000000000001</v>
      </c>
      <c r="T133">
        <v>20</v>
      </c>
      <c r="U133">
        <v>29570</v>
      </c>
      <c r="V133">
        <v>33367</v>
      </c>
      <c r="W133">
        <v>31791.1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</row>
    <row r="134" spans="1:31" x14ac:dyDescent="0.25">
      <c r="A134" t="str">
        <f t="shared" si="3"/>
        <v>grid14x15</v>
      </c>
      <c r="B134" t="s">
        <v>663</v>
      </c>
      <c r="C134" s="1">
        <v>45393.7421412037</v>
      </c>
      <c r="D134">
        <v>20</v>
      </c>
      <c r="E134">
        <v>95</v>
      </c>
      <c r="F134">
        <v>100</v>
      </c>
      <c r="G134">
        <v>97.3</v>
      </c>
      <c r="H134">
        <v>20</v>
      </c>
      <c r="I134">
        <v>98.587000000000003</v>
      </c>
      <c r="J134">
        <v>108.285</v>
      </c>
      <c r="K134">
        <v>103.953</v>
      </c>
      <c r="L134">
        <v>20</v>
      </c>
      <c r="M134">
        <v>15</v>
      </c>
      <c r="N134">
        <v>29</v>
      </c>
      <c r="O134">
        <v>21.6</v>
      </c>
      <c r="P134">
        <v>20</v>
      </c>
      <c r="Q134">
        <v>109</v>
      </c>
      <c r="R134">
        <v>255</v>
      </c>
      <c r="S134">
        <v>149.44999999999999</v>
      </c>
      <c r="T134">
        <v>20</v>
      </c>
      <c r="U134">
        <v>28602</v>
      </c>
      <c r="V134">
        <v>33437</v>
      </c>
      <c r="W134">
        <v>30963.75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</row>
    <row r="135" spans="1:31" x14ac:dyDescent="0.25">
      <c r="A135" t="str">
        <f t="shared" si="3"/>
        <v>grid15x03</v>
      </c>
      <c r="B135" t="s">
        <v>664</v>
      </c>
      <c r="C135" s="1">
        <v>45393.742546296293</v>
      </c>
      <c r="D135">
        <v>20</v>
      </c>
      <c r="E135">
        <v>24</v>
      </c>
      <c r="F135">
        <v>24</v>
      </c>
      <c r="G135">
        <v>24</v>
      </c>
      <c r="H135">
        <v>20</v>
      </c>
      <c r="I135">
        <v>16.736999999999998</v>
      </c>
      <c r="J135">
        <v>17.414999999999999</v>
      </c>
      <c r="K135">
        <v>17.03</v>
      </c>
      <c r="L135">
        <v>20</v>
      </c>
      <c r="M135">
        <v>1</v>
      </c>
      <c r="N135">
        <v>7</v>
      </c>
      <c r="O135">
        <v>3.85</v>
      </c>
      <c r="P135">
        <v>20</v>
      </c>
      <c r="Q135">
        <v>109</v>
      </c>
      <c r="R135">
        <v>140</v>
      </c>
      <c r="S135">
        <v>122</v>
      </c>
      <c r="T135">
        <v>20</v>
      </c>
      <c r="U135">
        <v>34847</v>
      </c>
      <c r="V135">
        <v>36939</v>
      </c>
      <c r="W135">
        <v>36339.800000000003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</row>
    <row r="136" spans="1:31" x14ac:dyDescent="0.25">
      <c r="A136" t="str">
        <f t="shared" si="3"/>
        <v>grid15x04</v>
      </c>
      <c r="B136" t="s">
        <v>665</v>
      </c>
      <c r="C136" s="1">
        <v>45393.743090277778</v>
      </c>
      <c r="D136">
        <v>20</v>
      </c>
      <c r="E136">
        <v>30</v>
      </c>
      <c r="F136">
        <v>30</v>
      </c>
      <c r="G136">
        <v>30</v>
      </c>
      <c r="H136">
        <v>20</v>
      </c>
      <c r="I136">
        <v>22.693999999999999</v>
      </c>
      <c r="J136">
        <v>23.550999999999998</v>
      </c>
      <c r="K136">
        <v>23.154</v>
      </c>
      <c r="L136">
        <v>20</v>
      </c>
      <c r="M136">
        <v>3</v>
      </c>
      <c r="N136">
        <v>9</v>
      </c>
      <c r="O136">
        <v>5.6</v>
      </c>
      <c r="P136">
        <v>20</v>
      </c>
      <c r="Q136">
        <v>105</v>
      </c>
      <c r="R136">
        <v>133</v>
      </c>
      <c r="S136">
        <v>115</v>
      </c>
      <c r="T136">
        <v>20</v>
      </c>
      <c r="U136">
        <v>36541</v>
      </c>
      <c r="V136">
        <v>38452</v>
      </c>
      <c r="W136">
        <v>37460.199999999997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</row>
    <row r="137" spans="1:31" x14ac:dyDescent="0.25">
      <c r="A137" t="str">
        <f t="shared" si="3"/>
        <v>grid15x05</v>
      </c>
      <c r="B137" t="s">
        <v>666</v>
      </c>
      <c r="C137" s="1">
        <v>45393.743761574071</v>
      </c>
      <c r="D137">
        <v>20</v>
      </c>
      <c r="E137">
        <v>38</v>
      </c>
      <c r="F137">
        <v>38</v>
      </c>
      <c r="G137">
        <v>38</v>
      </c>
      <c r="H137">
        <v>20</v>
      </c>
      <c r="I137">
        <v>28.036999999999999</v>
      </c>
      <c r="J137">
        <v>29.315000000000001</v>
      </c>
      <c r="K137">
        <v>28.658999999999999</v>
      </c>
      <c r="L137">
        <v>20</v>
      </c>
      <c r="M137">
        <v>3</v>
      </c>
      <c r="N137">
        <v>9</v>
      </c>
      <c r="O137">
        <v>5.8</v>
      </c>
      <c r="P137">
        <v>20</v>
      </c>
      <c r="Q137">
        <v>108</v>
      </c>
      <c r="R137">
        <v>213</v>
      </c>
      <c r="S137">
        <v>131.30000000000001</v>
      </c>
      <c r="T137">
        <v>20</v>
      </c>
      <c r="U137">
        <v>34738</v>
      </c>
      <c r="V137">
        <v>37398</v>
      </c>
      <c r="W137">
        <v>36187.85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</row>
    <row r="138" spans="1:31" x14ac:dyDescent="0.25">
      <c r="A138" t="str">
        <f t="shared" si="3"/>
        <v>grid15x06</v>
      </c>
      <c r="B138" t="s">
        <v>667</v>
      </c>
      <c r="C138" s="1">
        <v>45393.74459490741</v>
      </c>
      <c r="D138">
        <v>20</v>
      </c>
      <c r="E138">
        <v>44</v>
      </c>
      <c r="F138">
        <v>45</v>
      </c>
      <c r="G138">
        <v>44.35</v>
      </c>
      <c r="H138">
        <v>20</v>
      </c>
      <c r="I138">
        <v>34.207000000000001</v>
      </c>
      <c r="J138">
        <v>36.067999999999998</v>
      </c>
      <c r="K138">
        <v>35.325000000000003</v>
      </c>
      <c r="L138">
        <v>20</v>
      </c>
      <c r="M138">
        <v>5</v>
      </c>
      <c r="N138">
        <v>12</v>
      </c>
      <c r="O138">
        <v>7.6</v>
      </c>
      <c r="P138">
        <v>20</v>
      </c>
      <c r="Q138">
        <v>109</v>
      </c>
      <c r="R138">
        <v>156</v>
      </c>
      <c r="S138">
        <v>126.55</v>
      </c>
      <c r="T138">
        <v>20</v>
      </c>
      <c r="U138">
        <v>32491</v>
      </c>
      <c r="V138">
        <v>36900</v>
      </c>
      <c r="W138">
        <v>35486.800000000003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</row>
    <row r="139" spans="1:31" x14ac:dyDescent="0.25">
      <c r="A139" t="str">
        <f t="shared" si="3"/>
        <v>grid15x07</v>
      </c>
      <c r="B139" t="s">
        <v>668</v>
      </c>
      <c r="C139" s="1">
        <v>45393.745578703703</v>
      </c>
      <c r="D139">
        <v>20</v>
      </c>
      <c r="E139">
        <v>51</v>
      </c>
      <c r="F139">
        <v>52</v>
      </c>
      <c r="G139">
        <v>51.2</v>
      </c>
      <c r="H139">
        <v>20</v>
      </c>
      <c r="I139">
        <v>41.042000000000002</v>
      </c>
      <c r="J139">
        <v>42.764000000000003</v>
      </c>
      <c r="K139">
        <v>41.893999999999998</v>
      </c>
      <c r="L139">
        <v>20</v>
      </c>
      <c r="M139">
        <v>6</v>
      </c>
      <c r="N139">
        <v>13</v>
      </c>
      <c r="O139">
        <v>9.8000000000000007</v>
      </c>
      <c r="P139">
        <v>20</v>
      </c>
      <c r="Q139">
        <v>100</v>
      </c>
      <c r="R139">
        <v>204</v>
      </c>
      <c r="S139">
        <v>127.4</v>
      </c>
      <c r="T139">
        <v>20</v>
      </c>
      <c r="U139">
        <v>32366</v>
      </c>
      <c r="V139">
        <v>35830</v>
      </c>
      <c r="W139">
        <v>34527.35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</row>
    <row r="140" spans="1:31" x14ac:dyDescent="0.25">
      <c r="A140" t="str">
        <f t="shared" si="3"/>
        <v>grid15x08</v>
      </c>
      <c r="B140" t="s">
        <v>669</v>
      </c>
      <c r="C140" s="1">
        <v>45393.746736111112</v>
      </c>
      <c r="D140">
        <v>20</v>
      </c>
      <c r="E140">
        <v>57</v>
      </c>
      <c r="F140">
        <v>59</v>
      </c>
      <c r="G140">
        <v>57.7</v>
      </c>
      <c r="H140">
        <v>20</v>
      </c>
      <c r="I140">
        <v>47.042999999999999</v>
      </c>
      <c r="J140">
        <v>51.506999999999998</v>
      </c>
      <c r="K140">
        <v>49.472000000000001</v>
      </c>
      <c r="L140">
        <v>20</v>
      </c>
      <c r="M140">
        <v>8</v>
      </c>
      <c r="N140">
        <v>15</v>
      </c>
      <c r="O140">
        <v>11.4</v>
      </c>
      <c r="P140">
        <v>20</v>
      </c>
      <c r="Q140">
        <v>107</v>
      </c>
      <c r="R140">
        <v>211</v>
      </c>
      <c r="S140">
        <v>134.44999999999999</v>
      </c>
      <c r="T140">
        <v>20</v>
      </c>
      <c r="U140">
        <v>32543</v>
      </c>
      <c r="V140">
        <v>35562</v>
      </c>
      <c r="W140">
        <v>34341.449999999997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</row>
    <row r="141" spans="1:31" x14ac:dyDescent="0.25">
      <c r="A141" t="str">
        <f t="shared" si="3"/>
        <v>grid15x09</v>
      </c>
      <c r="B141" t="s">
        <v>670</v>
      </c>
      <c r="C141" s="1">
        <v>45393.748090277775</v>
      </c>
      <c r="D141">
        <v>20</v>
      </c>
      <c r="E141">
        <v>63</v>
      </c>
      <c r="F141">
        <v>65</v>
      </c>
      <c r="G141">
        <v>63.6</v>
      </c>
      <c r="H141">
        <v>20</v>
      </c>
      <c r="I141">
        <v>56.122999999999998</v>
      </c>
      <c r="J141">
        <v>58.671999999999997</v>
      </c>
      <c r="K141">
        <v>57.396000000000001</v>
      </c>
      <c r="L141">
        <v>20</v>
      </c>
      <c r="M141">
        <v>9</v>
      </c>
      <c r="N141">
        <v>19</v>
      </c>
      <c r="O141">
        <v>13.55</v>
      </c>
      <c r="P141">
        <v>20</v>
      </c>
      <c r="Q141">
        <v>108</v>
      </c>
      <c r="R141">
        <v>166</v>
      </c>
      <c r="S141">
        <v>124.55</v>
      </c>
      <c r="T141">
        <v>20</v>
      </c>
      <c r="U141">
        <v>31584</v>
      </c>
      <c r="V141">
        <v>35616</v>
      </c>
      <c r="W141">
        <v>33260.75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</row>
    <row r="142" spans="1:31" x14ac:dyDescent="0.25">
      <c r="A142" t="str">
        <f t="shared" si="3"/>
        <v>grid15x10</v>
      </c>
      <c r="B142" t="s">
        <v>671</v>
      </c>
      <c r="C142" s="1">
        <v>45393.749652777777</v>
      </c>
      <c r="D142">
        <v>20</v>
      </c>
      <c r="E142">
        <v>70</v>
      </c>
      <c r="F142">
        <v>72</v>
      </c>
      <c r="G142">
        <v>70.599999999999994</v>
      </c>
      <c r="H142">
        <v>20</v>
      </c>
      <c r="I142">
        <v>64.045000000000002</v>
      </c>
      <c r="J142">
        <v>68.3</v>
      </c>
      <c r="K142">
        <v>66.403000000000006</v>
      </c>
      <c r="L142">
        <v>20</v>
      </c>
      <c r="M142">
        <v>12</v>
      </c>
      <c r="N142">
        <v>21</v>
      </c>
      <c r="O142">
        <v>15.4</v>
      </c>
      <c r="P142">
        <v>20</v>
      </c>
      <c r="Q142">
        <v>108</v>
      </c>
      <c r="R142">
        <v>231</v>
      </c>
      <c r="S142">
        <v>137</v>
      </c>
      <c r="T142">
        <v>20</v>
      </c>
      <c r="U142">
        <v>31191</v>
      </c>
      <c r="V142">
        <v>35227</v>
      </c>
      <c r="W142">
        <v>32983.9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</row>
    <row r="143" spans="1:31" x14ac:dyDescent="0.25">
      <c r="A143" t="str">
        <f t="shared" si="3"/>
        <v>grid15x11</v>
      </c>
      <c r="B143" t="s">
        <v>672</v>
      </c>
      <c r="C143" s="1">
        <v>45393.75141203704</v>
      </c>
      <c r="D143">
        <v>20</v>
      </c>
      <c r="E143">
        <v>76</v>
      </c>
      <c r="F143">
        <v>81</v>
      </c>
      <c r="G143">
        <v>77.75</v>
      </c>
      <c r="H143">
        <v>20</v>
      </c>
      <c r="I143">
        <v>71.683999999999997</v>
      </c>
      <c r="J143">
        <v>77.578000000000003</v>
      </c>
      <c r="K143">
        <v>74.789000000000001</v>
      </c>
      <c r="L143">
        <v>20</v>
      </c>
      <c r="M143">
        <v>12</v>
      </c>
      <c r="N143">
        <v>21</v>
      </c>
      <c r="O143">
        <v>16.149999999999999</v>
      </c>
      <c r="P143">
        <v>20</v>
      </c>
      <c r="Q143">
        <v>113</v>
      </c>
      <c r="R143">
        <v>190</v>
      </c>
      <c r="S143">
        <v>132</v>
      </c>
      <c r="T143">
        <v>20</v>
      </c>
      <c r="U143">
        <v>29611</v>
      </c>
      <c r="V143">
        <v>34996</v>
      </c>
      <c r="W143">
        <v>32587.45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</row>
    <row r="144" spans="1:31" x14ac:dyDescent="0.25">
      <c r="A144" t="str">
        <f t="shared" si="3"/>
        <v>grid15x13</v>
      </c>
      <c r="B144" t="s">
        <v>673</v>
      </c>
      <c r="C144" s="1">
        <v>45393.753622685188</v>
      </c>
      <c r="D144">
        <v>20</v>
      </c>
      <c r="E144">
        <v>89</v>
      </c>
      <c r="F144">
        <v>94</v>
      </c>
      <c r="G144">
        <v>90.85</v>
      </c>
      <c r="H144">
        <v>20</v>
      </c>
      <c r="I144">
        <v>87.462999999999994</v>
      </c>
      <c r="J144">
        <v>96.98</v>
      </c>
      <c r="K144">
        <v>93.155000000000001</v>
      </c>
      <c r="L144">
        <v>20</v>
      </c>
      <c r="M144">
        <v>14</v>
      </c>
      <c r="N144">
        <v>24</v>
      </c>
      <c r="O144">
        <v>19.5</v>
      </c>
      <c r="P144">
        <v>20</v>
      </c>
      <c r="Q144">
        <v>109</v>
      </c>
      <c r="R144">
        <v>195</v>
      </c>
      <c r="S144">
        <v>137.35</v>
      </c>
      <c r="T144">
        <v>20</v>
      </c>
      <c r="U144">
        <v>29292</v>
      </c>
      <c r="V144">
        <v>33044</v>
      </c>
      <c r="W144">
        <v>31668.400000000001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</row>
    <row r="145" spans="1:31" x14ac:dyDescent="0.25">
      <c r="A145" t="str">
        <f t="shared" si="3"/>
        <v>grid15x15</v>
      </c>
      <c r="B145" t="s">
        <v>674</v>
      </c>
      <c r="C145" s="1">
        <v>45393.756319444445</v>
      </c>
      <c r="D145">
        <v>20</v>
      </c>
      <c r="E145">
        <v>102</v>
      </c>
      <c r="F145">
        <v>106</v>
      </c>
      <c r="G145">
        <v>103.95</v>
      </c>
      <c r="H145">
        <v>20</v>
      </c>
      <c r="I145">
        <v>107.459</v>
      </c>
      <c r="J145">
        <v>119.105</v>
      </c>
      <c r="K145">
        <v>113.857</v>
      </c>
      <c r="L145">
        <v>20</v>
      </c>
      <c r="M145">
        <v>18</v>
      </c>
      <c r="N145">
        <v>31</v>
      </c>
      <c r="O145">
        <v>22.65</v>
      </c>
      <c r="P145">
        <v>20</v>
      </c>
      <c r="Q145">
        <v>116</v>
      </c>
      <c r="R145">
        <v>323</v>
      </c>
      <c r="S145">
        <v>159.30000000000001</v>
      </c>
      <c r="T145">
        <v>20</v>
      </c>
      <c r="U145">
        <v>28585</v>
      </c>
      <c r="V145">
        <v>33874</v>
      </c>
      <c r="W145">
        <v>30564.1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</row>
    <row r="146" spans="1:31" x14ac:dyDescent="0.25">
      <c r="A146" t="str">
        <f t="shared" si="3"/>
        <v>Net-10-10</v>
      </c>
      <c r="B146" t="s">
        <v>675</v>
      </c>
      <c r="C146" s="1">
        <v>45393.757199074076</v>
      </c>
      <c r="D146">
        <v>20</v>
      </c>
      <c r="E146">
        <v>28</v>
      </c>
      <c r="F146">
        <v>28</v>
      </c>
      <c r="G146">
        <v>28</v>
      </c>
      <c r="H146">
        <v>20</v>
      </c>
      <c r="I146">
        <v>36.398000000000003</v>
      </c>
      <c r="J146">
        <v>37.685000000000002</v>
      </c>
      <c r="K146">
        <v>37.200000000000003</v>
      </c>
      <c r="L146">
        <v>20</v>
      </c>
      <c r="M146">
        <v>5</v>
      </c>
      <c r="N146">
        <v>11</v>
      </c>
      <c r="O146">
        <v>8.1</v>
      </c>
      <c r="P146">
        <v>20</v>
      </c>
      <c r="Q146">
        <v>104</v>
      </c>
      <c r="R146">
        <v>130</v>
      </c>
      <c r="S146">
        <v>113.75</v>
      </c>
      <c r="T146">
        <v>20</v>
      </c>
      <c r="U146">
        <v>37645</v>
      </c>
      <c r="V146">
        <v>39401</v>
      </c>
      <c r="W146">
        <v>38496.75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</row>
    <row r="147" spans="1:31" x14ac:dyDescent="0.25">
      <c r="A147" t="str">
        <f t="shared" si="3"/>
        <v>Net-10-20</v>
      </c>
      <c r="B147" t="s">
        <v>676</v>
      </c>
      <c r="C147" s="1">
        <v>45393.759351851855</v>
      </c>
      <c r="D147">
        <v>20</v>
      </c>
      <c r="E147">
        <v>56</v>
      </c>
      <c r="F147">
        <v>56</v>
      </c>
      <c r="G147">
        <v>56</v>
      </c>
      <c r="H147">
        <v>20</v>
      </c>
      <c r="I147">
        <v>88.436000000000007</v>
      </c>
      <c r="J147">
        <v>94.778999999999996</v>
      </c>
      <c r="K147">
        <v>90.915999999999997</v>
      </c>
      <c r="L147">
        <v>20</v>
      </c>
      <c r="M147">
        <v>7</v>
      </c>
      <c r="N147">
        <v>19</v>
      </c>
      <c r="O147">
        <v>13</v>
      </c>
      <c r="P147">
        <v>20</v>
      </c>
      <c r="Q147">
        <v>106</v>
      </c>
      <c r="R147">
        <v>138</v>
      </c>
      <c r="S147">
        <v>118.3</v>
      </c>
      <c r="T147">
        <v>20</v>
      </c>
      <c r="U147">
        <v>38009</v>
      </c>
      <c r="V147">
        <v>39949</v>
      </c>
      <c r="W147">
        <v>38812.25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</row>
    <row r="148" spans="1:31" x14ac:dyDescent="0.25">
      <c r="A148" t="str">
        <f t="shared" si="3"/>
        <v>Net-20-20</v>
      </c>
      <c r="B148" t="s">
        <v>677</v>
      </c>
      <c r="C148" s="1">
        <v>45393.765347222223</v>
      </c>
      <c r="D148">
        <v>20</v>
      </c>
      <c r="E148">
        <v>98</v>
      </c>
      <c r="F148">
        <v>101</v>
      </c>
      <c r="G148">
        <v>98.45</v>
      </c>
      <c r="H148">
        <v>20</v>
      </c>
      <c r="I148">
        <v>243.553</v>
      </c>
      <c r="J148">
        <v>261.65600000000001</v>
      </c>
      <c r="K148">
        <v>255.73500000000001</v>
      </c>
      <c r="L148">
        <v>20</v>
      </c>
      <c r="M148">
        <v>23</v>
      </c>
      <c r="N148">
        <v>35</v>
      </c>
      <c r="O148">
        <v>30.1</v>
      </c>
      <c r="P148">
        <v>20</v>
      </c>
      <c r="Q148">
        <v>108</v>
      </c>
      <c r="R148">
        <v>133</v>
      </c>
      <c r="S148">
        <v>118.45</v>
      </c>
      <c r="T148">
        <v>20</v>
      </c>
      <c r="U148">
        <v>37237</v>
      </c>
      <c r="V148">
        <v>38822</v>
      </c>
      <c r="W148">
        <v>37850.300000000003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</row>
    <row r="149" spans="1:31" x14ac:dyDescent="0.25">
      <c r="A149" t="str">
        <f t="shared" si="3"/>
        <v>Planar-10</v>
      </c>
      <c r="B149" t="s">
        <v>678</v>
      </c>
      <c r="C149" s="1">
        <v>45393.765462962961</v>
      </c>
      <c r="D149">
        <v>20</v>
      </c>
      <c r="E149">
        <v>3</v>
      </c>
      <c r="F149">
        <v>5</v>
      </c>
      <c r="G149">
        <v>3.2</v>
      </c>
      <c r="H149">
        <v>20</v>
      </c>
      <c r="I149">
        <v>3.9489999999999998</v>
      </c>
      <c r="J149">
        <v>5.4809999999999999</v>
      </c>
      <c r="K149">
        <v>4.782</v>
      </c>
      <c r="L149">
        <v>20</v>
      </c>
      <c r="M149">
        <v>0</v>
      </c>
      <c r="N149">
        <v>2</v>
      </c>
      <c r="O149">
        <v>1.2</v>
      </c>
      <c r="P149">
        <v>20</v>
      </c>
      <c r="Q149">
        <v>55</v>
      </c>
      <c r="R149">
        <v>157</v>
      </c>
      <c r="S149">
        <v>82.7</v>
      </c>
      <c r="T149">
        <v>20</v>
      </c>
      <c r="U149">
        <v>10</v>
      </c>
      <c r="V149">
        <v>28</v>
      </c>
      <c r="W149">
        <v>16.55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</row>
    <row r="150" spans="1:31" x14ac:dyDescent="0.25">
      <c r="A150" t="str">
        <f t="shared" si="3"/>
        <v>Planar-20</v>
      </c>
      <c r="B150" t="s">
        <v>679</v>
      </c>
      <c r="C150" s="1">
        <v>45393.765717592592</v>
      </c>
      <c r="D150">
        <v>20</v>
      </c>
      <c r="E150">
        <v>5</v>
      </c>
      <c r="F150">
        <v>5</v>
      </c>
      <c r="G150">
        <v>5</v>
      </c>
      <c r="H150">
        <v>20</v>
      </c>
      <c r="I150">
        <v>10.593</v>
      </c>
      <c r="J150">
        <v>10.811999999999999</v>
      </c>
      <c r="K150">
        <v>10.701000000000001</v>
      </c>
      <c r="L150">
        <v>20</v>
      </c>
      <c r="M150">
        <v>0</v>
      </c>
      <c r="N150">
        <v>2</v>
      </c>
      <c r="O150">
        <v>1.1000000000000001</v>
      </c>
      <c r="P150">
        <v>20</v>
      </c>
      <c r="Q150">
        <v>1003</v>
      </c>
      <c r="R150">
        <v>1099</v>
      </c>
      <c r="S150">
        <v>1044.05</v>
      </c>
      <c r="T150">
        <v>20</v>
      </c>
      <c r="U150">
        <v>208</v>
      </c>
      <c r="V150">
        <v>236</v>
      </c>
      <c r="W150">
        <v>214.05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</row>
    <row r="151" spans="1:31" x14ac:dyDescent="0.25">
      <c r="A151" t="str">
        <f t="shared" si="3"/>
        <v>Planar-30</v>
      </c>
      <c r="B151" t="s">
        <v>680</v>
      </c>
      <c r="C151" s="1">
        <v>45393.766064814816</v>
      </c>
      <c r="D151">
        <v>20</v>
      </c>
      <c r="E151">
        <v>5</v>
      </c>
      <c r="F151">
        <v>5</v>
      </c>
      <c r="G151">
        <v>5</v>
      </c>
      <c r="H151">
        <v>20</v>
      </c>
      <c r="I151">
        <v>14.573</v>
      </c>
      <c r="J151">
        <v>14.972</v>
      </c>
      <c r="K151">
        <v>14.808999999999999</v>
      </c>
      <c r="L151">
        <v>20</v>
      </c>
      <c r="M151">
        <v>1</v>
      </c>
      <c r="N151">
        <v>4</v>
      </c>
      <c r="O151">
        <v>2.8</v>
      </c>
      <c r="P151">
        <v>20</v>
      </c>
      <c r="Q151">
        <v>873</v>
      </c>
      <c r="R151">
        <v>996</v>
      </c>
      <c r="S151">
        <v>925.65</v>
      </c>
      <c r="T151">
        <v>20</v>
      </c>
      <c r="U151">
        <v>459</v>
      </c>
      <c r="V151">
        <v>506</v>
      </c>
      <c r="W151">
        <v>477.5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</row>
    <row r="152" spans="1:31" x14ac:dyDescent="0.25">
      <c r="A152" t="str">
        <f t="shared" si="3"/>
        <v>Planar-50</v>
      </c>
      <c r="B152" t="s">
        <v>681</v>
      </c>
      <c r="C152" s="1">
        <v>45393.766481481478</v>
      </c>
      <c r="D152">
        <v>20</v>
      </c>
      <c r="E152">
        <v>6</v>
      </c>
      <c r="F152">
        <v>6</v>
      </c>
      <c r="G152">
        <v>6</v>
      </c>
      <c r="H152">
        <v>20</v>
      </c>
      <c r="I152">
        <v>17.588999999999999</v>
      </c>
      <c r="J152">
        <v>18.152000000000001</v>
      </c>
      <c r="K152">
        <v>17.827000000000002</v>
      </c>
      <c r="L152">
        <v>20</v>
      </c>
      <c r="M152">
        <v>1</v>
      </c>
      <c r="N152">
        <v>6</v>
      </c>
      <c r="O152">
        <v>3.75</v>
      </c>
      <c r="P152">
        <v>20</v>
      </c>
      <c r="Q152">
        <v>319</v>
      </c>
      <c r="R152">
        <v>627</v>
      </c>
      <c r="S152">
        <v>410.7</v>
      </c>
      <c r="T152">
        <v>20</v>
      </c>
      <c r="U152">
        <v>9517</v>
      </c>
      <c r="V152">
        <v>10358</v>
      </c>
      <c r="W152">
        <v>9947.0499999999993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</row>
    <row r="153" spans="1:31" x14ac:dyDescent="0.25">
      <c r="A153" t="str">
        <f t="shared" si="3"/>
        <v>Planar-100</v>
      </c>
      <c r="B153" t="s">
        <v>682</v>
      </c>
      <c r="C153" s="1">
        <v>45393.767187500001</v>
      </c>
      <c r="D153">
        <v>20</v>
      </c>
      <c r="E153">
        <v>10</v>
      </c>
      <c r="F153">
        <v>10</v>
      </c>
      <c r="G153">
        <v>10</v>
      </c>
      <c r="H153">
        <v>20</v>
      </c>
      <c r="I153">
        <v>29.152000000000001</v>
      </c>
      <c r="J153">
        <v>30.687000000000001</v>
      </c>
      <c r="K153">
        <v>29.742000000000001</v>
      </c>
      <c r="L153">
        <v>20</v>
      </c>
      <c r="M153">
        <v>1</v>
      </c>
      <c r="N153">
        <v>6</v>
      </c>
      <c r="O153">
        <v>3.6</v>
      </c>
      <c r="P153">
        <v>20</v>
      </c>
      <c r="Q153">
        <v>126</v>
      </c>
      <c r="R153">
        <v>245</v>
      </c>
      <c r="S153">
        <v>177.85</v>
      </c>
      <c r="T153">
        <v>20</v>
      </c>
      <c r="U153">
        <v>30856</v>
      </c>
      <c r="V153">
        <v>33542</v>
      </c>
      <c r="W153">
        <v>32384.75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</row>
    <row r="154" spans="1:31" x14ac:dyDescent="0.25">
      <c r="A154" t="str">
        <f t="shared" si="3"/>
        <v>Planar-150</v>
      </c>
      <c r="B154" t="s">
        <v>683</v>
      </c>
      <c r="C154" s="1">
        <v>45393.768425925926</v>
      </c>
      <c r="D154">
        <v>20</v>
      </c>
      <c r="E154">
        <v>12</v>
      </c>
      <c r="F154">
        <v>15</v>
      </c>
      <c r="G154">
        <v>13.05</v>
      </c>
      <c r="H154">
        <v>20</v>
      </c>
      <c r="I154">
        <v>51.097999999999999</v>
      </c>
      <c r="J154">
        <v>54.889000000000003</v>
      </c>
      <c r="K154">
        <v>52.828000000000003</v>
      </c>
      <c r="L154">
        <v>20</v>
      </c>
      <c r="M154">
        <v>3</v>
      </c>
      <c r="N154">
        <v>9</v>
      </c>
      <c r="O154">
        <v>6.3</v>
      </c>
      <c r="P154">
        <v>20</v>
      </c>
      <c r="Q154">
        <v>113</v>
      </c>
      <c r="R154">
        <v>237</v>
      </c>
      <c r="S154">
        <v>159.65</v>
      </c>
      <c r="T154">
        <v>20</v>
      </c>
      <c r="U154">
        <v>31488</v>
      </c>
      <c r="V154">
        <v>37087</v>
      </c>
      <c r="W154">
        <v>34517.800000000003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</row>
    <row r="155" spans="1:31" x14ac:dyDescent="0.25">
      <c r="A155" t="str">
        <f t="shared" si="3"/>
        <v>Planar-200</v>
      </c>
      <c r="B155" t="s">
        <v>684</v>
      </c>
      <c r="C155" s="1">
        <v>45393.770381944443</v>
      </c>
      <c r="D155">
        <v>20</v>
      </c>
      <c r="E155">
        <v>16</v>
      </c>
      <c r="F155">
        <v>18</v>
      </c>
      <c r="G155">
        <v>17.100000000000001</v>
      </c>
      <c r="H155">
        <v>20</v>
      </c>
      <c r="I155">
        <v>74.986999999999995</v>
      </c>
      <c r="J155">
        <v>88.897000000000006</v>
      </c>
      <c r="K155">
        <v>82.132000000000005</v>
      </c>
      <c r="L155">
        <v>20</v>
      </c>
      <c r="M155">
        <v>4</v>
      </c>
      <c r="N155">
        <v>11</v>
      </c>
      <c r="O155">
        <v>6.8</v>
      </c>
      <c r="P155">
        <v>20</v>
      </c>
      <c r="Q155">
        <v>112</v>
      </c>
      <c r="R155">
        <v>162</v>
      </c>
      <c r="S155">
        <v>130.75</v>
      </c>
      <c r="T155">
        <v>20</v>
      </c>
      <c r="U155">
        <v>35055</v>
      </c>
      <c r="V155">
        <v>40544</v>
      </c>
      <c r="W155">
        <v>37451.85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</row>
    <row r="156" spans="1:31" x14ac:dyDescent="0.25">
      <c r="A156" t="str">
        <f t="shared" si="3"/>
        <v>Random-50-1</v>
      </c>
      <c r="B156" t="s">
        <v>685</v>
      </c>
      <c r="C156" s="1">
        <v>45393.770798611113</v>
      </c>
      <c r="D156">
        <v>20</v>
      </c>
      <c r="E156">
        <v>32</v>
      </c>
      <c r="F156">
        <v>32</v>
      </c>
      <c r="G156">
        <v>32</v>
      </c>
      <c r="H156">
        <v>20</v>
      </c>
      <c r="I156">
        <v>17.521000000000001</v>
      </c>
      <c r="J156">
        <v>18.268999999999998</v>
      </c>
      <c r="K156">
        <v>17.93</v>
      </c>
      <c r="L156">
        <v>20</v>
      </c>
      <c r="M156">
        <v>1</v>
      </c>
      <c r="N156">
        <v>8</v>
      </c>
      <c r="O156">
        <v>4.5999999999999996</v>
      </c>
      <c r="P156">
        <v>20</v>
      </c>
      <c r="Q156">
        <v>115</v>
      </c>
      <c r="R156">
        <v>183</v>
      </c>
      <c r="S156">
        <v>141.4</v>
      </c>
      <c r="T156">
        <v>20</v>
      </c>
      <c r="U156">
        <v>31842</v>
      </c>
      <c r="V156">
        <v>33691</v>
      </c>
      <c r="W156">
        <v>32791.9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</row>
    <row r="157" spans="1:31" x14ac:dyDescent="0.25">
      <c r="A157" t="str">
        <f t="shared" si="3"/>
        <v>Random-50-10</v>
      </c>
      <c r="B157" t="s">
        <v>686</v>
      </c>
      <c r="C157" s="1">
        <v>45393.771215277775</v>
      </c>
      <c r="D157">
        <v>20</v>
      </c>
      <c r="E157">
        <v>22</v>
      </c>
      <c r="F157">
        <v>22</v>
      </c>
      <c r="G157">
        <v>22</v>
      </c>
      <c r="H157">
        <v>20</v>
      </c>
      <c r="I157">
        <v>17.395</v>
      </c>
      <c r="J157">
        <v>17.856999999999999</v>
      </c>
      <c r="K157">
        <v>17.696000000000002</v>
      </c>
      <c r="L157">
        <v>20</v>
      </c>
      <c r="M157">
        <v>1</v>
      </c>
      <c r="N157">
        <v>7</v>
      </c>
      <c r="O157">
        <v>4.4000000000000004</v>
      </c>
      <c r="P157">
        <v>20</v>
      </c>
      <c r="Q157">
        <v>109</v>
      </c>
      <c r="R157">
        <v>167</v>
      </c>
      <c r="S157">
        <v>130.05000000000001</v>
      </c>
      <c r="T157">
        <v>20</v>
      </c>
      <c r="U157">
        <v>32590</v>
      </c>
      <c r="V157">
        <v>34194</v>
      </c>
      <c r="W157">
        <v>33668.6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</row>
    <row r="158" spans="1:31" x14ac:dyDescent="0.25">
      <c r="A158" t="str">
        <f t="shared" si="3"/>
        <v>Random-50-2</v>
      </c>
      <c r="B158" t="s">
        <v>687</v>
      </c>
      <c r="C158" s="1">
        <v>45393.771643518521</v>
      </c>
      <c r="D158">
        <v>20</v>
      </c>
      <c r="E158">
        <v>33</v>
      </c>
      <c r="F158">
        <v>33</v>
      </c>
      <c r="G158">
        <v>33</v>
      </c>
      <c r="H158">
        <v>20</v>
      </c>
      <c r="I158">
        <v>18.010000000000002</v>
      </c>
      <c r="J158">
        <v>18.571999999999999</v>
      </c>
      <c r="K158">
        <v>18.388999999999999</v>
      </c>
      <c r="L158">
        <v>20</v>
      </c>
      <c r="M158">
        <v>2</v>
      </c>
      <c r="N158">
        <v>8</v>
      </c>
      <c r="O158">
        <v>4.8</v>
      </c>
      <c r="P158">
        <v>20</v>
      </c>
      <c r="Q158">
        <v>107</v>
      </c>
      <c r="R158">
        <v>173</v>
      </c>
      <c r="S158">
        <v>133.65</v>
      </c>
      <c r="T158">
        <v>20</v>
      </c>
      <c r="U158">
        <v>34771</v>
      </c>
      <c r="V158">
        <v>35883</v>
      </c>
      <c r="W158">
        <v>35488.25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</row>
    <row r="159" spans="1:31" x14ac:dyDescent="0.25">
      <c r="A159" t="str">
        <f t="shared" si="3"/>
        <v>Random-50-20</v>
      </c>
      <c r="B159" t="s">
        <v>688</v>
      </c>
      <c r="C159" s="1">
        <v>45393.77202546296</v>
      </c>
      <c r="D159">
        <v>20</v>
      </c>
      <c r="E159">
        <v>12</v>
      </c>
      <c r="F159">
        <v>12</v>
      </c>
      <c r="G159">
        <v>12</v>
      </c>
      <c r="H159">
        <v>20</v>
      </c>
      <c r="I159">
        <v>15.368</v>
      </c>
      <c r="J159">
        <v>17.105</v>
      </c>
      <c r="K159">
        <v>16.298999999999999</v>
      </c>
      <c r="L159">
        <v>20</v>
      </c>
      <c r="M159">
        <v>2</v>
      </c>
      <c r="N159">
        <v>6</v>
      </c>
      <c r="O159">
        <v>4.0999999999999996</v>
      </c>
      <c r="P159">
        <v>20</v>
      </c>
      <c r="Q159">
        <v>126</v>
      </c>
      <c r="R159">
        <v>201</v>
      </c>
      <c r="S159">
        <v>161.80000000000001</v>
      </c>
      <c r="T159">
        <v>20</v>
      </c>
      <c r="U159">
        <v>23355</v>
      </c>
      <c r="V159">
        <v>25834</v>
      </c>
      <c r="W159">
        <v>24182.400000000001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</row>
    <row r="160" spans="1:31" x14ac:dyDescent="0.25">
      <c r="A160" t="str">
        <f t="shared" si="3"/>
        <v>Random-50-3</v>
      </c>
      <c r="B160" t="s">
        <v>689</v>
      </c>
      <c r="C160" s="1">
        <v>45393.77244212963</v>
      </c>
      <c r="D160">
        <v>20</v>
      </c>
      <c r="E160">
        <v>28</v>
      </c>
      <c r="F160">
        <v>28</v>
      </c>
      <c r="G160">
        <v>28</v>
      </c>
      <c r="H160">
        <v>20</v>
      </c>
      <c r="I160">
        <v>17.042000000000002</v>
      </c>
      <c r="J160">
        <v>17.795000000000002</v>
      </c>
      <c r="K160">
        <v>17.395</v>
      </c>
      <c r="L160">
        <v>20</v>
      </c>
      <c r="M160">
        <v>3</v>
      </c>
      <c r="N160">
        <v>10</v>
      </c>
      <c r="O160">
        <v>5.6</v>
      </c>
      <c r="P160">
        <v>20</v>
      </c>
      <c r="Q160">
        <v>123</v>
      </c>
      <c r="R160">
        <v>249</v>
      </c>
      <c r="S160">
        <v>161.6</v>
      </c>
      <c r="T160">
        <v>20</v>
      </c>
      <c r="U160">
        <v>25525</v>
      </c>
      <c r="V160">
        <v>27440</v>
      </c>
      <c r="W160">
        <v>26349.85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</row>
    <row r="161" spans="1:31" x14ac:dyDescent="0.25">
      <c r="A161" t="str">
        <f t="shared" si="3"/>
        <v>Random-50-30</v>
      </c>
      <c r="B161" t="s">
        <v>690</v>
      </c>
      <c r="C161" s="1">
        <v>45393.772824074076</v>
      </c>
      <c r="D161">
        <v>20</v>
      </c>
      <c r="E161">
        <v>9</v>
      </c>
      <c r="F161">
        <v>9</v>
      </c>
      <c r="G161">
        <v>9</v>
      </c>
      <c r="H161">
        <v>20</v>
      </c>
      <c r="I161">
        <v>15.771000000000001</v>
      </c>
      <c r="J161">
        <v>16.478999999999999</v>
      </c>
      <c r="K161">
        <v>16.132000000000001</v>
      </c>
      <c r="L161">
        <v>20</v>
      </c>
      <c r="M161">
        <v>1</v>
      </c>
      <c r="N161">
        <v>5</v>
      </c>
      <c r="O161">
        <v>3.35</v>
      </c>
      <c r="P161">
        <v>20</v>
      </c>
      <c r="Q161">
        <v>168</v>
      </c>
      <c r="R161">
        <v>270</v>
      </c>
      <c r="S161">
        <v>218.85</v>
      </c>
      <c r="T161">
        <v>20</v>
      </c>
      <c r="U161">
        <v>18646</v>
      </c>
      <c r="V161">
        <v>19675</v>
      </c>
      <c r="W161">
        <v>19181.05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</row>
    <row r="162" spans="1:31" x14ac:dyDescent="0.25">
      <c r="A162" t="str">
        <f t="shared" si="3"/>
        <v>Random-50-4</v>
      </c>
      <c r="B162" t="s">
        <v>691</v>
      </c>
      <c r="C162" s="1">
        <v>45393.773240740738</v>
      </c>
      <c r="D162">
        <v>20</v>
      </c>
      <c r="E162">
        <v>30</v>
      </c>
      <c r="F162">
        <v>30</v>
      </c>
      <c r="G162">
        <v>30</v>
      </c>
      <c r="H162">
        <v>20</v>
      </c>
      <c r="I162">
        <v>17.524999999999999</v>
      </c>
      <c r="J162">
        <v>18.189</v>
      </c>
      <c r="K162">
        <v>17.850000000000001</v>
      </c>
      <c r="L162">
        <v>20</v>
      </c>
      <c r="M162">
        <v>1</v>
      </c>
      <c r="N162">
        <v>7</v>
      </c>
      <c r="O162">
        <v>4.5999999999999996</v>
      </c>
      <c r="P162">
        <v>20</v>
      </c>
      <c r="Q162">
        <v>112</v>
      </c>
      <c r="R162">
        <v>237</v>
      </c>
      <c r="S162">
        <v>155.05000000000001</v>
      </c>
      <c r="T162">
        <v>20</v>
      </c>
      <c r="U162">
        <v>29495</v>
      </c>
      <c r="V162">
        <v>31685</v>
      </c>
      <c r="W162">
        <v>30565.25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</row>
    <row r="163" spans="1:31" x14ac:dyDescent="0.25">
      <c r="A163" t="str">
        <f t="shared" si="3"/>
        <v>Random-50-40</v>
      </c>
      <c r="B163" t="s">
        <v>692</v>
      </c>
      <c r="C163" s="1">
        <v>45393.773645833331</v>
      </c>
      <c r="D163">
        <v>20</v>
      </c>
      <c r="E163">
        <v>8</v>
      </c>
      <c r="F163">
        <v>8</v>
      </c>
      <c r="G163">
        <v>8</v>
      </c>
      <c r="H163">
        <v>20</v>
      </c>
      <c r="I163">
        <v>16.681000000000001</v>
      </c>
      <c r="J163">
        <v>17.727</v>
      </c>
      <c r="K163">
        <v>17.181999999999999</v>
      </c>
      <c r="L163">
        <v>20</v>
      </c>
      <c r="M163">
        <v>1</v>
      </c>
      <c r="N163">
        <v>4</v>
      </c>
      <c r="O163">
        <v>2.5499999999999998</v>
      </c>
      <c r="P163">
        <v>20</v>
      </c>
      <c r="Q163">
        <v>137</v>
      </c>
      <c r="R163">
        <v>296</v>
      </c>
      <c r="S163">
        <v>201.9</v>
      </c>
      <c r="T163">
        <v>20</v>
      </c>
      <c r="U163">
        <v>18293</v>
      </c>
      <c r="V163">
        <v>27086</v>
      </c>
      <c r="W163">
        <v>24958.400000000001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</row>
    <row r="164" spans="1:31" x14ac:dyDescent="0.25">
      <c r="A164" t="str">
        <f t="shared" si="3"/>
        <v>Random-50-5</v>
      </c>
      <c r="B164" t="s">
        <v>693</v>
      </c>
      <c r="C164" s="1">
        <v>45393.774062500001</v>
      </c>
      <c r="D164">
        <v>20</v>
      </c>
      <c r="E164">
        <v>28</v>
      </c>
      <c r="F164">
        <v>28</v>
      </c>
      <c r="G164">
        <v>28</v>
      </c>
      <c r="H164">
        <v>20</v>
      </c>
      <c r="I164">
        <v>17.573</v>
      </c>
      <c r="J164">
        <v>18.221</v>
      </c>
      <c r="K164">
        <v>17.838999999999999</v>
      </c>
      <c r="L164">
        <v>20</v>
      </c>
      <c r="M164">
        <v>1</v>
      </c>
      <c r="N164">
        <v>7</v>
      </c>
      <c r="O164">
        <v>4.2</v>
      </c>
      <c r="P164">
        <v>20</v>
      </c>
      <c r="Q164">
        <v>107</v>
      </c>
      <c r="R164">
        <v>197</v>
      </c>
      <c r="S164">
        <v>136.69999999999999</v>
      </c>
      <c r="T164">
        <v>20</v>
      </c>
      <c r="U164">
        <v>31875</v>
      </c>
      <c r="V164">
        <v>32953</v>
      </c>
      <c r="W164">
        <v>32220.25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</row>
    <row r="165" spans="1:31" x14ac:dyDescent="0.25">
      <c r="A165" t="str">
        <f t="shared" si="3"/>
        <v>Random-50-50</v>
      </c>
      <c r="B165" t="s">
        <v>694</v>
      </c>
      <c r="C165" s="1">
        <v>45393.774502314816</v>
      </c>
      <c r="D165">
        <v>20</v>
      </c>
      <c r="E165">
        <v>6</v>
      </c>
      <c r="F165">
        <v>6</v>
      </c>
      <c r="G165">
        <v>6</v>
      </c>
      <c r="H165">
        <v>20</v>
      </c>
      <c r="I165">
        <v>18.16</v>
      </c>
      <c r="J165">
        <v>19.175999999999998</v>
      </c>
      <c r="K165">
        <v>18.548999999999999</v>
      </c>
      <c r="L165">
        <v>20</v>
      </c>
      <c r="M165">
        <v>1</v>
      </c>
      <c r="N165">
        <v>7</v>
      </c>
      <c r="O165">
        <v>2.7</v>
      </c>
      <c r="P165">
        <v>20</v>
      </c>
      <c r="Q165">
        <v>279</v>
      </c>
      <c r="R165">
        <v>526</v>
      </c>
      <c r="S165">
        <v>366.75</v>
      </c>
      <c r="T165">
        <v>20</v>
      </c>
      <c r="U165">
        <v>10053</v>
      </c>
      <c r="V165">
        <v>12115</v>
      </c>
      <c r="W165">
        <v>11693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</row>
    <row r="166" spans="1:31" x14ac:dyDescent="0.25">
      <c r="A166" t="str">
        <f t="shared" si="3"/>
        <v>Random-50-6</v>
      </c>
      <c r="B166" t="s">
        <v>695</v>
      </c>
      <c r="C166" s="1">
        <v>45393.774930555555</v>
      </c>
      <c r="D166">
        <v>20</v>
      </c>
      <c r="E166">
        <v>25</v>
      </c>
      <c r="F166">
        <v>25</v>
      </c>
      <c r="G166">
        <v>25</v>
      </c>
      <c r="H166">
        <v>20</v>
      </c>
      <c r="I166">
        <v>17.739999999999998</v>
      </c>
      <c r="J166">
        <v>18.457999999999998</v>
      </c>
      <c r="K166">
        <v>18.120999999999999</v>
      </c>
      <c r="L166">
        <v>20</v>
      </c>
      <c r="M166">
        <v>3</v>
      </c>
      <c r="N166">
        <v>7</v>
      </c>
      <c r="O166">
        <v>5.0999999999999996</v>
      </c>
      <c r="P166">
        <v>20</v>
      </c>
      <c r="Q166">
        <v>108</v>
      </c>
      <c r="R166">
        <v>147</v>
      </c>
      <c r="S166">
        <v>126.3</v>
      </c>
      <c r="T166">
        <v>20</v>
      </c>
      <c r="U166">
        <v>32226</v>
      </c>
      <c r="V166">
        <v>33885</v>
      </c>
      <c r="W166">
        <v>32811.4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</row>
    <row r="167" spans="1:31" x14ac:dyDescent="0.25">
      <c r="A167" t="str">
        <f t="shared" si="3"/>
        <v>Random-50-60</v>
      </c>
      <c r="B167" t="s">
        <v>696</v>
      </c>
      <c r="C167" s="1">
        <v>45393.775451388887</v>
      </c>
      <c r="D167">
        <v>20</v>
      </c>
      <c r="E167">
        <v>4</v>
      </c>
      <c r="F167">
        <v>4</v>
      </c>
      <c r="G167">
        <v>4</v>
      </c>
      <c r="H167">
        <v>20</v>
      </c>
      <c r="I167">
        <v>21.486999999999998</v>
      </c>
      <c r="J167">
        <v>22.99</v>
      </c>
      <c r="K167">
        <v>22.004999999999999</v>
      </c>
      <c r="L167">
        <v>20</v>
      </c>
      <c r="M167">
        <v>2</v>
      </c>
      <c r="N167">
        <v>5</v>
      </c>
      <c r="O167">
        <v>2.85</v>
      </c>
      <c r="P167">
        <v>20</v>
      </c>
      <c r="Q167">
        <v>696</v>
      </c>
      <c r="R167">
        <v>1121</v>
      </c>
      <c r="S167">
        <v>928.45</v>
      </c>
      <c r="T167">
        <v>20</v>
      </c>
      <c r="U167">
        <v>1225</v>
      </c>
      <c r="V167">
        <v>1432</v>
      </c>
      <c r="W167">
        <v>1266.2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</row>
    <row r="168" spans="1:31" x14ac:dyDescent="0.25">
      <c r="A168" t="str">
        <f t="shared" si="3"/>
        <v>Random-50-7</v>
      </c>
      <c r="B168" t="s">
        <v>697</v>
      </c>
      <c r="C168" s="1">
        <v>45393.775868055556</v>
      </c>
      <c r="D168">
        <v>20</v>
      </c>
      <c r="E168">
        <v>26</v>
      </c>
      <c r="F168">
        <v>26</v>
      </c>
      <c r="G168">
        <v>26</v>
      </c>
      <c r="H168">
        <v>20</v>
      </c>
      <c r="I168">
        <v>17.356999999999999</v>
      </c>
      <c r="J168">
        <v>18.423999999999999</v>
      </c>
      <c r="K168">
        <v>17.709</v>
      </c>
      <c r="L168">
        <v>20</v>
      </c>
      <c r="M168">
        <v>2</v>
      </c>
      <c r="N168">
        <v>7</v>
      </c>
      <c r="O168">
        <v>4.25</v>
      </c>
      <c r="P168">
        <v>20</v>
      </c>
      <c r="Q168">
        <v>133</v>
      </c>
      <c r="R168">
        <v>207</v>
      </c>
      <c r="S168">
        <v>161.65</v>
      </c>
      <c r="T168">
        <v>20</v>
      </c>
      <c r="U168">
        <v>30500</v>
      </c>
      <c r="V168">
        <v>32021</v>
      </c>
      <c r="W168">
        <v>31189.55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</row>
    <row r="169" spans="1:31" x14ac:dyDescent="0.25">
      <c r="A169" t="str">
        <f t="shared" si="3"/>
        <v>Random-50-70</v>
      </c>
      <c r="B169" t="s">
        <v>698</v>
      </c>
      <c r="C169" s="1">
        <v>45393.776400462964</v>
      </c>
      <c r="D169">
        <v>20</v>
      </c>
      <c r="E169">
        <v>4</v>
      </c>
      <c r="F169">
        <v>6</v>
      </c>
      <c r="G169">
        <v>4.0999999999999996</v>
      </c>
      <c r="H169">
        <v>20</v>
      </c>
      <c r="I169">
        <v>11.787000000000001</v>
      </c>
      <c r="J169">
        <v>24.045999999999999</v>
      </c>
      <c r="K169">
        <v>21.721</v>
      </c>
      <c r="L169">
        <v>20</v>
      </c>
      <c r="M169">
        <v>1</v>
      </c>
      <c r="N169">
        <v>5</v>
      </c>
      <c r="O169">
        <v>2.4500000000000002</v>
      </c>
      <c r="P169">
        <v>20</v>
      </c>
      <c r="Q169">
        <v>559</v>
      </c>
      <c r="R169">
        <v>1027</v>
      </c>
      <c r="S169">
        <v>878.5</v>
      </c>
      <c r="T169">
        <v>20</v>
      </c>
      <c r="U169">
        <v>388</v>
      </c>
      <c r="V169">
        <v>1262</v>
      </c>
      <c r="W169">
        <v>1201.2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</row>
    <row r="170" spans="1:31" x14ac:dyDescent="0.25">
      <c r="A170" t="str">
        <f t="shared" si="3"/>
        <v>Random-50-8</v>
      </c>
      <c r="B170" t="s">
        <v>699</v>
      </c>
      <c r="C170" s="1">
        <v>45393.776817129627</v>
      </c>
      <c r="D170">
        <v>20</v>
      </c>
      <c r="E170">
        <v>23</v>
      </c>
      <c r="F170">
        <v>23</v>
      </c>
      <c r="G170">
        <v>23</v>
      </c>
      <c r="H170">
        <v>20</v>
      </c>
      <c r="I170">
        <v>17.43</v>
      </c>
      <c r="J170">
        <v>18.201000000000001</v>
      </c>
      <c r="K170">
        <v>17.728000000000002</v>
      </c>
      <c r="L170">
        <v>20</v>
      </c>
      <c r="M170">
        <v>3</v>
      </c>
      <c r="N170">
        <v>8</v>
      </c>
      <c r="O170">
        <v>5.4</v>
      </c>
      <c r="P170">
        <v>20</v>
      </c>
      <c r="Q170">
        <v>118</v>
      </c>
      <c r="R170">
        <v>164</v>
      </c>
      <c r="S170">
        <v>135.5</v>
      </c>
      <c r="T170">
        <v>20</v>
      </c>
      <c r="U170">
        <v>30790</v>
      </c>
      <c r="V170">
        <v>31779</v>
      </c>
      <c r="W170">
        <v>31089.85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</row>
    <row r="171" spans="1:31" x14ac:dyDescent="0.25">
      <c r="A171" t="str">
        <f t="shared" si="3"/>
        <v>Random-50-80</v>
      </c>
      <c r="B171" t="s">
        <v>700</v>
      </c>
      <c r="C171" s="1">
        <v>45393.777326388888</v>
      </c>
      <c r="D171">
        <v>20</v>
      </c>
      <c r="E171">
        <v>4</v>
      </c>
      <c r="F171">
        <v>8</v>
      </c>
      <c r="G171">
        <v>4.2</v>
      </c>
      <c r="H171">
        <v>20</v>
      </c>
      <c r="I171">
        <v>11.423</v>
      </c>
      <c r="J171">
        <v>23.08</v>
      </c>
      <c r="K171">
        <v>20.696000000000002</v>
      </c>
      <c r="L171">
        <v>20</v>
      </c>
      <c r="M171">
        <v>1</v>
      </c>
      <c r="N171">
        <v>3</v>
      </c>
      <c r="O171">
        <v>1.45</v>
      </c>
      <c r="P171">
        <v>20</v>
      </c>
      <c r="Q171">
        <v>486</v>
      </c>
      <c r="R171">
        <v>885</v>
      </c>
      <c r="S171">
        <v>726.45</v>
      </c>
      <c r="T171">
        <v>20</v>
      </c>
      <c r="U171">
        <v>274</v>
      </c>
      <c r="V171">
        <v>1215</v>
      </c>
      <c r="W171">
        <v>1148.7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</row>
    <row r="172" spans="1:31" x14ac:dyDescent="0.25">
      <c r="A172" t="str">
        <f t="shared" si="3"/>
        <v>Random-50-9</v>
      </c>
      <c r="B172" t="s">
        <v>701</v>
      </c>
      <c r="C172" s="1">
        <v>45393.777731481481</v>
      </c>
      <c r="D172">
        <v>20</v>
      </c>
      <c r="E172">
        <v>23</v>
      </c>
      <c r="F172">
        <v>23</v>
      </c>
      <c r="G172">
        <v>23</v>
      </c>
      <c r="H172">
        <v>20</v>
      </c>
      <c r="I172">
        <v>16.774000000000001</v>
      </c>
      <c r="J172">
        <v>17.744</v>
      </c>
      <c r="K172">
        <v>17.280999999999999</v>
      </c>
      <c r="L172">
        <v>20</v>
      </c>
      <c r="M172">
        <v>3</v>
      </c>
      <c r="N172">
        <v>8</v>
      </c>
      <c r="O172">
        <v>4.75</v>
      </c>
      <c r="P172">
        <v>20</v>
      </c>
      <c r="Q172">
        <v>114</v>
      </c>
      <c r="R172">
        <v>162</v>
      </c>
      <c r="S172">
        <v>138.94999999999999</v>
      </c>
      <c r="T172">
        <v>20</v>
      </c>
      <c r="U172">
        <v>29431</v>
      </c>
      <c r="V172">
        <v>31292</v>
      </c>
      <c r="W172">
        <v>30431.599999999999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</row>
    <row r="173" spans="1:31" x14ac:dyDescent="0.25">
      <c r="A173" t="str">
        <f t="shared" si="3"/>
        <v>Random-50-90</v>
      </c>
      <c r="B173" t="s">
        <v>702</v>
      </c>
      <c r="C173" s="1">
        <v>45393.778379629628</v>
      </c>
      <c r="D173">
        <v>20</v>
      </c>
      <c r="E173">
        <v>3</v>
      </c>
      <c r="F173">
        <v>4</v>
      </c>
      <c r="G173">
        <v>3.05</v>
      </c>
      <c r="H173">
        <v>20</v>
      </c>
      <c r="I173">
        <v>25.927</v>
      </c>
      <c r="J173">
        <v>30.463000000000001</v>
      </c>
      <c r="K173">
        <v>27.242999999999999</v>
      </c>
      <c r="L173">
        <v>20</v>
      </c>
      <c r="M173">
        <v>0</v>
      </c>
      <c r="N173">
        <v>3</v>
      </c>
      <c r="O173">
        <v>1.4</v>
      </c>
      <c r="P173">
        <v>20</v>
      </c>
      <c r="Q173">
        <v>1275</v>
      </c>
      <c r="R173">
        <v>1500</v>
      </c>
      <c r="S173">
        <v>1325.5</v>
      </c>
      <c r="T173">
        <v>20</v>
      </c>
      <c r="U173">
        <v>50</v>
      </c>
      <c r="V173">
        <v>135</v>
      </c>
      <c r="W173">
        <v>65.2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</row>
    <row r="174" spans="1:31" x14ac:dyDescent="0.25">
      <c r="A174" t="str">
        <f t="shared" si="3"/>
        <v>Random-100-1</v>
      </c>
      <c r="B174" t="s">
        <v>703</v>
      </c>
      <c r="C174" s="1">
        <v>45393.77921296296</v>
      </c>
      <c r="D174">
        <v>20</v>
      </c>
      <c r="E174">
        <v>61</v>
      </c>
      <c r="F174">
        <v>61</v>
      </c>
      <c r="G174">
        <v>61</v>
      </c>
      <c r="H174">
        <v>20</v>
      </c>
      <c r="I174">
        <v>34.9</v>
      </c>
      <c r="J174">
        <v>35.927999999999997</v>
      </c>
      <c r="K174">
        <v>35.301000000000002</v>
      </c>
      <c r="L174">
        <v>20</v>
      </c>
      <c r="M174">
        <v>9</v>
      </c>
      <c r="N174">
        <v>16</v>
      </c>
      <c r="O174">
        <v>11.55</v>
      </c>
      <c r="P174">
        <v>20</v>
      </c>
      <c r="Q174">
        <v>116</v>
      </c>
      <c r="R174">
        <v>316</v>
      </c>
      <c r="S174">
        <v>194.7</v>
      </c>
      <c r="T174">
        <v>20</v>
      </c>
      <c r="U174">
        <v>30807</v>
      </c>
      <c r="V174">
        <v>32182</v>
      </c>
      <c r="W174">
        <v>31513.4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</row>
    <row r="175" spans="1:31" x14ac:dyDescent="0.25">
      <c r="A175" t="str">
        <f t="shared" si="3"/>
        <v>Random-100-10</v>
      </c>
      <c r="B175" t="s">
        <v>704</v>
      </c>
      <c r="C175" s="1">
        <v>45393.780057870368</v>
      </c>
      <c r="D175">
        <v>20</v>
      </c>
      <c r="E175">
        <v>24</v>
      </c>
      <c r="F175">
        <v>26</v>
      </c>
      <c r="G175">
        <v>25.2</v>
      </c>
      <c r="H175">
        <v>20</v>
      </c>
      <c r="I175">
        <v>34.692999999999998</v>
      </c>
      <c r="J175">
        <v>37.008000000000003</v>
      </c>
      <c r="K175">
        <v>35.825000000000003</v>
      </c>
      <c r="L175">
        <v>20</v>
      </c>
      <c r="M175">
        <v>4</v>
      </c>
      <c r="N175">
        <v>12</v>
      </c>
      <c r="O175">
        <v>8.5500000000000007</v>
      </c>
      <c r="P175">
        <v>20</v>
      </c>
      <c r="Q175">
        <v>101</v>
      </c>
      <c r="R175">
        <v>147</v>
      </c>
      <c r="S175">
        <v>119.1</v>
      </c>
      <c r="T175">
        <v>20</v>
      </c>
      <c r="U175">
        <v>35014</v>
      </c>
      <c r="V175">
        <v>37885</v>
      </c>
      <c r="W175">
        <v>36540.949999999997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</row>
    <row r="176" spans="1:31" x14ac:dyDescent="0.25">
      <c r="A176" t="str">
        <f t="shared" si="3"/>
        <v>Random-100-2</v>
      </c>
      <c r="B176" t="s">
        <v>705</v>
      </c>
      <c r="C176" s="1">
        <v>45393.780960648146</v>
      </c>
      <c r="D176">
        <v>20</v>
      </c>
      <c r="E176">
        <v>59</v>
      </c>
      <c r="F176">
        <v>59</v>
      </c>
      <c r="G176">
        <v>59</v>
      </c>
      <c r="H176">
        <v>20</v>
      </c>
      <c r="I176">
        <v>37.844999999999999</v>
      </c>
      <c r="J176">
        <v>39.762</v>
      </c>
      <c r="K176">
        <v>38.472000000000001</v>
      </c>
      <c r="L176">
        <v>20</v>
      </c>
      <c r="M176">
        <v>7</v>
      </c>
      <c r="N176">
        <v>18</v>
      </c>
      <c r="O176">
        <v>12.15</v>
      </c>
      <c r="P176">
        <v>20</v>
      </c>
      <c r="Q176">
        <v>114</v>
      </c>
      <c r="R176">
        <v>313</v>
      </c>
      <c r="S176">
        <v>159.94999999999999</v>
      </c>
      <c r="T176">
        <v>20</v>
      </c>
      <c r="U176">
        <v>32286</v>
      </c>
      <c r="V176">
        <v>33290</v>
      </c>
      <c r="W176">
        <v>32921.300000000003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</row>
    <row r="177" spans="1:31" x14ac:dyDescent="0.25">
      <c r="A177" t="str">
        <f t="shared" si="3"/>
        <v>Random-100-20</v>
      </c>
      <c r="B177" t="s">
        <v>706</v>
      </c>
      <c r="C177" s="1">
        <v>45393.781701388885</v>
      </c>
      <c r="D177">
        <v>20</v>
      </c>
      <c r="E177">
        <v>14</v>
      </c>
      <c r="F177">
        <v>15</v>
      </c>
      <c r="G177">
        <v>14.1</v>
      </c>
      <c r="H177">
        <v>20</v>
      </c>
      <c r="I177">
        <v>31.210999999999999</v>
      </c>
      <c r="J177">
        <v>32.823999999999998</v>
      </c>
      <c r="K177">
        <v>31.713000000000001</v>
      </c>
      <c r="L177">
        <v>20</v>
      </c>
      <c r="M177">
        <v>4</v>
      </c>
      <c r="N177">
        <v>10</v>
      </c>
      <c r="O177">
        <v>6.75</v>
      </c>
      <c r="P177">
        <v>20</v>
      </c>
      <c r="Q177">
        <v>117</v>
      </c>
      <c r="R177">
        <v>165</v>
      </c>
      <c r="S177">
        <v>134.25</v>
      </c>
      <c r="T177">
        <v>20</v>
      </c>
      <c r="U177">
        <v>31250</v>
      </c>
      <c r="V177">
        <v>33017</v>
      </c>
      <c r="W177">
        <v>32000.3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</row>
    <row r="178" spans="1:31" x14ac:dyDescent="0.25">
      <c r="A178" t="str">
        <f t="shared" si="3"/>
        <v>Random-100-3</v>
      </c>
      <c r="B178" t="s">
        <v>707</v>
      </c>
      <c r="C178" s="1">
        <v>45393.782604166663</v>
      </c>
      <c r="D178">
        <v>20</v>
      </c>
      <c r="E178">
        <v>48</v>
      </c>
      <c r="F178">
        <v>49</v>
      </c>
      <c r="G178">
        <v>48.1</v>
      </c>
      <c r="H178">
        <v>20</v>
      </c>
      <c r="I178">
        <v>36.445999999999998</v>
      </c>
      <c r="J178">
        <v>39.298999999999999</v>
      </c>
      <c r="K178">
        <v>38.015000000000001</v>
      </c>
      <c r="L178">
        <v>20</v>
      </c>
      <c r="M178">
        <v>5</v>
      </c>
      <c r="N178">
        <v>16</v>
      </c>
      <c r="O178">
        <v>11.9</v>
      </c>
      <c r="P178">
        <v>20</v>
      </c>
      <c r="Q178">
        <v>112</v>
      </c>
      <c r="R178">
        <v>303</v>
      </c>
      <c r="S178">
        <v>152.25</v>
      </c>
      <c r="T178">
        <v>20</v>
      </c>
      <c r="U178">
        <v>29771</v>
      </c>
      <c r="V178">
        <v>32210</v>
      </c>
      <c r="W178">
        <v>31436.3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</row>
    <row r="179" spans="1:31" x14ac:dyDescent="0.25">
      <c r="A179" t="str">
        <f t="shared" si="3"/>
        <v>Random-100-30</v>
      </c>
      <c r="B179" t="s">
        <v>708</v>
      </c>
      <c r="C179" s="1">
        <v>45393.783379629633</v>
      </c>
      <c r="D179">
        <v>20</v>
      </c>
      <c r="E179">
        <v>11</v>
      </c>
      <c r="F179">
        <v>12</v>
      </c>
      <c r="G179">
        <v>11.55</v>
      </c>
      <c r="H179">
        <v>20</v>
      </c>
      <c r="I179">
        <v>31.247</v>
      </c>
      <c r="J179">
        <v>34.78</v>
      </c>
      <c r="K179">
        <v>32.744</v>
      </c>
      <c r="L179">
        <v>20</v>
      </c>
      <c r="M179">
        <v>2</v>
      </c>
      <c r="N179">
        <v>6</v>
      </c>
      <c r="O179">
        <v>4.3499999999999996</v>
      </c>
      <c r="P179">
        <v>20</v>
      </c>
      <c r="Q179">
        <v>120</v>
      </c>
      <c r="R179">
        <v>353</v>
      </c>
      <c r="S179">
        <v>195.1</v>
      </c>
      <c r="T179">
        <v>20</v>
      </c>
      <c r="U179">
        <v>28190</v>
      </c>
      <c r="V179">
        <v>31473</v>
      </c>
      <c r="W179">
        <v>30125.45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</row>
    <row r="180" spans="1:31" x14ac:dyDescent="0.25">
      <c r="A180" t="str">
        <f t="shared" si="3"/>
        <v>Random-100-40</v>
      </c>
      <c r="B180" t="s">
        <v>709</v>
      </c>
      <c r="C180" s="1">
        <v>45393.784166666665</v>
      </c>
      <c r="D180">
        <v>20</v>
      </c>
      <c r="E180">
        <v>8</v>
      </c>
      <c r="F180">
        <v>9</v>
      </c>
      <c r="G180">
        <v>8.35</v>
      </c>
      <c r="H180">
        <v>20</v>
      </c>
      <c r="I180">
        <v>32.473999999999997</v>
      </c>
      <c r="J180">
        <v>34.212000000000003</v>
      </c>
      <c r="K180">
        <v>33.286000000000001</v>
      </c>
      <c r="L180">
        <v>20</v>
      </c>
      <c r="M180">
        <v>2</v>
      </c>
      <c r="N180">
        <v>5</v>
      </c>
      <c r="O180">
        <v>3.5</v>
      </c>
      <c r="P180">
        <v>20</v>
      </c>
      <c r="Q180">
        <v>197</v>
      </c>
      <c r="R180">
        <v>453</v>
      </c>
      <c r="S180">
        <v>321.5</v>
      </c>
      <c r="T180">
        <v>20</v>
      </c>
      <c r="U180">
        <v>23784</v>
      </c>
      <c r="V180">
        <v>27498</v>
      </c>
      <c r="W180">
        <v>26408.6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</row>
    <row r="181" spans="1:31" x14ac:dyDescent="0.25">
      <c r="A181" t="str">
        <f t="shared" si="3"/>
        <v>Random-100-5</v>
      </c>
      <c r="B181" t="s">
        <v>710</v>
      </c>
      <c r="C181" s="1">
        <v>45393.785069444442</v>
      </c>
      <c r="D181">
        <v>20</v>
      </c>
      <c r="E181">
        <v>39</v>
      </c>
      <c r="F181">
        <v>41</v>
      </c>
      <c r="G181">
        <v>39.75</v>
      </c>
      <c r="H181">
        <v>20</v>
      </c>
      <c r="I181">
        <v>37.457000000000001</v>
      </c>
      <c r="J181">
        <v>39.621000000000002</v>
      </c>
      <c r="K181">
        <v>38.590000000000003</v>
      </c>
      <c r="L181">
        <v>20</v>
      </c>
      <c r="M181">
        <v>6</v>
      </c>
      <c r="N181">
        <v>16</v>
      </c>
      <c r="O181">
        <v>11.35</v>
      </c>
      <c r="P181">
        <v>20</v>
      </c>
      <c r="Q181">
        <v>107</v>
      </c>
      <c r="R181">
        <v>176</v>
      </c>
      <c r="S181">
        <v>125.1</v>
      </c>
      <c r="T181">
        <v>20</v>
      </c>
      <c r="U181">
        <v>33430</v>
      </c>
      <c r="V181">
        <v>35490</v>
      </c>
      <c r="W181">
        <v>34637.599999999999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</row>
    <row r="182" spans="1:31" x14ac:dyDescent="0.25">
      <c r="A182" t="str">
        <f t="shared" si="3"/>
        <v>Random-100-50</v>
      </c>
      <c r="B182" t="s">
        <v>711</v>
      </c>
      <c r="C182" s="1">
        <v>45393.785925925928</v>
      </c>
      <c r="D182">
        <v>20</v>
      </c>
      <c r="E182">
        <v>7</v>
      </c>
      <c r="F182">
        <v>7</v>
      </c>
      <c r="G182">
        <v>7</v>
      </c>
      <c r="H182">
        <v>20</v>
      </c>
      <c r="I182">
        <v>32.325000000000003</v>
      </c>
      <c r="J182">
        <v>37.277000000000001</v>
      </c>
      <c r="K182">
        <v>35.582999999999998</v>
      </c>
      <c r="L182">
        <v>20</v>
      </c>
      <c r="M182">
        <v>2</v>
      </c>
      <c r="N182">
        <v>6</v>
      </c>
      <c r="O182">
        <v>3.75</v>
      </c>
      <c r="P182">
        <v>20</v>
      </c>
      <c r="Q182">
        <v>428</v>
      </c>
      <c r="R182">
        <v>695</v>
      </c>
      <c r="S182">
        <v>537.29999999999995</v>
      </c>
      <c r="T182">
        <v>20</v>
      </c>
      <c r="U182">
        <v>17761</v>
      </c>
      <c r="V182">
        <v>21823</v>
      </c>
      <c r="W182">
        <v>19208.75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</row>
    <row r="183" spans="1:31" x14ac:dyDescent="0.25">
      <c r="A183" t="str">
        <f t="shared" si="3"/>
        <v>Random-100-60</v>
      </c>
      <c r="B183" t="s">
        <v>712</v>
      </c>
      <c r="C183" s="1">
        <v>45393.786736111113</v>
      </c>
      <c r="D183">
        <v>20</v>
      </c>
      <c r="E183">
        <v>6</v>
      </c>
      <c r="F183">
        <v>6</v>
      </c>
      <c r="G183">
        <v>6</v>
      </c>
      <c r="H183">
        <v>20</v>
      </c>
      <c r="I183">
        <v>31.32</v>
      </c>
      <c r="J183">
        <v>39.405000000000001</v>
      </c>
      <c r="K183">
        <v>33.401000000000003</v>
      </c>
      <c r="L183">
        <v>20</v>
      </c>
      <c r="M183">
        <v>0</v>
      </c>
      <c r="N183">
        <v>3</v>
      </c>
      <c r="O183">
        <v>2.15</v>
      </c>
      <c r="P183">
        <v>20</v>
      </c>
      <c r="Q183">
        <v>217</v>
      </c>
      <c r="R183">
        <v>528</v>
      </c>
      <c r="S183">
        <v>349</v>
      </c>
      <c r="T183">
        <v>20</v>
      </c>
      <c r="U183">
        <v>18106</v>
      </c>
      <c r="V183">
        <v>30159</v>
      </c>
      <c r="W183">
        <v>27965.25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</row>
    <row r="184" spans="1:31" x14ac:dyDescent="0.25">
      <c r="A184" t="str">
        <f t="shared" si="3"/>
        <v>Random-100-7</v>
      </c>
      <c r="B184" t="s">
        <v>713</v>
      </c>
      <c r="C184" s="1">
        <v>45393.787627314814</v>
      </c>
      <c r="D184">
        <v>20</v>
      </c>
      <c r="E184">
        <v>32</v>
      </c>
      <c r="F184">
        <v>34</v>
      </c>
      <c r="G184">
        <v>32.9</v>
      </c>
      <c r="H184">
        <v>20</v>
      </c>
      <c r="I184">
        <v>36.811999999999998</v>
      </c>
      <c r="J184">
        <v>38.331000000000003</v>
      </c>
      <c r="K184">
        <v>37.625</v>
      </c>
      <c r="L184">
        <v>20</v>
      </c>
      <c r="M184">
        <v>5</v>
      </c>
      <c r="N184">
        <v>15</v>
      </c>
      <c r="O184">
        <v>9.5500000000000007</v>
      </c>
      <c r="P184">
        <v>20</v>
      </c>
      <c r="Q184">
        <v>105</v>
      </c>
      <c r="R184">
        <v>156</v>
      </c>
      <c r="S184">
        <v>120.95</v>
      </c>
      <c r="T184">
        <v>20</v>
      </c>
      <c r="U184">
        <v>35107</v>
      </c>
      <c r="V184">
        <v>38261</v>
      </c>
      <c r="W184">
        <v>36658.9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</row>
    <row r="185" spans="1:31" x14ac:dyDescent="0.25">
      <c r="A185" t="str">
        <f t="shared" si="3"/>
        <v>Random-100-70</v>
      </c>
      <c r="B185" t="s">
        <v>714</v>
      </c>
      <c r="C185" s="1">
        <v>45393.788703703707</v>
      </c>
      <c r="D185">
        <v>20</v>
      </c>
      <c r="E185">
        <v>5</v>
      </c>
      <c r="F185">
        <v>5</v>
      </c>
      <c r="G185">
        <v>5</v>
      </c>
      <c r="H185">
        <v>20</v>
      </c>
      <c r="I185">
        <v>43.802</v>
      </c>
      <c r="J185">
        <v>47.305999999999997</v>
      </c>
      <c r="K185">
        <v>45.834000000000003</v>
      </c>
      <c r="L185">
        <v>20</v>
      </c>
      <c r="M185">
        <v>2</v>
      </c>
      <c r="N185">
        <v>5</v>
      </c>
      <c r="O185">
        <v>3.1</v>
      </c>
      <c r="P185">
        <v>20</v>
      </c>
      <c r="Q185">
        <v>697</v>
      </c>
      <c r="R185">
        <v>1262</v>
      </c>
      <c r="S185">
        <v>991.15</v>
      </c>
      <c r="T185">
        <v>20</v>
      </c>
      <c r="U185">
        <v>4481</v>
      </c>
      <c r="V185">
        <v>6890</v>
      </c>
      <c r="W185">
        <v>5081.25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</row>
    <row r="186" spans="1:31" x14ac:dyDescent="0.25">
      <c r="A186" t="str">
        <f t="shared" si="3"/>
        <v>Random-100-8</v>
      </c>
      <c r="B186" t="s">
        <v>715</v>
      </c>
      <c r="C186" s="1">
        <v>45393.789594907408</v>
      </c>
      <c r="D186">
        <v>20</v>
      </c>
      <c r="E186">
        <v>29</v>
      </c>
      <c r="F186">
        <v>30</v>
      </c>
      <c r="G186">
        <v>29.45</v>
      </c>
      <c r="H186">
        <v>20</v>
      </c>
      <c r="I186">
        <v>36.536999999999999</v>
      </c>
      <c r="J186">
        <v>39.070999999999998</v>
      </c>
      <c r="K186">
        <v>37.664000000000001</v>
      </c>
      <c r="L186">
        <v>20</v>
      </c>
      <c r="M186">
        <v>5</v>
      </c>
      <c r="N186">
        <v>14</v>
      </c>
      <c r="O186">
        <v>8.9</v>
      </c>
      <c r="P186">
        <v>20</v>
      </c>
      <c r="Q186">
        <v>104</v>
      </c>
      <c r="R186">
        <v>127</v>
      </c>
      <c r="S186">
        <v>115.2</v>
      </c>
      <c r="T186">
        <v>20</v>
      </c>
      <c r="U186">
        <v>36521</v>
      </c>
      <c r="V186">
        <v>38864</v>
      </c>
      <c r="W186">
        <v>37627.949999999997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</row>
    <row r="187" spans="1:31" x14ac:dyDescent="0.25">
      <c r="A187" t="str">
        <f t="shared" si="3"/>
        <v>Random-100-80</v>
      </c>
      <c r="B187" t="s">
        <v>716</v>
      </c>
      <c r="C187" s="1">
        <v>45393.790601851855</v>
      </c>
      <c r="D187">
        <v>20</v>
      </c>
      <c r="E187">
        <v>4</v>
      </c>
      <c r="F187">
        <v>4</v>
      </c>
      <c r="G187">
        <v>4</v>
      </c>
      <c r="H187">
        <v>20</v>
      </c>
      <c r="I187">
        <v>36.875</v>
      </c>
      <c r="J187">
        <v>45.146999999999998</v>
      </c>
      <c r="K187">
        <v>39.85</v>
      </c>
      <c r="L187">
        <v>20</v>
      </c>
      <c r="M187">
        <v>0</v>
      </c>
      <c r="N187">
        <v>4</v>
      </c>
      <c r="O187">
        <v>1.75</v>
      </c>
      <c r="P187">
        <v>20</v>
      </c>
      <c r="Q187">
        <v>428</v>
      </c>
      <c r="R187">
        <v>1145</v>
      </c>
      <c r="S187">
        <v>779.6</v>
      </c>
      <c r="T187">
        <v>20</v>
      </c>
      <c r="U187">
        <v>4538</v>
      </c>
      <c r="V187">
        <v>4784</v>
      </c>
      <c r="W187">
        <v>4705.7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</row>
    <row r="188" spans="1:31" x14ac:dyDescent="0.25">
      <c r="A188" t="str">
        <f t="shared" si="3"/>
        <v>Random-100-9</v>
      </c>
      <c r="B188" t="s">
        <v>717</v>
      </c>
      <c r="C188" s="1">
        <v>45393.791481481479</v>
      </c>
      <c r="D188">
        <v>20</v>
      </c>
      <c r="E188">
        <v>27</v>
      </c>
      <c r="F188">
        <v>29</v>
      </c>
      <c r="G188">
        <v>27.6</v>
      </c>
      <c r="H188">
        <v>20</v>
      </c>
      <c r="I188">
        <v>35.432000000000002</v>
      </c>
      <c r="J188">
        <v>38.795999999999999</v>
      </c>
      <c r="K188">
        <v>36.99</v>
      </c>
      <c r="L188">
        <v>20</v>
      </c>
      <c r="M188">
        <v>5</v>
      </c>
      <c r="N188">
        <v>13</v>
      </c>
      <c r="O188">
        <v>8.6999999999999993</v>
      </c>
      <c r="P188">
        <v>20</v>
      </c>
      <c r="Q188">
        <v>107</v>
      </c>
      <c r="R188">
        <v>128</v>
      </c>
      <c r="S188">
        <v>115.65</v>
      </c>
      <c r="T188">
        <v>20</v>
      </c>
      <c r="U188">
        <v>36011</v>
      </c>
      <c r="V188">
        <v>38859</v>
      </c>
      <c r="W188">
        <v>37189.550000000003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</row>
    <row r="189" spans="1:31" x14ac:dyDescent="0.25">
      <c r="A189" t="str">
        <f t="shared" si="3"/>
        <v>Random-100-90</v>
      </c>
      <c r="B189" t="s">
        <v>718</v>
      </c>
      <c r="C189" s="1">
        <v>45393.792361111111</v>
      </c>
      <c r="D189">
        <v>20</v>
      </c>
      <c r="E189">
        <v>4</v>
      </c>
      <c r="F189">
        <v>8</v>
      </c>
      <c r="G189">
        <v>4.25</v>
      </c>
      <c r="H189">
        <v>20</v>
      </c>
      <c r="I189">
        <v>22.254999999999999</v>
      </c>
      <c r="J189">
        <v>42.081000000000003</v>
      </c>
      <c r="K189">
        <v>32.258000000000003</v>
      </c>
      <c r="L189">
        <v>20</v>
      </c>
      <c r="M189">
        <v>1</v>
      </c>
      <c r="N189">
        <v>4</v>
      </c>
      <c r="O189">
        <v>1.75</v>
      </c>
      <c r="P189">
        <v>20</v>
      </c>
      <c r="Q189">
        <v>327</v>
      </c>
      <c r="R189">
        <v>790</v>
      </c>
      <c r="S189">
        <v>512.29999999999995</v>
      </c>
      <c r="T189">
        <v>20</v>
      </c>
      <c r="U189">
        <v>521</v>
      </c>
      <c r="V189">
        <v>3317</v>
      </c>
      <c r="W189">
        <v>2157.6999999999998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</row>
    <row r="190" spans="1:31" x14ac:dyDescent="0.25">
      <c r="A190" t="str">
        <f t="shared" si="3"/>
        <v>Random-150-1</v>
      </c>
      <c r="B190" t="s">
        <v>719</v>
      </c>
      <c r="C190" s="1">
        <v>45393.793553240743</v>
      </c>
      <c r="D190">
        <v>20</v>
      </c>
      <c r="E190">
        <v>94</v>
      </c>
      <c r="F190">
        <v>94</v>
      </c>
      <c r="G190">
        <v>94</v>
      </c>
      <c r="H190">
        <v>20</v>
      </c>
      <c r="I190">
        <v>49.558999999999997</v>
      </c>
      <c r="J190">
        <v>52.088000000000001</v>
      </c>
      <c r="K190">
        <v>50.914000000000001</v>
      </c>
      <c r="L190">
        <v>20</v>
      </c>
      <c r="M190">
        <v>10</v>
      </c>
      <c r="N190">
        <v>22</v>
      </c>
      <c r="O190">
        <v>15.8</v>
      </c>
      <c r="P190">
        <v>20</v>
      </c>
      <c r="Q190">
        <v>137</v>
      </c>
      <c r="R190">
        <v>393</v>
      </c>
      <c r="S190">
        <v>245.95</v>
      </c>
      <c r="T190">
        <v>20</v>
      </c>
      <c r="U190">
        <v>27432</v>
      </c>
      <c r="V190">
        <v>28556</v>
      </c>
      <c r="W190">
        <v>28098.7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</row>
    <row r="191" spans="1:31" x14ac:dyDescent="0.25">
      <c r="A191" t="str">
        <f t="shared" si="3"/>
        <v>Random-150-10</v>
      </c>
      <c r="B191" t="s">
        <v>720</v>
      </c>
      <c r="C191" s="1">
        <v>45393.794953703706</v>
      </c>
      <c r="D191">
        <v>20</v>
      </c>
      <c r="E191">
        <v>27</v>
      </c>
      <c r="F191">
        <v>30</v>
      </c>
      <c r="G191">
        <v>28.25</v>
      </c>
      <c r="H191">
        <v>20</v>
      </c>
      <c r="I191">
        <v>56.756999999999998</v>
      </c>
      <c r="J191">
        <v>61.738999999999997</v>
      </c>
      <c r="K191">
        <v>59.274000000000001</v>
      </c>
      <c r="L191">
        <v>20</v>
      </c>
      <c r="M191">
        <v>7</v>
      </c>
      <c r="N191">
        <v>16</v>
      </c>
      <c r="O191">
        <v>9.8000000000000007</v>
      </c>
      <c r="P191">
        <v>20</v>
      </c>
      <c r="Q191">
        <v>106</v>
      </c>
      <c r="R191">
        <v>120</v>
      </c>
      <c r="S191">
        <v>112.7</v>
      </c>
      <c r="T191">
        <v>20</v>
      </c>
      <c r="U191">
        <v>37171</v>
      </c>
      <c r="V191">
        <v>40637</v>
      </c>
      <c r="W191">
        <v>39358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</row>
    <row r="192" spans="1:31" x14ac:dyDescent="0.25">
      <c r="A192" t="str">
        <f t="shared" si="3"/>
        <v>Random-150-2</v>
      </c>
      <c r="B192" t="s">
        <v>721</v>
      </c>
      <c r="C192" s="1">
        <v>45393.796331018515</v>
      </c>
      <c r="D192">
        <v>20</v>
      </c>
      <c r="E192">
        <v>78</v>
      </c>
      <c r="F192">
        <v>79</v>
      </c>
      <c r="G192">
        <v>78.650000000000006</v>
      </c>
      <c r="H192">
        <v>20</v>
      </c>
      <c r="I192">
        <v>51.2</v>
      </c>
      <c r="J192">
        <v>61.914000000000001</v>
      </c>
      <c r="K192">
        <v>57.49</v>
      </c>
      <c r="L192">
        <v>20</v>
      </c>
      <c r="M192">
        <v>14</v>
      </c>
      <c r="N192">
        <v>23</v>
      </c>
      <c r="O192">
        <v>16.850000000000001</v>
      </c>
      <c r="P192">
        <v>20</v>
      </c>
      <c r="Q192">
        <v>127</v>
      </c>
      <c r="R192">
        <v>528</v>
      </c>
      <c r="S192">
        <v>226.95</v>
      </c>
      <c r="T192">
        <v>20</v>
      </c>
      <c r="U192">
        <v>23044</v>
      </c>
      <c r="V192">
        <v>30108</v>
      </c>
      <c r="W192">
        <v>26508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</row>
    <row r="193" spans="1:31" x14ac:dyDescent="0.25">
      <c r="A193" t="str">
        <f t="shared" si="3"/>
        <v>Random-150-20</v>
      </c>
      <c r="B193" t="s">
        <v>722</v>
      </c>
      <c r="C193" s="1">
        <v>45393.797627314816</v>
      </c>
      <c r="D193">
        <v>20</v>
      </c>
      <c r="E193">
        <v>16</v>
      </c>
      <c r="F193">
        <v>18</v>
      </c>
      <c r="G193">
        <v>16.8</v>
      </c>
      <c r="H193">
        <v>20</v>
      </c>
      <c r="I193">
        <v>49.661000000000001</v>
      </c>
      <c r="J193">
        <v>56.359000000000002</v>
      </c>
      <c r="K193">
        <v>53.091999999999999</v>
      </c>
      <c r="L193">
        <v>20</v>
      </c>
      <c r="M193">
        <v>5</v>
      </c>
      <c r="N193">
        <v>10</v>
      </c>
      <c r="O193">
        <v>7.3</v>
      </c>
      <c r="P193">
        <v>20</v>
      </c>
      <c r="Q193">
        <v>114</v>
      </c>
      <c r="R193">
        <v>161</v>
      </c>
      <c r="S193">
        <v>131.94999999999999</v>
      </c>
      <c r="T193">
        <v>20</v>
      </c>
      <c r="U193">
        <v>34633</v>
      </c>
      <c r="V193">
        <v>39563</v>
      </c>
      <c r="W193">
        <v>36828.949999999997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</row>
    <row r="194" spans="1:31" x14ac:dyDescent="0.25">
      <c r="A194" t="str">
        <f t="shared" si="3"/>
        <v>Random-150-3</v>
      </c>
      <c r="B194" t="s">
        <v>723</v>
      </c>
      <c r="C194" s="1">
        <v>45393.799062500002</v>
      </c>
      <c r="D194">
        <v>20</v>
      </c>
      <c r="E194">
        <v>65</v>
      </c>
      <c r="F194">
        <v>67</v>
      </c>
      <c r="G194">
        <v>65.5</v>
      </c>
      <c r="H194">
        <v>20</v>
      </c>
      <c r="I194">
        <v>54.854999999999997</v>
      </c>
      <c r="J194">
        <v>65.983999999999995</v>
      </c>
      <c r="K194">
        <v>59.268000000000001</v>
      </c>
      <c r="L194">
        <v>20</v>
      </c>
      <c r="M194">
        <v>9</v>
      </c>
      <c r="N194">
        <v>21</v>
      </c>
      <c r="O194">
        <v>15.9</v>
      </c>
      <c r="P194">
        <v>20</v>
      </c>
      <c r="Q194">
        <v>114</v>
      </c>
      <c r="R194">
        <v>224</v>
      </c>
      <c r="S194">
        <v>163.44999999999999</v>
      </c>
      <c r="T194">
        <v>20</v>
      </c>
      <c r="U194">
        <v>26419</v>
      </c>
      <c r="V194">
        <v>32762</v>
      </c>
      <c r="W194">
        <v>29740.95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</row>
    <row r="195" spans="1:31" x14ac:dyDescent="0.25">
      <c r="A195" t="str">
        <f t="shared" ref="A195:A256" si="4">SUBSTITUTE(SUBSTITUTE(SUBSTITUTE(SUBSTITUTE(SUBSTITUTE(SUBSTITUTE(B195,"romanDomination/romanDomination.exe tvns true 100 50000 3600 30 1 2 {RandomSeed} romanDomination/instances/",""),"grid/",""),"random/",""),".txt",""),"net/",""),"planar/","")</f>
        <v>Random-150-30</v>
      </c>
      <c r="B195" t="s">
        <v>724</v>
      </c>
      <c r="C195" s="1">
        <v>45393.800300925926</v>
      </c>
      <c r="D195">
        <v>20</v>
      </c>
      <c r="E195">
        <v>12</v>
      </c>
      <c r="F195">
        <v>13</v>
      </c>
      <c r="G195">
        <v>12.35</v>
      </c>
      <c r="H195">
        <v>20</v>
      </c>
      <c r="I195">
        <v>47.612000000000002</v>
      </c>
      <c r="J195">
        <v>59.81</v>
      </c>
      <c r="K195">
        <v>51.537999999999997</v>
      </c>
      <c r="L195">
        <v>20</v>
      </c>
      <c r="M195">
        <v>2</v>
      </c>
      <c r="N195">
        <v>7</v>
      </c>
      <c r="O195">
        <v>5.0999999999999996</v>
      </c>
      <c r="P195">
        <v>20</v>
      </c>
      <c r="Q195">
        <v>108</v>
      </c>
      <c r="R195">
        <v>245</v>
      </c>
      <c r="S195">
        <v>177</v>
      </c>
      <c r="T195">
        <v>20</v>
      </c>
      <c r="U195">
        <v>32493</v>
      </c>
      <c r="V195">
        <v>37406</v>
      </c>
      <c r="W195">
        <v>35326.400000000001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</row>
    <row r="196" spans="1:31" x14ac:dyDescent="0.25">
      <c r="A196" t="str">
        <f t="shared" si="4"/>
        <v>Random-150-4</v>
      </c>
      <c r="B196" t="s">
        <v>725</v>
      </c>
      <c r="C196" s="1">
        <v>45393.801817129628</v>
      </c>
      <c r="D196">
        <v>20</v>
      </c>
      <c r="E196">
        <v>53</v>
      </c>
      <c r="F196">
        <v>57</v>
      </c>
      <c r="G196">
        <v>54.35</v>
      </c>
      <c r="H196">
        <v>20</v>
      </c>
      <c r="I196">
        <v>60.634999999999998</v>
      </c>
      <c r="J196">
        <v>65.605000000000004</v>
      </c>
      <c r="K196">
        <v>63.667999999999999</v>
      </c>
      <c r="L196">
        <v>20</v>
      </c>
      <c r="M196">
        <v>10</v>
      </c>
      <c r="N196">
        <v>24</v>
      </c>
      <c r="O196">
        <v>16.100000000000001</v>
      </c>
      <c r="P196">
        <v>20</v>
      </c>
      <c r="Q196">
        <v>108</v>
      </c>
      <c r="R196">
        <v>131</v>
      </c>
      <c r="S196">
        <v>117.7</v>
      </c>
      <c r="T196">
        <v>20</v>
      </c>
      <c r="U196">
        <v>32057</v>
      </c>
      <c r="V196">
        <v>35526</v>
      </c>
      <c r="W196">
        <v>33896.85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</row>
    <row r="197" spans="1:31" x14ac:dyDescent="0.25">
      <c r="A197" t="str">
        <f t="shared" si="4"/>
        <v>Random-150-40</v>
      </c>
      <c r="B197" t="s">
        <v>726</v>
      </c>
      <c r="C197" s="1">
        <v>45393.803032407406</v>
      </c>
      <c r="D197">
        <v>20</v>
      </c>
      <c r="E197">
        <v>9</v>
      </c>
      <c r="F197">
        <v>10</v>
      </c>
      <c r="G197">
        <v>9.4499999999999993</v>
      </c>
      <c r="H197">
        <v>20</v>
      </c>
      <c r="I197">
        <v>49.671999999999997</v>
      </c>
      <c r="J197">
        <v>53.83</v>
      </c>
      <c r="K197">
        <v>51.668999999999997</v>
      </c>
      <c r="L197">
        <v>20</v>
      </c>
      <c r="M197">
        <v>2</v>
      </c>
      <c r="N197">
        <v>7</v>
      </c>
      <c r="O197">
        <v>4.5999999999999996</v>
      </c>
      <c r="P197">
        <v>20</v>
      </c>
      <c r="Q197">
        <v>140</v>
      </c>
      <c r="R197">
        <v>528</v>
      </c>
      <c r="S197">
        <v>277.10000000000002</v>
      </c>
      <c r="T197">
        <v>20</v>
      </c>
      <c r="U197">
        <v>25165</v>
      </c>
      <c r="V197">
        <v>37543</v>
      </c>
      <c r="W197">
        <v>28581.1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</row>
    <row r="198" spans="1:31" x14ac:dyDescent="0.25">
      <c r="A198" t="str">
        <f t="shared" si="4"/>
        <v>Random-150-5</v>
      </c>
      <c r="B198" t="s">
        <v>727</v>
      </c>
      <c r="C198" s="1">
        <v>45393.804537037038</v>
      </c>
      <c r="D198">
        <v>20</v>
      </c>
      <c r="E198">
        <v>46</v>
      </c>
      <c r="F198">
        <v>50</v>
      </c>
      <c r="G198">
        <v>46.85</v>
      </c>
      <c r="H198">
        <v>20</v>
      </c>
      <c r="I198">
        <v>62.548000000000002</v>
      </c>
      <c r="J198">
        <v>67.501999999999995</v>
      </c>
      <c r="K198">
        <v>64.212000000000003</v>
      </c>
      <c r="L198">
        <v>20</v>
      </c>
      <c r="M198">
        <v>7</v>
      </c>
      <c r="N198">
        <v>21</v>
      </c>
      <c r="O198">
        <v>13</v>
      </c>
      <c r="P198">
        <v>20</v>
      </c>
      <c r="Q198">
        <v>106</v>
      </c>
      <c r="R198">
        <v>177</v>
      </c>
      <c r="S198">
        <v>123.45</v>
      </c>
      <c r="T198">
        <v>20</v>
      </c>
      <c r="U198">
        <v>34328</v>
      </c>
      <c r="V198">
        <v>37506</v>
      </c>
      <c r="W198">
        <v>36022.050000000003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</row>
    <row r="199" spans="1:31" x14ac:dyDescent="0.25">
      <c r="A199" t="str">
        <f t="shared" si="4"/>
        <v>Random-150-50</v>
      </c>
      <c r="B199" t="s">
        <v>728</v>
      </c>
      <c r="C199" s="1">
        <v>45393.805787037039</v>
      </c>
      <c r="D199">
        <v>20</v>
      </c>
      <c r="E199">
        <v>8</v>
      </c>
      <c r="F199">
        <v>8</v>
      </c>
      <c r="G199">
        <v>8</v>
      </c>
      <c r="H199">
        <v>20</v>
      </c>
      <c r="I199">
        <v>48.703000000000003</v>
      </c>
      <c r="J199">
        <v>54.459000000000003</v>
      </c>
      <c r="K199">
        <v>52.823999999999998</v>
      </c>
      <c r="L199">
        <v>20</v>
      </c>
      <c r="M199">
        <v>2</v>
      </c>
      <c r="N199">
        <v>4</v>
      </c>
      <c r="O199">
        <v>2.7</v>
      </c>
      <c r="P199">
        <v>20</v>
      </c>
      <c r="Q199">
        <v>182</v>
      </c>
      <c r="R199">
        <v>481</v>
      </c>
      <c r="S199">
        <v>290.75</v>
      </c>
      <c r="T199">
        <v>20</v>
      </c>
      <c r="U199">
        <v>28646</v>
      </c>
      <c r="V199">
        <v>39059</v>
      </c>
      <c r="W199">
        <v>37692.400000000001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</row>
    <row r="200" spans="1:31" x14ac:dyDescent="0.25">
      <c r="A200" t="str">
        <f t="shared" si="4"/>
        <v>Random-150-60</v>
      </c>
      <c r="B200" t="s">
        <v>729</v>
      </c>
      <c r="C200" s="1">
        <v>45393.807083333333</v>
      </c>
      <c r="D200">
        <v>20</v>
      </c>
      <c r="E200">
        <v>6</v>
      </c>
      <c r="F200">
        <v>6</v>
      </c>
      <c r="G200">
        <v>6</v>
      </c>
      <c r="H200">
        <v>20</v>
      </c>
      <c r="I200">
        <v>53.847000000000001</v>
      </c>
      <c r="J200">
        <v>56.625</v>
      </c>
      <c r="K200">
        <v>55.064999999999998</v>
      </c>
      <c r="L200">
        <v>20</v>
      </c>
      <c r="M200">
        <v>1</v>
      </c>
      <c r="N200">
        <v>4</v>
      </c>
      <c r="O200">
        <v>2.5499999999999998</v>
      </c>
      <c r="P200">
        <v>20</v>
      </c>
      <c r="Q200">
        <v>405</v>
      </c>
      <c r="R200">
        <v>694</v>
      </c>
      <c r="S200">
        <v>513.04999999999995</v>
      </c>
      <c r="T200">
        <v>20</v>
      </c>
      <c r="U200">
        <v>26741</v>
      </c>
      <c r="V200">
        <v>29569</v>
      </c>
      <c r="W200">
        <v>28461.75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</row>
    <row r="201" spans="1:31" x14ac:dyDescent="0.25">
      <c r="A201" t="str">
        <f t="shared" si="4"/>
        <v>Random-150-7</v>
      </c>
      <c r="B201" t="s">
        <v>730</v>
      </c>
      <c r="C201" s="1">
        <v>45393.808518518519</v>
      </c>
      <c r="D201">
        <v>20</v>
      </c>
      <c r="E201">
        <v>34</v>
      </c>
      <c r="F201">
        <v>38</v>
      </c>
      <c r="G201">
        <v>35.75</v>
      </c>
      <c r="H201">
        <v>20</v>
      </c>
      <c r="I201">
        <v>58.862000000000002</v>
      </c>
      <c r="J201">
        <v>63.158999999999999</v>
      </c>
      <c r="K201">
        <v>61.11</v>
      </c>
      <c r="L201">
        <v>20</v>
      </c>
      <c r="M201">
        <v>7</v>
      </c>
      <c r="N201">
        <v>21</v>
      </c>
      <c r="O201">
        <v>12.1</v>
      </c>
      <c r="P201">
        <v>20</v>
      </c>
      <c r="Q201">
        <v>105</v>
      </c>
      <c r="R201">
        <v>141</v>
      </c>
      <c r="S201">
        <v>112.2</v>
      </c>
      <c r="T201">
        <v>20</v>
      </c>
      <c r="U201">
        <v>37263</v>
      </c>
      <c r="V201">
        <v>40172</v>
      </c>
      <c r="W201">
        <v>38450.35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</row>
    <row r="202" spans="1:31" x14ac:dyDescent="0.25">
      <c r="A202" t="str">
        <f t="shared" si="4"/>
        <v>Random-150-70</v>
      </c>
      <c r="B202" t="s">
        <v>731</v>
      </c>
      <c r="C202" s="1">
        <v>45393.809861111113</v>
      </c>
      <c r="D202">
        <v>20</v>
      </c>
      <c r="E202">
        <v>6</v>
      </c>
      <c r="F202">
        <v>6</v>
      </c>
      <c r="G202">
        <v>6</v>
      </c>
      <c r="H202">
        <v>20</v>
      </c>
      <c r="I202">
        <v>51.332000000000001</v>
      </c>
      <c r="J202">
        <v>61.453000000000003</v>
      </c>
      <c r="K202">
        <v>54.908999999999999</v>
      </c>
      <c r="L202">
        <v>20</v>
      </c>
      <c r="M202">
        <v>0</v>
      </c>
      <c r="N202">
        <v>3</v>
      </c>
      <c r="O202">
        <v>1.8</v>
      </c>
      <c r="P202">
        <v>20</v>
      </c>
      <c r="Q202">
        <v>172</v>
      </c>
      <c r="R202">
        <v>583</v>
      </c>
      <c r="S202">
        <v>376.15</v>
      </c>
      <c r="T202">
        <v>20</v>
      </c>
      <c r="U202">
        <v>20081</v>
      </c>
      <c r="V202">
        <v>38042</v>
      </c>
      <c r="W202">
        <v>32116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</row>
    <row r="203" spans="1:31" x14ac:dyDescent="0.25">
      <c r="A203" t="str">
        <f t="shared" si="4"/>
        <v>Random-150-8</v>
      </c>
      <c r="B203" t="s">
        <v>732</v>
      </c>
      <c r="C203" s="1">
        <v>45393.811273148145</v>
      </c>
      <c r="D203">
        <v>20</v>
      </c>
      <c r="E203">
        <v>31</v>
      </c>
      <c r="F203">
        <v>34</v>
      </c>
      <c r="G203">
        <v>31.65</v>
      </c>
      <c r="H203">
        <v>20</v>
      </c>
      <c r="I203">
        <v>58.063000000000002</v>
      </c>
      <c r="J203">
        <v>62.786000000000001</v>
      </c>
      <c r="K203">
        <v>59.731999999999999</v>
      </c>
      <c r="L203">
        <v>20</v>
      </c>
      <c r="M203">
        <v>8</v>
      </c>
      <c r="N203">
        <v>16</v>
      </c>
      <c r="O203">
        <v>12.05</v>
      </c>
      <c r="P203">
        <v>20</v>
      </c>
      <c r="Q203">
        <v>104</v>
      </c>
      <c r="R203">
        <v>134</v>
      </c>
      <c r="S203">
        <v>114.3</v>
      </c>
      <c r="T203">
        <v>20</v>
      </c>
      <c r="U203">
        <v>37745</v>
      </c>
      <c r="V203">
        <v>40406</v>
      </c>
      <c r="W203">
        <v>38803.599999999999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</row>
    <row r="204" spans="1:31" x14ac:dyDescent="0.25">
      <c r="A204" t="str">
        <f t="shared" si="4"/>
        <v>Random-150-80</v>
      </c>
      <c r="B204" t="s">
        <v>733</v>
      </c>
      <c r="C204" s="1">
        <v>45393.812881944446</v>
      </c>
      <c r="D204">
        <v>20</v>
      </c>
      <c r="E204">
        <v>4</v>
      </c>
      <c r="F204">
        <v>4</v>
      </c>
      <c r="G204">
        <v>4</v>
      </c>
      <c r="H204">
        <v>20</v>
      </c>
      <c r="I204">
        <v>62.113</v>
      </c>
      <c r="J204">
        <v>76.513000000000005</v>
      </c>
      <c r="K204">
        <v>66.114999999999995</v>
      </c>
      <c r="L204">
        <v>20</v>
      </c>
      <c r="M204">
        <v>1</v>
      </c>
      <c r="N204">
        <v>4</v>
      </c>
      <c r="O204">
        <v>2.5</v>
      </c>
      <c r="P204">
        <v>20</v>
      </c>
      <c r="Q204">
        <v>513</v>
      </c>
      <c r="R204">
        <v>1213</v>
      </c>
      <c r="S204">
        <v>857.75</v>
      </c>
      <c r="T204">
        <v>20</v>
      </c>
      <c r="U204">
        <v>8131</v>
      </c>
      <c r="V204">
        <v>9267</v>
      </c>
      <c r="W204">
        <v>9063.2000000000007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</row>
    <row r="205" spans="1:31" x14ac:dyDescent="0.25">
      <c r="A205" t="str">
        <f t="shared" si="4"/>
        <v>Random-150-9</v>
      </c>
      <c r="B205" t="s">
        <v>734</v>
      </c>
      <c r="C205" s="1">
        <v>45393.814340277779</v>
      </c>
      <c r="D205">
        <v>20</v>
      </c>
      <c r="E205">
        <v>30</v>
      </c>
      <c r="F205">
        <v>36</v>
      </c>
      <c r="G205">
        <v>32.450000000000003</v>
      </c>
      <c r="H205">
        <v>20</v>
      </c>
      <c r="I205">
        <v>59.332000000000001</v>
      </c>
      <c r="J205">
        <v>65.605000000000004</v>
      </c>
      <c r="K205">
        <v>61.274000000000001</v>
      </c>
      <c r="L205">
        <v>20</v>
      </c>
      <c r="M205">
        <v>4</v>
      </c>
      <c r="N205">
        <v>15</v>
      </c>
      <c r="O205">
        <v>11.05</v>
      </c>
      <c r="P205">
        <v>20</v>
      </c>
      <c r="Q205">
        <v>104</v>
      </c>
      <c r="R205">
        <v>120</v>
      </c>
      <c r="S205">
        <v>112</v>
      </c>
      <c r="T205">
        <v>20</v>
      </c>
      <c r="U205">
        <v>38343</v>
      </c>
      <c r="V205">
        <v>40148</v>
      </c>
      <c r="W205">
        <v>39422.449999999997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</row>
    <row r="206" spans="1:31" x14ac:dyDescent="0.25">
      <c r="A206" t="str">
        <f t="shared" si="4"/>
        <v>Random-150-90</v>
      </c>
      <c r="B206" t="s">
        <v>735</v>
      </c>
      <c r="C206" s="1">
        <v>45393.815891203703</v>
      </c>
      <c r="D206">
        <v>20</v>
      </c>
      <c r="E206">
        <v>4</v>
      </c>
      <c r="F206">
        <v>8</v>
      </c>
      <c r="G206">
        <v>4.3</v>
      </c>
      <c r="H206">
        <v>20</v>
      </c>
      <c r="I206">
        <v>42.273000000000003</v>
      </c>
      <c r="J206">
        <v>69.754999999999995</v>
      </c>
      <c r="K206">
        <v>58.62</v>
      </c>
      <c r="L206">
        <v>20</v>
      </c>
      <c r="M206">
        <v>1</v>
      </c>
      <c r="N206">
        <v>5</v>
      </c>
      <c r="O206">
        <v>2</v>
      </c>
      <c r="P206">
        <v>20</v>
      </c>
      <c r="Q206">
        <v>306</v>
      </c>
      <c r="R206">
        <v>890</v>
      </c>
      <c r="S206">
        <v>597.95000000000005</v>
      </c>
      <c r="T206">
        <v>20</v>
      </c>
      <c r="U206">
        <v>971</v>
      </c>
      <c r="V206">
        <v>7861</v>
      </c>
      <c r="W206">
        <v>5270.45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</row>
    <row r="207" spans="1:31" x14ac:dyDescent="0.25">
      <c r="A207" t="str">
        <f t="shared" si="4"/>
        <v>Random-200-1</v>
      </c>
      <c r="B207" t="s">
        <v>736</v>
      </c>
      <c r="C207" s="1">
        <v>45393.817731481482</v>
      </c>
      <c r="D207">
        <v>20</v>
      </c>
      <c r="E207">
        <v>116</v>
      </c>
      <c r="F207">
        <v>116</v>
      </c>
      <c r="G207">
        <v>116</v>
      </c>
      <c r="H207">
        <v>20</v>
      </c>
      <c r="I207">
        <v>75.198999999999998</v>
      </c>
      <c r="J207">
        <v>81.822999999999993</v>
      </c>
      <c r="K207">
        <v>78.171000000000006</v>
      </c>
      <c r="L207">
        <v>20</v>
      </c>
      <c r="M207">
        <v>18</v>
      </c>
      <c r="N207">
        <v>28</v>
      </c>
      <c r="O207">
        <v>23.1</v>
      </c>
      <c r="P207">
        <v>20</v>
      </c>
      <c r="Q207">
        <v>143</v>
      </c>
      <c r="R207">
        <v>433</v>
      </c>
      <c r="S207">
        <v>268.2</v>
      </c>
      <c r="T207">
        <v>20</v>
      </c>
      <c r="U207">
        <v>24566</v>
      </c>
      <c r="V207">
        <v>26974</v>
      </c>
      <c r="W207">
        <v>25973.85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</row>
    <row r="208" spans="1:31" x14ac:dyDescent="0.25">
      <c r="A208" t="str">
        <f t="shared" si="4"/>
        <v>Random-200-10</v>
      </c>
      <c r="B208" t="s">
        <v>737</v>
      </c>
      <c r="C208" s="1">
        <v>45393.819953703707</v>
      </c>
      <c r="D208">
        <v>20</v>
      </c>
      <c r="E208">
        <v>30</v>
      </c>
      <c r="F208">
        <v>34</v>
      </c>
      <c r="G208">
        <v>32.549999999999997</v>
      </c>
      <c r="H208">
        <v>20</v>
      </c>
      <c r="I208">
        <v>87.959000000000003</v>
      </c>
      <c r="J208">
        <v>96.230999999999995</v>
      </c>
      <c r="K208">
        <v>93.272000000000006</v>
      </c>
      <c r="L208">
        <v>20</v>
      </c>
      <c r="M208">
        <v>7</v>
      </c>
      <c r="N208">
        <v>15</v>
      </c>
      <c r="O208">
        <v>10.9</v>
      </c>
      <c r="P208">
        <v>20</v>
      </c>
      <c r="Q208">
        <v>104</v>
      </c>
      <c r="R208">
        <v>121</v>
      </c>
      <c r="S208">
        <v>111.95</v>
      </c>
      <c r="T208">
        <v>20</v>
      </c>
      <c r="U208">
        <v>39069</v>
      </c>
      <c r="V208">
        <v>41299</v>
      </c>
      <c r="W208">
        <v>40473.4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</row>
    <row r="209" spans="1:31" x14ac:dyDescent="0.25">
      <c r="A209" t="str">
        <f t="shared" si="4"/>
        <v>Random-200-2</v>
      </c>
      <c r="B209" t="s">
        <v>738</v>
      </c>
      <c r="C209" s="1">
        <v>45393.821886574071</v>
      </c>
      <c r="D209">
        <v>20</v>
      </c>
      <c r="E209">
        <v>92</v>
      </c>
      <c r="F209">
        <v>94</v>
      </c>
      <c r="G209">
        <v>92.7</v>
      </c>
      <c r="H209">
        <v>20</v>
      </c>
      <c r="I209">
        <v>75.438999999999993</v>
      </c>
      <c r="J209">
        <v>87.567999999999998</v>
      </c>
      <c r="K209">
        <v>81.843999999999994</v>
      </c>
      <c r="L209">
        <v>20</v>
      </c>
      <c r="M209">
        <v>14</v>
      </c>
      <c r="N209">
        <v>28</v>
      </c>
      <c r="O209">
        <v>20.25</v>
      </c>
      <c r="P209">
        <v>20</v>
      </c>
      <c r="Q209">
        <v>122</v>
      </c>
      <c r="R209">
        <v>462</v>
      </c>
      <c r="S209">
        <v>225.5</v>
      </c>
      <c r="T209">
        <v>20</v>
      </c>
      <c r="U209">
        <v>23794</v>
      </c>
      <c r="V209">
        <v>27841</v>
      </c>
      <c r="W209">
        <v>26421.4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</row>
    <row r="210" spans="1:31" x14ac:dyDescent="0.25">
      <c r="A210" t="str">
        <f t="shared" si="4"/>
        <v>Random-200-20</v>
      </c>
      <c r="B210" t="s">
        <v>739</v>
      </c>
      <c r="C210" s="1">
        <v>45393.823900462965</v>
      </c>
      <c r="D210">
        <v>20</v>
      </c>
      <c r="E210">
        <v>18</v>
      </c>
      <c r="F210">
        <v>21</v>
      </c>
      <c r="G210">
        <v>18.8</v>
      </c>
      <c r="H210">
        <v>20</v>
      </c>
      <c r="I210">
        <v>79.805000000000007</v>
      </c>
      <c r="J210">
        <v>90.436999999999998</v>
      </c>
      <c r="K210">
        <v>84.266999999999996</v>
      </c>
      <c r="L210">
        <v>20</v>
      </c>
      <c r="M210">
        <v>4</v>
      </c>
      <c r="N210">
        <v>9</v>
      </c>
      <c r="O210">
        <v>6.4</v>
      </c>
      <c r="P210">
        <v>20</v>
      </c>
      <c r="Q210">
        <v>111</v>
      </c>
      <c r="R210">
        <v>152</v>
      </c>
      <c r="S210">
        <v>125.15</v>
      </c>
      <c r="T210">
        <v>20</v>
      </c>
      <c r="U210">
        <v>37751</v>
      </c>
      <c r="V210">
        <v>41262</v>
      </c>
      <c r="W210">
        <v>39217.449999999997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</row>
    <row r="211" spans="1:31" x14ac:dyDescent="0.25">
      <c r="A211" t="str">
        <f t="shared" si="4"/>
        <v>Random-200-3</v>
      </c>
      <c r="B211" t="s">
        <v>740</v>
      </c>
      <c r="C211" s="1">
        <v>45393.82607638889</v>
      </c>
      <c r="D211">
        <v>20</v>
      </c>
      <c r="E211">
        <v>69</v>
      </c>
      <c r="F211">
        <v>74</v>
      </c>
      <c r="G211">
        <v>70.7</v>
      </c>
      <c r="H211">
        <v>20</v>
      </c>
      <c r="I211">
        <v>86.614999999999995</v>
      </c>
      <c r="J211">
        <v>96.084999999999994</v>
      </c>
      <c r="K211">
        <v>92.007999999999996</v>
      </c>
      <c r="L211">
        <v>20</v>
      </c>
      <c r="M211">
        <v>19</v>
      </c>
      <c r="N211">
        <v>28</v>
      </c>
      <c r="O211">
        <v>23.05</v>
      </c>
      <c r="P211">
        <v>20</v>
      </c>
      <c r="Q211">
        <v>106</v>
      </c>
      <c r="R211">
        <v>175</v>
      </c>
      <c r="S211">
        <v>130.55000000000001</v>
      </c>
      <c r="T211">
        <v>20</v>
      </c>
      <c r="U211">
        <v>31117</v>
      </c>
      <c r="V211">
        <v>33374</v>
      </c>
      <c r="W211">
        <v>32523.45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</row>
    <row r="212" spans="1:31" x14ac:dyDescent="0.25">
      <c r="A212" t="str">
        <f t="shared" si="4"/>
        <v>Random-200-40</v>
      </c>
      <c r="B212" t="s">
        <v>741</v>
      </c>
      <c r="C212" s="1">
        <v>45393.828020833331</v>
      </c>
      <c r="D212">
        <v>20</v>
      </c>
      <c r="E212">
        <v>10</v>
      </c>
      <c r="F212">
        <v>11</v>
      </c>
      <c r="G212">
        <v>10.199999999999999</v>
      </c>
      <c r="H212">
        <v>20</v>
      </c>
      <c r="I212">
        <v>71.983999999999995</v>
      </c>
      <c r="J212">
        <v>87.995999999999995</v>
      </c>
      <c r="K212">
        <v>79.17</v>
      </c>
      <c r="L212">
        <v>20</v>
      </c>
      <c r="M212">
        <v>2</v>
      </c>
      <c r="N212">
        <v>6</v>
      </c>
      <c r="O212">
        <v>4.2</v>
      </c>
      <c r="P212">
        <v>20</v>
      </c>
      <c r="Q212">
        <v>195</v>
      </c>
      <c r="R212">
        <v>394</v>
      </c>
      <c r="S212">
        <v>258.35000000000002</v>
      </c>
      <c r="T212">
        <v>20</v>
      </c>
      <c r="U212">
        <v>31637</v>
      </c>
      <c r="V212">
        <v>36710</v>
      </c>
      <c r="W212">
        <v>34215.949999999997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</row>
    <row r="213" spans="1:31" x14ac:dyDescent="0.25">
      <c r="A213" t="str">
        <f t="shared" si="4"/>
        <v>Random-200-50</v>
      </c>
      <c r="B213" t="s">
        <v>742</v>
      </c>
      <c r="C213" s="1">
        <v>45393.830046296294</v>
      </c>
      <c r="D213">
        <v>20</v>
      </c>
      <c r="E213">
        <v>8</v>
      </c>
      <c r="F213">
        <v>9</v>
      </c>
      <c r="G213">
        <v>8.3000000000000007</v>
      </c>
      <c r="H213">
        <v>20</v>
      </c>
      <c r="I213">
        <v>80.346999999999994</v>
      </c>
      <c r="J213">
        <v>93.635000000000005</v>
      </c>
      <c r="K213">
        <v>84.084000000000003</v>
      </c>
      <c r="L213">
        <v>20</v>
      </c>
      <c r="M213">
        <v>2</v>
      </c>
      <c r="N213">
        <v>6</v>
      </c>
      <c r="O213">
        <v>3.45</v>
      </c>
      <c r="P213">
        <v>20</v>
      </c>
      <c r="Q213">
        <v>270</v>
      </c>
      <c r="R213">
        <v>445</v>
      </c>
      <c r="S213">
        <v>355.3</v>
      </c>
      <c r="T213">
        <v>20</v>
      </c>
      <c r="U213">
        <v>28763</v>
      </c>
      <c r="V213">
        <v>34018</v>
      </c>
      <c r="W213">
        <v>31461.1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</row>
    <row r="214" spans="1:31" x14ac:dyDescent="0.25">
      <c r="A214" t="str">
        <f t="shared" si="4"/>
        <v>Random-200-60</v>
      </c>
      <c r="B214" t="s">
        <v>743</v>
      </c>
      <c r="C214" s="1">
        <v>45393.832187499997</v>
      </c>
      <c r="D214">
        <v>20</v>
      </c>
      <c r="E214">
        <v>6</v>
      </c>
      <c r="F214">
        <v>7</v>
      </c>
      <c r="G214">
        <v>6.8</v>
      </c>
      <c r="H214">
        <v>20</v>
      </c>
      <c r="I214">
        <v>84.948999999999998</v>
      </c>
      <c r="J214">
        <v>94.819000000000003</v>
      </c>
      <c r="K214">
        <v>89.837000000000003</v>
      </c>
      <c r="L214">
        <v>20</v>
      </c>
      <c r="M214">
        <v>2</v>
      </c>
      <c r="N214">
        <v>5</v>
      </c>
      <c r="O214">
        <v>3.35</v>
      </c>
      <c r="P214">
        <v>20</v>
      </c>
      <c r="Q214">
        <v>404</v>
      </c>
      <c r="R214">
        <v>688</v>
      </c>
      <c r="S214">
        <v>531.85</v>
      </c>
      <c r="T214">
        <v>20</v>
      </c>
      <c r="U214">
        <v>21251</v>
      </c>
      <c r="V214">
        <v>25424</v>
      </c>
      <c r="W214">
        <v>23168.15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</row>
    <row r="215" spans="1:31" x14ac:dyDescent="0.25">
      <c r="A215" t="str">
        <f t="shared" si="4"/>
        <v>Random-200-7</v>
      </c>
      <c r="B215" t="s">
        <v>744</v>
      </c>
      <c r="C215" s="1">
        <v>45393.834490740737</v>
      </c>
      <c r="D215">
        <v>20</v>
      </c>
      <c r="E215">
        <v>36</v>
      </c>
      <c r="F215">
        <v>43</v>
      </c>
      <c r="G215">
        <v>39.200000000000003</v>
      </c>
      <c r="H215">
        <v>20</v>
      </c>
      <c r="I215">
        <v>90.177999999999997</v>
      </c>
      <c r="J215">
        <v>100.642</v>
      </c>
      <c r="K215">
        <v>96.480999999999995</v>
      </c>
      <c r="L215">
        <v>20</v>
      </c>
      <c r="M215">
        <v>7</v>
      </c>
      <c r="N215">
        <v>20</v>
      </c>
      <c r="O215">
        <v>13.5</v>
      </c>
      <c r="P215">
        <v>20</v>
      </c>
      <c r="Q215">
        <v>104</v>
      </c>
      <c r="R215">
        <v>125</v>
      </c>
      <c r="S215">
        <v>112.95</v>
      </c>
      <c r="T215">
        <v>20</v>
      </c>
      <c r="U215">
        <v>37709</v>
      </c>
      <c r="V215">
        <v>40552</v>
      </c>
      <c r="W215">
        <v>38980.6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</row>
    <row r="216" spans="1:31" x14ac:dyDescent="0.25">
      <c r="A216" t="str">
        <f t="shared" si="4"/>
        <v>Random-200-70</v>
      </c>
      <c r="B216" t="s">
        <v>745</v>
      </c>
      <c r="C216" s="1">
        <v>45393.836643518516</v>
      </c>
      <c r="D216">
        <v>20</v>
      </c>
      <c r="E216">
        <v>6</v>
      </c>
      <c r="F216">
        <v>6</v>
      </c>
      <c r="G216">
        <v>6</v>
      </c>
      <c r="H216">
        <v>20</v>
      </c>
      <c r="I216">
        <v>79.091999999999999</v>
      </c>
      <c r="J216">
        <v>99.798000000000002</v>
      </c>
      <c r="K216">
        <v>86.644999999999996</v>
      </c>
      <c r="L216">
        <v>20</v>
      </c>
      <c r="M216">
        <v>0</v>
      </c>
      <c r="N216">
        <v>4</v>
      </c>
      <c r="O216">
        <v>2.0499999999999998</v>
      </c>
      <c r="P216">
        <v>20</v>
      </c>
      <c r="Q216">
        <v>180</v>
      </c>
      <c r="R216">
        <v>629</v>
      </c>
      <c r="S216">
        <v>388.95</v>
      </c>
      <c r="T216">
        <v>20</v>
      </c>
      <c r="U216">
        <v>25578</v>
      </c>
      <c r="V216">
        <v>40113</v>
      </c>
      <c r="W216">
        <v>34908.699999999997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</row>
    <row r="217" spans="1:31" x14ac:dyDescent="0.25">
      <c r="A217" t="str">
        <f t="shared" si="4"/>
        <v>Random-200-8</v>
      </c>
      <c r="B217" t="s">
        <v>746</v>
      </c>
      <c r="C217" s="1">
        <v>45393.838958333334</v>
      </c>
      <c r="D217">
        <v>20</v>
      </c>
      <c r="E217">
        <v>36</v>
      </c>
      <c r="F217">
        <v>42</v>
      </c>
      <c r="G217">
        <v>38.1</v>
      </c>
      <c r="H217">
        <v>20</v>
      </c>
      <c r="I217">
        <v>92.825000000000003</v>
      </c>
      <c r="J217">
        <v>105.453</v>
      </c>
      <c r="K217">
        <v>96.724000000000004</v>
      </c>
      <c r="L217">
        <v>20</v>
      </c>
      <c r="M217">
        <v>6</v>
      </c>
      <c r="N217">
        <v>16</v>
      </c>
      <c r="O217">
        <v>11.6</v>
      </c>
      <c r="P217">
        <v>20</v>
      </c>
      <c r="Q217">
        <v>104</v>
      </c>
      <c r="R217">
        <v>120</v>
      </c>
      <c r="S217">
        <v>110.95</v>
      </c>
      <c r="T217">
        <v>20</v>
      </c>
      <c r="U217">
        <v>37914</v>
      </c>
      <c r="V217">
        <v>40314</v>
      </c>
      <c r="W217">
        <v>39166.400000000001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</row>
    <row r="218" spans="1:31" x14ac:dyDescent="0.25">
      <c r="A218" t="str">
        <f t="shared" si="4"/>
        <v>Random-200-80</v>
      </c>
      <c r="B218" t="s">
        <v>747</v>
      </c>
      <c r="C218" s="1">
        <v>45393.841539351852</v>
      </c>
      <c r="D218">
        <v>20</v>
      </c>
      <c r="E218">
        <v>4</v>
      </c>
      <c r="F218">
        <v>4</v>
      </c>
      <c r="G218">
        <v>4</v>
      </c>
      <c r="H218">
        <v>20</v>
      </c>
      <c r="I218">
        <v>108.114</v>
      </c>
      <c r="J218">
        <v>111.636</v>
      </c>
      <c r="K218">
        <v>110.33</v>
      </c>
      <c r="L218">
        <v>20</v>
      </c>
      <c r="M218">
        <v>1</v>
      </c>
      <c r="N218">
        <v>5</v>
      </c>
      <c r="O218">
        <v>2.75</v>
      </c>
      <c r="P218">
        <v>20</v>
      </c>
      <c r="Q218">
        <v>698</v>
      </c>
      <c r="R218">
        <v>1274</v>
      </c>
      <c r="S218">
        <v>977</v>
      </c>
      <c r="T218">
        <v>20</v>
      </c>
      <c r="U218">
        <v>11665</v>
      </c>
      <c r="V218">
        <v>12323</v>
      </c>
      <c r="W218">
        <v>12039.55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</row>
    <row r="219" spans="1:31" x14ac:dyDescent="0.25">
      <c r="A219" t="str">
        <f t="shared" si="4"/>
        <v>Random-200-9</v>
      </c>
      <c r="B219" t="s">
        <v>748</v>
      </c>
      <c r="C219" s="1">
        <v>45393.843819444446</v>
      </c>
      <c r="D219">
        <v>20</v>
      </c>
      <c r="E219">
        <v>32</v>
      </c>
      <c r="F219">
        <v>37</v>
      </c>
      <c r="G219">
        <v>33.85</v>
      </c>
      <c r="H219">
        <v>20</v>
      </c>
      <c r="I219">
        <v>90.450999999999993</v>
      </c>
      <c r="J219">
        <v>104.01300000000001</v>
      </c>
      <c r="K219">
        <v>95.266000000000005</v>
      </c>
      <c r="L219">
        <v>20</v>
      </c>
      <c r="M219">
        <v>9</v>
      </c>
      <c r="N219">
        <v>17</v>
      </c>
      <c r="O219">
        <v>12.55</v>
      </c>
      <c r="P219">
        <v>20</v>
      </c>
      <c r="Q219">
        <v>105</v>
      </c>
      <c r="R219">
        <v>124</v>
      </c>
      <c r="S219">
        <v>112.75</v>
      </c>
      <c r="T219">
        <v>20</v>
      </c>
      <c r="U219">
        <v>38372</v>
      </c>
      <c r="V219">
        <v>40688</v>
      </c>
      <c r="W219">
        <v>39634.5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</row>
    <row r="220" spans="1:31" x14ac:dyDescent="0.25">
      <c r="A220" t="str">
        <f t="shared" si="4"/>
        <v>Random-200-90</v>
      </c>
      <c r="B220" t="s">
        <v>749</v>
      </c>
      <c r="C220" s="1">
        <v>45393.846365740741</v>
      </c>
      <c r="D220">
        <v>20</v>
      </c>
      <c r="E220">
        <v>4</v>
      </c>
      <c r="F220">
        <v>4</v>
      </c>
      <c r="G220">
        <v>4</v>
      </c>
      <c r="H220">
        <v>20</v>
      </c>
      <c r="I220">
        <v>86.838999999999999</v>
      </c>
      <c r="J220">
        <v>116.127</v>
      </c>
      <c r="K220">
        <v>101.673</v>
      </c>
      <c r="L220">
        <v>20</v>
      </c>
      <c r="M220">
        <v>1</v>
      </c>
      <c r="N220">
        <v>3</v>
      </c>
      <c r="O220">
        <v>1.85</v>
      </c>
      <c r="P220">
        <v>20</v>
      </c>
      <c r="Q220">
        <v>628</v>
      </c>
      <c r="R220">
        <v>1238</v>
      </c>
      <c r="S220">
        <v>916.9</v>
      </c>
      <c r="T220">
        <v>20</v>
      </c>
      <c r="U220">
        <v>9357</v>
      </c>
      <c r="V220">
        <v>13887</v>
      </c>
      <c r="W220">
        <v>12097.2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</row>
    <row r="221" spans="1:31" x14ac:dyDescent="0.25">
      <c r="A221" t="str">
        <f t="shared" si="4"/>
        <v>Random-250-1</v>
      </c>
      <c r="B221" t="s">
        <v>750</v>
      </c>
      <c r="C221" s="1">
        <v>45393.849143518521</v>
      </c>
      <c r="D221">
        <v>20</v>
      </c>
      <c r="E221">
        <v>136</v>
      </c>
      <c r="F221">
        <v>138</v>
      </c>
      <c r="G221">
        <v>136.30000000000001</v>
      </c>
      <c r="H221">
        <v>20</v>
      </c>
      <c r="I221">
        <v>107.777</v>
      </c>
      <c r="J221">
        <v>124.38800000000001</v>
      </c>
      <c r="K221">
        <v>116.57899999999999</v>
      </c>
      <c r="L221">
        <v>20</v>
      </c>
      <c r="M221">
        <v>23</v>
      </c>
      <c r="N221">
        <v>38</v>
      </c>
      <c r="O221">
        <v>30.7</v>
      </c>
      <c r="P221">
        <v>20</v>
      </c>
      <c r="Q221">
        <v>130</v>
      </c>
      <c r="R221">
        <v>481</v>
      </c>
      <c r="S221">
        <v>260.3</v>
      </c>
      <c r="T221">
        <v>20</v>
      </c>
      <c r="U221">
        <v>24403</v>
      </c>
      <c r="V221">
        <v>27377</v>
      </c>
      <c r="W221">
        <v>25829.55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</row>
    <row r="222" spans="1:31" x14ac:dyDescent="0.25">
      <c r="A222" t="str">
        <f t="shared" si="4"/>
        <v>Random-250-10</v>
      </c>
      <c r="B222" t="s">
        <v>751</v>
      </c>
      <c r="C222" s="1">
        <v>45393.852372685185</v>
      </c>
      <c r="D222">
        <v>20</v>
      </c>
      <c r="E222">
        <v>32</v>
      </c>
      <c r="F222">
        <v>37</v>
      </c>
      <c r="G222">
        <v>34.450000000000003</v>
      </c>
      <c r="H222">
        <v>20</v>
      </c>
      <c r="I222">
        <v>129.357</v>
      </c>
      <c r="J222">
        <v>149.74</v>
      </c>
      <c r="K222">
        <v>136.952</v>
      </c>
      <c r="L222">
        <v>20</v>
      </c>
      <c r="M222">
        <v>7</v>
      </c>
      <c r="N222">
        <v>15</v>
      </c>
      <c r="O222">
        <v>10.75</v>
      </c>
      <c r="P222">
        <v>20</v>
      </c>
      <c r="Q222">
        <v>106</v>
      </c>
      <c r="R222">
        <v>122</v>
      </c>
      <c r="S222">
        <v>111.75</v>
      </c>
      <c r="T222">
        <v>20</v>
      </c>
      <c r="U222">
        <v>40208</v>
      </c>
      <c r="V222">
        <v>41625</v>
      </c>
      <c r="W222">
        <v>40876.65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</row>
    <row r="223" spans="1:31" x14ac:dyDescent="0.25">
      <c r="A223" t="str">
        <f t="shared" si="4"/>
        <v>Random-250-20</v>
      </c>
      <c r="B223" t="s">
        <v>752</v>
      </c>
      <c r="C223" s="1">
        <v>45393.855405092596</v>
      </c>
      <c r="D223">
        <v>20</v>
      </c>
      <c r="E223">
        <v>20</v>
      </c>
      <c r="F223">
        <v>21</v>
      </c>
      <c r="G223">
        <v>20.3</v>
      </c>
      <c r="H223">
        <v>20</v>
      </c>
      <c r="I223">
        <v>115.788</v>
      </c>
      <c r="J223">
        <v>133.91300000000001</v>
      </c>
      <c r="K223">
        <v>125.733</v>
      </c>
      <c r="L223">
        <v>20</v>
      </c>
      <c r="M223">
        <v>5</v>
      </c>
      <c r="N223">
        <v>12</v>
      </c>
      <c r="O223">
        <v>8</v>
      </c>
      <c r="P223">
        <v>20</v>
      </c>
      <c r="Q223">
        <v>116</v>
      </c>
      <c r="R223">
        <v>147</v>
      </c>
      <c r="S223">
        <v>127.15</v>
      </c>
      <c r="T223">
        <v>20</v>
      </c>
      <c r="U223">
        <v>38113</v>
      </c>
      <c r="V223">
        <v>41228</v>
      </c>
      <c r="W223">
        <v>39742.699999999997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</row>
    <row r="224" spans="1:31" x14ac:dyDescent="0.25">
      <c r="A224" t="str">
        <f t="shared" si="4"/>
        <v>Random-250-3</v>
      </c>
      <c r="B224" t="s">
        <v>753</v>
      </c>
      <c r="C224" s="1">
        <v>45393.858634259261</v>
      </c>
      <c r="D224">
        <v>20</v>
      </c>
      <c r="E224">
        <v>73</v>
      </c>
      <c r="F224">
        <v>78</v>
      </c>
      <c r="G224">
        <v>74.8</v>
      </c>
      <c r="H224">
        <v>20</v>
      </c>
      <c r="I224">
        <v>132.00200000000001</v>
      </c>
      <c r="J224">
        <v>143.57400000000001</v>
      </c>
      <c r="K224">
        <v>137.29900000000001</v>
      </c>
      <c r="L224">
        <v>20</v>
      </c>
      <c r="M224">
        <v>17</v>
      </c>
      <c r="N224">
        <v>30</v>
      </c>
      <c r="O224">
        <v>24.05</v>
      </c>
      <c r="P224">
        <v>20</v>
      </c>
      <c r="Q224">
        <v>110</v>
      </c>
      <c r="R224">
        <v>138</v>
      </c>
      <c r="S224">
        <v>119.95</v>
      </c>
      <c r="T224">
        <v>20</v>
      </c>
      <c r="U224">
        <v>31016</v>
      </c>
      <c r="V224">
        <v>35119</v>
      </c>
      <c r="W224">
        <v>33633.5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</row>
    <row r="225" spans="1:31" x14ac:dyDescent="0.25">
      <c r="A225" t="str">
        <f t="shared" si="4"/>
        <v>Random-250-4</v>
      </c>
      <c r="B225" t="s">
        <v>754</v>
      </c>
      <c r="C225" s="1">
        <v>45393.861956018518</v>
      </c>
      <c r="D225">
        <v>20</v>
      </c>
      <c r="E225">
        <v>62</v>
      </c>
      <c r="F225">
        <v>70</v>
      </c>
      <c r="G225">
        <v>64.849999999999994</v>
      </c>
      <c r="H225">
        <v>20</v>
      </c>
      <c r="I225">
        <v>131.048</v>
      </c>
      <c r="J225">
        <v>152.92599999999999</v>
      </c>
      <c r="K225">
        <v>138.006</v>
      </c>
      <c r="L225">
        <v>20</v>
      </c>
      <c r="M225">
        <v>13</v>
      </c>
      <c r="N225">
        <v>32</v>
      </c>
      <c r="O225">
        <v>21.3</v>
      </c>
      <c r="P225">
        <v>20</v>
      </c>
      <c r="Q225">
        <v>104</v>
      </c>
      <c r="R225">
        <v>146</v>
      </c>
      <c r="S225">
        <v>121.75</v>
      </c>
      <c r="T225">
        <v>20</v>
      </c>
      <c r="U225">
        <v>33466</v>
      </c>
      <c r="V225">
        <v>36803</v>
      </c>
      <c r="W225">
        <v>35332.5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</row>
    <row r="226" spans="1:31" x14ac:dyDescent="0.25">
      <c r="A226" t="str">
        <f t="shared" si="4"/>
        <v>Random-250-40</v>
      </c>
      <c r="B226" t="s">
        <v>755</v>
      </c>
      <c r="C226" s="1">
        <v>45393.864733796298</v>
      </c>
      <c r="D226">
        <v>20</v>
      </c>
      <c r="E226">
        <v>10</v>
      </c>
      <c r="F226">
        <v>12</v>
      </c>
      <c r="G226">
        <v>10.8</v>
      </c>
      <c r="H226">
        <v>20</v>
      </c>
      <c r="I226">
        <v>107.036</v>
      </c>
      <c r="J226">
        <v>122.482</v>
      </c>
      <c r="K226">
        <v>113.72199999999999</v>
      </c>
      <c r="L226">
        <v>20</v>
      </c>
      <c r="M226">
        <v>2</v>
      </c>
      <c r="N226">
        <v>7</v>
      </c>
      <c r="O226">
        <v>4.55</v>
      </c>
      <c r="P226">
        <v>20</v>
      </c>
      <c r="Q226">
        <v>141</v>
      </c>
      <c r="R226">
        <v>432</v>
      </c>
      <c r="S226">
        <v>257.25</v>
      </c>
      <c r="T226">
        <v>20</v>
      </c>
      <c r="U226">
        <v>30784</v>
      </c>
      <c r="V226">
        <v>37011</v>
      </c>
      <c r="W226">
        <v>33706.400000000001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</row>
    <row r="227" spans="1:31" x14ac:dyDescent="0.25">
      <c r="A227" t="str">
        <f t="shared" si="4"/>
        <v>Random-250-5</v>
      </c>
      <c r="B227" t="s">
        <v>756</v>
      </c>
      <c r="C227" s="1">
        <v>45393.868032407408</v>
      </c>
      <c r="D227">
        <v>20</v>
      </c>
      <c r="E227">
        <v>52</v>
      </c>
      <c r="F227">
        <v>59</v>
      </c>
      <c r="G227">
        <v>55.75</v>
      </c>
      <c r="H227">
        <v>20</v>
      </c>
      <c r="I227">
        <v>133.72399999999999</v>
      </c>
      <c r="J227">
        <v>150.53700000000001</v>
      </c>
      <c r="K227">
        <v>139.94</v>
      </c>
      <c r="L227">
        <v>20</v>
      </c>
      <c r="M227">
        <v>14</v>
      </c>
      <c r="N227">
        <v>23</v>
      </c>
      <c r="O227">
        <v>18.95</v>
      </c>
      <c r="P227">
        <v>20</v>
      </c>
      <c r="Q227">
        <v>104</v>
      </c>
      <c r="R227">
        <v>144</v>
      </c>
      <c r="S227">
        <v>115.3</v>
      </c>
      <c r="T227">
        <v>20</v>
      </c>
      <c r="U227">
        <v>34925</v>
      </c>
      <c r="V227">
        <v>38742</v>
      </c>
      <c r="W227">
        <v>37093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</row>
    <row r="228" spans="1:31" x14ac:dyDescent="0.25">
      <c r="A228" t="str">
        <f t="shared" si="4"/>
        <v>Random-250-50</v>
      </c>
      <c r="B228" t="s">
        <v>757</v>
      </c>
      <c r="C228" s="1">
        <v>45393.870833333334</v>
      </c>
      <c r="D228">
        <v>20</v>
      </c>
      <c r="E228">
        <v>8</v>
      </c>
      <c r="F228">
        <v>9</v>
      </c>
      <c r="G228">
        <v>8.6999999999999993</v>
      </c>
      <c r="H228">
        <v>20</v>
      </c>
      <c r="I228">
        <v>108.48699999999999</v>
      </c>
      <c r="J228">
        <v>127.258</v>
      </c>
      <c r="K228">
        <v>116.69499999999999</v>
      </c>
      <c r="L228">
        <v>20</v>
      </c>
      <c r="M228">
        <v>3</v>
      </c>
      <c r="N228">
        <v>5</v>
      </c>
      <c r="O228">
        <v>4</v>
      </c>
      <c r="P228">
        <v>20</v>
      </c>
      <c r="Q228">
        <v>246</v>
      </c>
      <c r="R228">
        <v>523</v>
      </c>
      <c r="S228">
        <v>351.4</v>
      </c>
      <c r="T228">
        <v>20</v>
      </c>
      <c r="U228">
        <v>26883</v>
      </c>
      <c r="V228">
        <v>32232</v>
      </c>
      <c r="W228">
        <v>29767.1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</row>
    <row r="229" spans="1:31" x14ac:dyDescent="0.25">
      <c r="A229" t="str">
        <f t="shared" si="4"/>
        <v>Random-250-6</v>
      </c>
      <c r="B229" t="s">
        <v>758</v>
      </c>
      <c r="C229" s="1">
        <v>45393.874131944445</v>
      </c>
      <c r="D229">
        <v>20</v>
      </c>
      <c r="E229">
        <v>47</v>
      </c>
      <c r="F229">
        <v>52</v>
      </c>
      <c r="G229">
        <v>48.75</v>
      </c>
      <c r="H229">
        <v>20</v>
      </c>
      <c r="I229">
        <v>133.601</v>
      </c>
      <c r="J229">
        <v>146.95599999999999</v>
      </c>
      <c r="K229">
        <v>139.523</v>
      </c>
      <c r="L229">
        <v>20</v>
      </c>
      <c r="M229">
        <v>12</v>
      </c>
      <c r="N229">
        <v>26</v>
      </c>
      <c r="O229">
        <v>17.25</v>
      </c>
      <c r="P229">
        <v>20</v>
      </c>
      <c r="Q229">
        <v>102</v>
      </c>
      <c r="R229">
        <v>129</v>
      </c>
      <c r="S229">
        <v>115.4</v>
      </c>
      <c r="T229">
        <v>20</v>
      </c>
      <c r="U229">
        <v>36645</v>
      </c>
      <c r="V229">
        <v>39575</v>
      </c>
      <c r="W229">
        <v>38317.199999999997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</row>
    <row r="230" spans="1:31" x14ac:dyDescent="0.25">
      <c r="A230" t="str">
        <f t="shared" si="4"/>
        <v>Random-250-60</v>
      </c>
      <c r="B230" t="s">
        <v>759</v>
      </c>
      <c r="C230" s="1">
        <v>45393.877129629633</v>
      </c>
      <c r="D230">
        <v>20</v>
      </c>
      <c r="E230">
        <v>8</v>
      </c>
      <c r="F230">
        <v>8</v>
      </c>
      <c r="G230">
        <v>8</v>
      </c>
      <c r="H230">
        <v>20</v>
      </c>
      <c r="I230">
        <v>107.926</v>
      </c>
      <c r="J230">
        <v>143.63800000000001</v>
      </c>
      <c r="K230">
        <v>123.64400000000001</v>
      </c>
      <c r="L230">
        <v>20</v>
      </c>
      <c r="M230">
        <v>2</v>
      </c>
      <c r="N230">
        <v>4</v>
      </c>
      <c r="O230">
        <v>2.8</v>
      </c>
      <c r="P230">
        <v>20</v>
      </c>
      <c r="Q230">
        <v>129</v>
      </c>
      <c r="R230">
        <v>176</v>
      </c>
      <c r="S230">
        <v>156.4</v>
      </c>
      <c r="T230">
        <v>20</v>
      </c>
      <c r="U230">
        <v>19586</v>
      </c>
      <c r="V230">
        <v>28312</v>
      </c>
      <c r="W230">
        <v>23795.4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</row>
    <row r="231" spans="1:31" x14ac:dyDescent="0.25">
      <c r="A231" t="str">
        <f t="shared" si="4"/>
        <v>Random-250-7</v>
      </c>
      <c r="B231" t="s">
        <v>760</v>
      </c>
      <c r="C231" s="1">
        <v>45393.88045138889</v>
      </c>
      <c r="D231">
        <v>20</v>
      </c>
      <c r="E231">
        <v>43</v>
      </c>
      <c r="F231">
        <v>48</v>
      </c>
      <c r="G231">
        <v>45.35</v>
      </c>
      <c r="H231">
        <v>20</v>
      </c>
      <c r="I231">
        <v>130.93700000000001</v>
      </c>
      <c r="J231">
        <v>148.58799999999999</v>
      </c>
      <c r="K231">
        <v>139.405</v>
      </c>
      <c r="L231">
        <v>20</v>
      </c>
      <c r="M231">
        <v>9</v>
      </c>
      <c r="N231">
        <v>18</v>
      </c>
      <c r="O231">
        <v>13.55</v>
      </c>
      <c r="P231">
        <v>20</v>
      </c>
      <c r="Q231">
        <v>108</v>
      </c>
      <c r="R231">
        <v>122</v>
      </c>
      <c r="S231">
        <v>115</v>
      </c>
      <c r="T231">
        <v>20</v>
      </c>
      <c r="U231">
        <v>37740</v>
      </c>
      <c r="V231">
        <v>39717</v>
      </c>
      <c r="W231">
        <v>39062.300000000003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</row>
    <row r="232" spans="1:31" x14ac:dyDescent="0.25">
      <c r="A232" t="str">
        <f t="shared" si="4"/>
        <v>Random-250-70</v>
      </c>
      <c r="B232" t="s">
        <v>761</v>
      </c>
      <c r="C232" s="1">
        <v>45393.883275462962</v>
      </c>
      <c r="D232">
        <v>20</v>
      </c>
      <c r="E232">
        <v>6</v>
      </c>
      <c r="F232">
        <v>6</v>
      </c>
      <c r="G232">
        <v>6</v>
      </c>
      <c r="H232">
        <v>20</v>
      </c>
      <c r="I232">
        <v>114.34699999999999</v>
      </c>
      <c r="J232">
        <v>129.172</v>
      </c>
      <c r="K232">
        <v>119.093</v>
      </c>
      <c r="L232">
        <v>20</v>
      </c>
      <c r="M232">
        <v>1</v>
      </c>
      <c r="N232">
        <v>3</v>
      </c>
      <c r="O232">
        <v>2.0499999999999998</v>
      </c>
      <c r="P232">
        <v>20</v>
      </c>
      <c r="Q232">
        <v>231</v>
      </c>
      <c r="R232">
        <v>533</v>
      </c>
      <c r="S232">
        <v>353.2</v>
      </c>
      <c r="T232">
        <v>20</v>
      </c>
      <c r="U232">
        <v>38932</v>
      </c>
      <c r="V232">
        <v>39548</v>
      </c>
      <c r="W232">
        <v>39286.9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</row>
    <row r="233" spans="1:31" x14ac:dyDescent="0.25">
      <c r="A233" t="str">
        <f t="shared" si="4"/>
        <v>Random-250-8</v>
      </c>
      <c r="B233" t="s">
        <v>762</v>
      </c>
      <c r="C233" s="1">
        <v>45393.886620370373</v>
      </c>
      <c r="D233">
        <v>20</v>
      </c>
      <c r="E233">
        <v>39</v>
      </c>
      <c r="F233">
        <v>45</v>
      </c>
      <c r="G233">
        <v>41.1</v>
      </c>
      <c r="H233">
        <v>20</v>
      </c>
      <c r="I233">
        <v>131.25399999999999</v>
      </c>
      <c r="J233">
        <v>151.048</v>
      </c>
      <c r="K233">
        <v>139.994</v>
      </c>
      <c r="L233">
        <v>20</v>
      </c>
      <c r="M233">
        <v>8</v>
      </c>
      <c r="N233">
        <v>18</v>
      </c>
      <c r="O233">
        <v>14.2</v>
      </c>
      <c r="P233">
        <v>20</v>
      </c>
      <c r="Q233">
        <v>105</v>
      </c>
      <c r="R233">
        <v>123</v>
      </c>
      <c r="S233">
        <v>112.3</v>
      </c>
      <c r="T233">
        <v>20</v>
      </c>
      <c r="U233">
        <v>37601</v>
      </c>
      <c r="V233">
        <v>40464</v>
      </c>
      <c r="W233">
        <v>39273.85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</row>
    <row r="234" spans="1:31" x14ac:dyDescent="0.25">
      <c r="A234" t="str">
        <f t="shared" si="4"/>
        <v>Random-250-80</v>
      </c>
      <c r="B234" t="s">
        <v>763</v>
      </c>
      <c r="C234" s="1">
        <v>45393.890173611115</v>
      </c>
      <c r="D234">
        <v>20</v>
      </c>
      <c r="E234">
        <v>4</v>
      </c>
      <c r="F234">
        <v>5</v>
      </c>
      <c r="G234">
        <v>4.2</v>
      </c>
      <c r="H234">
        <v>20</v>
      </c>
      <c r="I234">
        <v>143.03700000000001</v>
      </c>
      <c r="J234">
        <v>158.9</v>
      </c>
      <c r="K234">
        <v>149.23500000000001</v>
      </c>
      <c r="L234">
        <v>20</v>
      </c>
      <c r="M234">
        <v>2</v>
      </c>
      <c r="N234">
        <v>4</v>
      </c>
      <c r="O234">
        <v>2.9</v>
      </c>
      <c r="P234">
        <v>20</v>
      </c>
      <c r="Q234">
        <v>873</v>
      </c>
      <c r="R234">
        <v>1550</v>
      </c>
      <c r="S234">
        <v>1179.95</v>
      </c>
      <c r="T234">
        <v>20</v>
      </c>
      <c r="U234">
        <v>11550</v>
      </c>
      <c r="V234">
        <v>13719</v>
      </c>
      <c r="W234">
        <v>12644.8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</row>
    <row r="235" spans="1:31" x14ac:dyDescent="0.25">
      <c r="A235" t="str">
        <f t="shared" si="4"/>
        <v>Random-250-9</v>
      </c>
      <c r="B235" t="s">
        <v>764</v>
      </c>
      <c r="C235" s="1">
        <v>45393.893541666665</v>
      </c>
      <c r="D235">
        <v>20</v>
      </c>
      <c r="E235">
        <v>36</v>
      </c>
      <c r="F235">
        <v>40</v>
      </c>
      <c r="G235">
        <v>37.75</v>
      </c>
      <c r="H235">
        <v>20</v>
      </c>
      <c r="I235">
        <v>131.88</v>
      </c>
      <c r="J235">
        <v>148.16</v>
      </c>
      <c r="K235">
        <v>140.911</v>
      </c>
      <c r="L235">
        <v>20</v>
      </c>
      <c r="M235">
        <v>8</v>
      </c>
      <c r="N235">
        <v>15</v>
      </c>
      <c r="O235">
        <v>11.95</v>
      </c>
      <c r="P235">
        <v>20</v>
      </c>
      <c r="Q235">
        <v>105</v>
      </c>
      <c r="R235">
        <v>116</v>
      </c>
      <c r="S235">
        <v>110.75</v>
      </c>
      <c r="T235">
        <v>20</v>
      </c>
      <c r="U235">
        <v>39048</v>
      </c>
      <c r="V235">
        <v>41230</v>
      </c>
      <c r="W235">
        <v>40275.5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</row>
    <row r="236" spans="1:31" x14ac:dyDescent="0.25">
      <c r="A236" t="str">
        <f t="shared" si="4"/>
        <v>Random-250-90</v>
      </c>
      <c r="B236" t="s">
        <v>765</v>
      </c>
      <c r="C236" s="1">
        <v>45393.896909722222</v>
      </c>
      <c r="D236">
        <v>20</v>
      </c>
      <c r="E236">
        <v>4</v>
      </c>
      <c r="F236">
        <v>7</v>
      </c>
      <c r="G236">
        <v>4.2</v>
      </c>
      <c r="H236">
        <v>20</v>
      </c>
      <c r="I236">
        <v>108.64100000000001</v>
      </c>
      <c r="J236">
        <v>154.83099999999999</v>
      </c>
      <c r="K236">
        <v>134.90600000000001</v>
      </c>
      <c r="L236">
        <v>20</v>
      </c>
      <c r="M236">
        <v>0</v>
      </c>
      <c r="N236">
        <v>4</v>
      </c>
      <c r="O236">
        <v>2</v>
      </c>
      <c r="P236">
        <v>20</v>
      </c>
      <c r="Q236">
        <v>287</v>
      </c>
      <c r="R236">
        <v>1393</v>
      </c>
      <c r="S236">
        <v>827.15</v>
      </c>
      <c r="T236">
        <v>20</v>
      </c>
      <c r="U236">
        <v>1639</v>
      </c>
      <c r="V236">
        <v>18798</v>
      </c>
      <c r="W236">
        <v>12915.25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</row>
    <row r="237" spans="1:31" x14ac:dyDescent="0.25">
      <c r="A237" t="str">
        <f t="shared" si="4"/>
        <v>Random-350-80</v>
      </c>
      <c r="B237" t="s">
        <v>766</v>
      </c>
      <c r="C237" s="1">
        <v>45393.902071759258</v>
      </c>
      <c r="D237">
        <v>20</v>
      </c>
      <c r="E237">
        <v>6</v>
      </c>
      <c r="F237">
        <v>6</v>
      </c>
      <c r="G237">
        <v>6</v>
      </c>
      <c r="H237">
        <v>20</v>
      </c>
      <c r="I237">
        <v>181.06100000000001</v>
      </c>
      <c r="J237">
        <v>227.608</v>
      </c>
      <c r="K237">
        <v>204.40299999999999</v>
      </c>
      <c r="L237">
        <v>20</v>
      </c>
      <c r="M237">
        <v>1</v>
      </c>
      <c r="N237">
        <v>3</v>
      </c>
      <c r="O237">
        <v>1.75</v>
      </c>
      <c r="P237">
        <v>20</v>
      </c>
      <c r="Q237">
        <v>133</v>
      </c>
      <c r="R237">
        <v>552</v>
      </c>
      <c r="S237">
        <v>246.1</v>
      </c>
      <c r="T237">
        <v>20</v>
      </c>
      <c r="U237">
        <v>12957</v>
      </c>
      <c r="V237">
        <v>33442</v>
      </c>
      <c r="W237">
        <v>21564.6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</row>
    <row r="238" spans="1:31" x14ac:dyDescent="0.25">
      <c r="A238" t="str">
        <f t="shared" si="4"/>
        <v>Random-350-9</v>
      </c>
      <c r="B238" t="s">
        <v>767</v>
      </c>
      <c r="C238" s="1">
        <v>45393.907372685186</v>
      </c>
      <c r="D238">
        <v>20</v>
      </c>
      <c r="E238">
        <v>40</v>
      </c>
      <c r="F238">
        <v>45</v>
      </c>
      <c r="G238">
        <v>42.6</v>
      </c>
      <c r="H238">
        <v>20</v>
      </c>
      <c r="I238">
        <v>198.739</v>
      </c>
      <c r="J238">
        <v>234.94399999999999</v>
      </c>
      <c r="K238">
        <v>219.15</v>
      </c>
      <c r="L238">
        <v>20</v>
      </c>
      <c r="M238">
        <v>8</v>
      </c>
      <c r="N238">
        <v>16</v>
      </c>
      <c r="O238">
        <v>12.15</v>
      </c>
      <c r="P238">
        <v>20</v>
      </c>
      <c r="Q238">
        <v>106</v>
      </c>
      <c r="R238">
        <v>121</v>
      </c>
      <c r="S238">
        <v>112.4</v>
      </c>
      <c r="T238">
        <v>20</v>
      </c>
      <c r="U238">
        <v>39747</v>
      </c>
      <c r="V238">
        <v>41585</v>
      </c>
      <c r="W238">
        <v>40608.85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</row>
    <row r="239" spans="1:31" x14ac:dyDescent="0.25">
      <c r="A239" t="str">
        <f t="shared" si="4"/>
        <v>Random-350-90</v>
      </c>
      <c r="B239" t="s">
        <v>768</v>
      </c>
      <c r="C239" s="1">
        <v>45393.912106481483</v>
      </c>
      <c r="D239">
        <v>20</v>
      </c>
      <c r="E239">
        <v>4</v>
      </c>
      <c r="F239">
        <v>4</v>
      </c>
      <c r="G239">
        <v>4</v>
      </c>
      <c r="H239">
        <v>20</v>
      </c>
      <c r="I239">
        <v>181.184</v>
      </c>
      <c r="J239">
        <v>227.35400000000001</v>
      </c>
      <c r="K239">
        <v>195.21700000000001</v>
      </c>
      <c r="L239">
        <v>20</v>
      </c>
      <c r="M239">
        <v>0</v>
      </c>
      <c r="N239">
        <v>3</v>
      </c>
      <c r="O239">
        <v>1.3</v>
      </c>
      <c r="P239">
        <v>20</v>
      </c>
      <c r="Q239">
        <v>264</v>
      </c>
      <c r="R239">
        <v>1222</v>
      </c>
      <c r="S239">
        <v>516.95000000000005</v>
      </c>
      <c r="T239">
        <v>20</v>
      </c>
      <c r="U239">
        <v>14956</v>
      </c>
      <c r="V239">
        <v>26342</v>
      </c>
      <c r="W239">
        <v>24692.85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</row>
    <row r="240" spans="1:31" x14ac:dyDescent="0.25">
      <c r="A240" t="str">
        <f t="shared" si="4"/>
        <v>Random-300-1</v>
      </c>
      <c r="B240" t="s">
        <v>769</v>
      </c>
      <c r="C240" s="1">
        <v>45393.915324074071</v>
      </c>
      <c r="D240">
        <v>20</v>
      </c>
      <c r="E240">
        <v>145</v>
      </c>
      <c r="F240">
        <v>146</v>
      </c>
      <c r="G240">
        <v>145.69999999999999</v>
      </c>
      <c r="H240">
        <v>20</v>
      </c>
      <c r="I240">
        <v>125.554</v>
      </c>
      <c r="J240">
        <v>142.99199999999999</v>
      </c>
      <c r="K240">
        <v>134.756</v>
      </c>
      <c r="L240">
        <v>20</v>
      </c>
      <c r="M240">
        <v>33</v>
      </c>
      <c r="N240">
        <v>47</v>
      </c>
      <c r="O240">
        <v>39.299999999999997</v>
      </c>
      <c r="P240">
        <v>20</v>
      </c>
      <c r="Q240">
        <v>120</v>
      </c>
      <c r="R240">
        <v>461</v>
      </c>
      <c r="S240">
        <v>240.7</v>
      </c>
      <c r="T240">
        <v>20</v>
      </c>
      <c r="U240">
        <v>22563</v>
      </c>
      <c r="V240">
        <v>24390</v>
      </c>
      <c r="W240">
        <v>23419.8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</row>
    <row r="241" spans="1:31" x14ac:dyDescent="0.25">
      <c r="A241" t="str">
        <f t="shared" si="4"/>
        <v>Random-300-10</v>
      </c>
      <c r="B241" t="s">
        <v>770</v>
      </c>
      <c r="C241" s="1">
        <v>45393.919456018521</v>
      </c>
      <c r="D241">
        <v>20</v>
      </c>
      <c r="E241">
        <v>36</v>
      </c>
      <c r="F241">
        <v>41</v>
      </c>
      <c r="G241">
        <v>38</v>
      </c>
      <c r="H241">
        <v>20</v>
      </c>
      <c r="I241">
        <v>162.315</v>
      </c>
      <c r="J241">
        <v>187.047</v>
      </c>
      <c r="K241">
        <v>173.553</v>
      </c>
      <c r="L241">
        <v>20</v>
      </c>
      <c r="M241">
        <v>9</v>
      </c>
      <c r="N241">
        <v>15</v>
      </c>
      <c r="O241">
        <v>12.05</v>
      </c>
      <c r="P241">
        <v>20</v>
      </c>
      <c r="Q241">
        <v>105</v>
      </c>
      <c r="R241">
        <v>119</v>
      </c>
      <c r="S241">
        <v>112.25</v>
      </c>
      <c r="T241">
        <v>20</v>
      </c>
      <c r="U241">
        <v>39900</v>
      </c>
      <c r="V241">
        <v>41637</v>
      </c>
      <c r="W241">
        <v>40794.1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</row>
    <row r="242" spans="1:31" x14ac:dyDescent="0.25">
      <c r="A242" t="str">
        <f t="shared" si="4"/>
        <v>Random-300-20</v>
      </c>
      <c r="B242" t="s">
        <v>771</v>
      </c>
      <c r="C242" s="1">
        <v>45393.923263888886</v>
      </c>
      <c r="D242">
        <v>20</v>
      </c>
      <c r="E242">
        <v>20</v>
      </c>
      <c r="F242">
        <v>23</v>
      </c>
      <c r="G242">
        <v>21.9</v>
      </c>
      <c r="H242">
        <v>20</v>
      </c>
      <c r="I242">
        <v>145.71299999999999</v>
      </c>
      <c r="J242">
        <v>165.81700000000001</v>
      </c>
      <c r="K242">
        <v>158.822</v>
      </c>
      <c r="L242">
        <v>20</v>
      </c>
      <c r="M242">
        <v>5</v>
      </c>
      <c r="N242">
        <v>9</v>
      </c>
      <c r="O242">
        <v>7.15</v>
      </c>
      <c r="P242">
        <v>20</v>
      </c>
      <c r="Q242">
        <v>112</v>
      </c>
      <c r="R242">
        <v>148</v>
      </c>
      <c r="S242">
        <v>120.45</v>
      </c>
      <c r="T242">
        <v>20</v>
      </c>
      <c r="U242">
        <v>40489</v>
      </c>
      <c r="V242">
        <v>42961</v>
      </c>
      <c r="W242">
        <v>41534.300000000003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</row>
    <row r="243" spans="1:31" x14ac:dyDescent="0.25">
      <c r="A243" t="str">
        <f t="shared" si="4"/>
        <v>Random-300-3</v>
      </c>
      <c r="B243" t="s">
        <v>772</v>
      </c>
      <c r="C243" s="1">
        <v>45393.927870370368</v>
      </c>
      <c r="D243">
        <v>20</v>
      </c>
      <c r="E243">
        <v>76</v>
      </c>
      <c r="F243">
        <v>84</v>
      </c>
      <c r="G243">
        <v>80.3</v>
      </c>
      <c r="H243">
        <v>20</v>
      </c>
      <c r="I243">
        <v>171.17400000000001</v>
      </c>
      <c r="J243">
        <v>225.798</v>
      </c>
      <c r="K243">
        <v>195.66300000000001</v>
      </c>
      <c r="L243">
        <v>20</v>
      </c>
      <c r="M243">
        <v>22</v>
      </c>
      <c r="N243">
        <v>34</v>
      </c>
      <c r="O243">
        <v>28.45</v>
      </c>
      <c r="P243">
        <v>20</v>
      </c>
      <c r="Q243">
        <v>105</v>
      </c>
      <c r="R243">
        <v>149</v>
      </c>
      <c r="S243">
        <v>120.15</v>
      </c>
      <c r="T243">
        <v>20</v>
      </c>
      <c r="U243">
        <v>31836</v>
      </c>
      <c r="V243">
        <v>35797</v>
      </c>
      <c r="W243">
        <v>34374.800000000003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</row>
    <row r="244" spans="1:31" x14ac:dyDescent="0.25">
      <c r="A244" t="str">
        <f t="shared" si="4"/>
        <v>Random-300-30</v>
      </c>
      <c r="B244" t="s">
        <v>773</v>
      </c>
      <c r="C244" s="1">
        <v>45393.931458333333</v>
      </c>
      <c r="D244">
        <v>20</v>
      </c>
      <c r="E244">
        <v>14</v>
      </c>
      <c r="F244">
        <v>16</v>
      </c>
      <c r="G244">
        <v>15.2</v>
      </c>
      <c r="H244">
        <v>20</v>
      </c>
      <c r="I244">
        <v>136.11500000000001</v>
      </c>
      <c r="J244">
        <v>165.78800000000001</v>
      </c>
      <c r="K244">
        <v>149.44300000000001</v>
      </c>
      <c r="L244">
        <v>20</v>
      </c>
      <c r="M244">
        <v>4</v>
      </c>
      <c r="N244">
        <v>8</v>
      </c>
      <c r="O244">
        <v>5.8</v>
      </c>
      <c r="P244">
        <v>20</v>
      </c>
      <c r="Q244">
        <v>120</v>
      </c>
      <c r="R244">
        <v>202</v>
      </c>
      <c r="S244">
        <v>164.7</v>
      </c>
      <c r="T244">
        <v>20</v>
      </c>
      <c r="U244">
        <v>33659</v>
      </c>
      <c r="V244">
        <v>41136</v>
      </c>
      <c r="W244">
        <v>37917.85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</row>
    <row r="245" spans="1:31" x14ac:dyDescent="0.25">
      <c r="A245" t="str">
        <f t="shared" si="4"/>
        <v>Random-300-4</v>
      </c>
      <c r="B245" t="s">
        <v>774</v>
      </c>
      <c r="C245" s="1">
        <v>45393.935682870368</v>
      </c>
      <c r="D245">
        <v>20</v>
      </c>
      <c r="E245">
        <v>67</v>
      </c>
      <c r="F245">
        <v>75</v>
      </c>
      <c r="G245">
        <v>69.45</v>
      </c>
      <c r="H245">
        <v>20</v>
      </c>
      <c r="I245">
        <v>162.667</v>
      </c>
      <c r="J245">
        <v>189.047</v>
      </c>
      <c r="K245">
        <v>177.56100000000001</v>
      </c>
      <c r="L245">
        <v>20</v>
      </c>
      <c r="M245">
        <v>21</v>
      </c>
      <c r="N245">
        <v>30</v>
      </c>
      <c r="O245">
        <v>24.7</v>
      </c>
      <c r="P245">
        <v>20</v>
      </c>
      <c r="Q245">
        <v>106</v>
      </c>
      <c r="R245">
        <v>141</v>
      </c>
      <c r="S245">
        <v>116.65</v>
      </c>
      <c r="T245">
        <v>20</v>
      </c>
      <c r="U245">
        <v>34762</v>
      </c>
      <c r="V245">
        <v>38416</v>
      </c>
      <c r="W245">
        <v>36127.85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</row>
    <row r="246" spans="1:31" x14ac:dyDescent="0.25">
      <c r="A246" t="str">
        <f t="shared" si="4"/>
        <v>Random-300-40</v>
      </c>
      <c r="B246" t="s">
        <v>775</v>
      </c>
      <c r="C246" s="1">
        <v>45393.939745370371</v>
      </c>
      <c r="D246">
        <v>20</v>
      </c>
      <c r="E246">
        <v>10</v>
      </c>
      <c r="F246">
        <v>12</v>
      </c>
      <c r="G246">
        <v>11.6</v>
      </c>
      <c r="H246">
        <v>20</v>
      </c>
      <c r="I246">
        <v>147.95500000000001</v>
      </c>
      <c r="J246">
        <v>182.255</v>
      </c>
      <c r="K246">
        <v>163.119</v>
      </c>
      <c r="L246">
        <v>20</v>
      </c>
      <c r="M246">
        <v>2</v>
      </c>
      <c r="N246">
        <v>6</v>
      </c>
      <c r="O246">
        <v>4.45</v>
      </c>
      <c r="P246">
        <v>20</v>
      </c>
      <c r="Q246">
        <v>124</v>
      </c>
      <c r="R246">
        <v>324</v>
      </c>
      <c r="S246">
        <v>174.85</v>
      </c>
      <c r="T246">
        <v>20</v>
      </c>
      <c r="U246">
        <v>30451</v>
      </c>
      <c r="V246">
        <v>38935</v>
      </c>
      <c r="W246">
        <v>35058.65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</row>
    <row r="247" spans="1:31" x14ac:dyDescent="0.25">
      <c r="A247" t="str">
        <f t="shared" si="4"/>
        <v>Random-300-5</v>
      </c>
      <c r="B247" t="s">
        <v>776</v>
      </c>
      <c r="C247" s="1">
        <v>45393.944131944445</v>
      </c>
      <c r="D247">
        <v>20</v>
      </c>
      <c r="E247">
        <v>57</v>
      </c>
      <c r="F247">
        <v>63</v>
      </c>
      <c r="G247">
        <v>59.2</v>
      </c>
      <c r="H247">
        <v>20</v>
      </c>
      <c r="I247">
        <v>171.83</v>
      </c>
      <c r="J247">
        <v>193.80600000000001</v>
      </c>
      <c r="K247">
        <v>183.56100000000001</v>
      </c>
      <c r="L247">
        <v>20</v>
      </c>
      <c r="M247">
        <v>11</v>
      </c>
      <c r="N247">
        <v>26</v>
      </c>
      <c r="O247">
        <v>19.100000000000001</v>
      </c>
      <c r="P247">
        <v>20</v>
      </c>
      <c r="Q247">
        <v>104</v>
      </c>
      <c r="R247">
        <v>133</v>
      </c>
      <c r="S247">
        <v>115.9</v>
      </c>
      <c r="T247">
        <v>20</v>
      </c>
      <c r="U247">
        <v>35034</v>
      </c>
      <c r="V247">
        <v>38730</v>
      </c>
      <c r="W247">
        <v>37797.199999999997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</row>
    <row r="248" spans="1:31" x14ac:dyDescent="0.25">
      <c r="A248" t="str">
        <f t="shared" si="4"/>
        <v>Random-300-50</v>
      </c>
      <c r="B248" t="s">
        <v>777</v>
      </c>
      <c r="C248" s="1">
        <v>45393.94803240741</v>
      </c>
      <c r="D248">
        <v>20</v>
      </c>
      <c r="E248">
        <v>8</v>
      </c>
      <c r="F248">
        <v>10</v>
      </c>
      <c r="G248">
        <v>9.6</v>
      </c>
      <c r="H248">
        <v>20</v>
      </c>
      <c r="I248">
        <v>136.245</v>
      </c>
      <c r="J248">
        <v>177.761</v>
      </c>
      <c r="K248">
        <v>157.947</v>
      </c>
      <c r="L248">
        <v>20</v>
      </c>
      <c r="M248">
        <v>2</v>
      </c>
      <c r="N248">
        <v>5</v>
      </c>
      <c r="O248">
        <v>3.25</v>
      </c>
      <c r="P248">
        <v>20</v>
      </c>
      <c r="Q248">
        <v>117</v>
      </c>
      <c r="R248">
        <v>563</v>
      </c>
      <c r="S248">
        <v>237.3</v>
      </c>
      <c r="T248">
        <v>20</v>
      </c>
      <c r="U248">
        <v>27600</v>
      </c>
      <c r="V248">
        <v>34380</v>
      </c>
      <c r="W248">
        <v>30386.7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</row>
    <row r="249" spans="1:31" x14ac:dyDescent="0.25">
      <c r="A249" t="str">
        <f t="shared" si="4"/>
        <v>Random-300-6</v>
      </c>
      <c r="B249" t="s">
        <v>778</v>
      </c>
      <c r="C249" s="1">
        <v>45393.95244212963</v>
      </c>
      <c r="D249">
        <v>20</v>
      </c>
      <c r="E249">
        <v>51</v>
      </c>
      <c r="F249">
        <v>56</v>
      </c>
      <c r="G249">
        <v>54</v>
      </c>
      <c r="H249">
        <v>20</v>
      </c>
      <c r="I249">
        <v>172.98599999999999</v>
      </c>
      <c r="J249">
        <v>193.86500000000001</v>
      </c>
      <c r="K249">
        <v>183.62200000000001</v>
      </c>
      <c r="L249">
        <v>20</v>
      </c>
      <c r="M249">
        <v>12</v>
      </c>
      <c r="N249">
        <v>22</v>
      </c>
      <c r="O249">
        <v>16.25</v>
      </c>
      <c r="P249">
        <v>20</v>
      </c>
      <c r="Q249">
        <v>107</v>
      </c>
      <c r="R249">
        <v>126</v>
      </c>
      <c r="S249">
        <v>114.1</v>
      </c>
      <c r="T249">
        <v>20</v>
      </c>
      <c r="U249">
        <v>36734</v>
      </c>
      <c r="V249">
        <v>39126</v>
      </c>
      <c r="W249">
        <v>38160.25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</row>
    <row r="250" spans="1:31" x14ac:dyDescent="0.25">
      <c r="A250" t="str">
        <f t="shared" si="4"/>
        <v>Random-300-60</v>
      </c>
      <c r="B250" t="s">
        <v>779</v>
      </c>
      <c r="C250" s="1">
        <v>45393.95579861111</v>
      </c>
      <c r="D250">
        <v>20</v>
      </c>
      <c r="E250">
        <v>8</v>
      </c>
      <c r="F250">
        <v>8</v>
      </c>
      <c r="G250">
        <v>8</v>
      </c>
      <c r="H250">
        <v>20</v>
      </c>
      <c r="I250">
        <v>133.38300000000001</v>
      </c>
      <c r="J250">
        <v>151.91200000000001</v>
      </c>
      <c r="K250">
        <v>141.97499999999999</v>
      </c>
      <c r="L250">
        <v>20</v>
      </c>
      <c r="M250">
        <v>0</v>
      </c>
      <c r="N250">
        <v>4</v>
      </c>
      <c r="O250">
        <v>2.75</v>
      </c>
      <c r="P250">
        <v>20</v>
      </c>
      <c r="Q250">
        <v>150</v>
      </c>
      <c r="R250">
        <v>318</v>
      </c>
      <c r="S250">
        <v>193.35</v>
      </c>
      <c r="T250">
        <v>20</v>
      </c>
      <c r="U250">
        <v>21193</v>
      </c>
      <c r="V250">
        <v>42846</v>
      </c>
      <c r="W250">
        <v>32821.75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</row>
    <row r="251" spans="1:31" x14ac:dyDescent="0.25">
      <c r="A251" t="str">
        <f t="shared" si="4"/>
        <v>Random-300-7</v>
      </c>
      <c r="B251" t="s">
        <v>780</v>
      </c>
      <c r="C251" s="1">
        <v>45393.961736111109</v>
      </c>
      <c r="D251">
        <v>20</v>
      </c>
      <c r="E251">
        <v>45</v>
      </c>
      <c r="F251">
        <v>52</v>
      </c>
      <c r="G251">
        <v>48.4</v>
      </c>
      <c r="H251">
        <v>20</v>
      </c>
      <c r="I251">
        <v>188.554</v>
      </c>
      <c r="J251">
        <v>293.03300000000002</v>
      </c>
      <c r="K251">
        <v>243.78299999999999</v>
      </c>
      <c r="L251">
        <v>20</v>
      </c>
      <c r="M251">
        <v>11</v>
      </c>
      <c r="N251">
        <v>26</v>
      </c>
      <c r="O251">
        <v>16</v>
      </c>
      <c r="P251">
        <v>20</v>
      </c>
      <c r="Q251">
        <v>108</v>
      </c>
      <c r="R251">
        <v>135</v>
      </c>
      <c r="S251">
        <v>114.75</v>
      </c>
      <c r="T251">
        <v>20</v>
      </c>
      <c r="U251">
        <v>37778</v>
      </c>
      <c r="V251">
        <v>40159</v>
      </c>
      <c r="W251">
        <v>39154.65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</row>
    <row r="252" spans="1:31" x14ac:dyDescent="0.25">
      <c r="A252" t="str">
        <f t="shared" si="4"/>
        <v>Random-300-70</v>
      </c>
      <c r="B252" t="s">
        <v>781</v>
      </c>
      <c r="C252" s="1">
        <v>45393.967685185184</v>
      </c>
      <c r="D252">
        <v>20</v>
      </c>
      <c r="E252">
        <v>6</v>
      </c>
      <c r="F252">
        <v>6</v>
      </c>
      <c r="G252">
        <v>6</v>
      </c>
      <c r="H252">
        <v>20</v>
      </c>
      <c r="I252">
        <v>204.68199999999999</v>
      </c>
      <c r="J252">
        <v>264.71499999999997</v>
      </c>
      <c r="K252">
        <v>241.74299999999999</v>
      </c>
      <c r="L252">
        <v>20</v>
      </c>
      <c r="M252">
        <v>1</v>
      </c>
      <c r="N252">
        <v>5</v>
      </c>
      <c r="O252">
        <v>2.2999999999999998</v>
      </c>
      <c r="P252">
        <v>20</v>
      </c>
      <c r="Q252">
        <v>242</v>
      </c>
      <c r="R252">
        <v>662</v>
      </c>
      <c r="S252">
        <v>458.45</v>
      </c>
      <c r="T252">
        <v>20</v>
      </c>
      <c r="U252">
        <v>36032</v>
      </c>
      <c r="V252">
        <v>38272</v>
      </c>
      <c r="W252">
        <v>37572.85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</row>
    <row r="253" spans="1:31" x14ac:dyDescent="0.25">
      <c r="A253" t="str">
        <f t="shared" si="4"/>
        <v>Random-300-8</v>
      </c>
      <c r="B253" t="s">
        <v>782</v>
      </c>
      <c r="C253" s="1">
        <v>45393.97420138889</v>
      </c>
      <c r="D253">
        <v>20</v>
      </c>
      <c r="E253">
        <v>42</v>
      </c>
      <c r="F253">
        <v>47</v>
      </c>
      <c r="G253">
        <v>43.7</v>
      </c>
      <c r="H253">
        <v>20</v>
      </c>
      <c r="I253">
        <v>226.02199999999999</v>
      </c>
      <c r="J253">
        <v>298.62099999999998</v>
      </c>
      <c r="K253">
        <v>262.71499999999997</v>
      </c>
      <c r="L253">
        <v>20</v>
      </c>
      <c r="M253">
        <v>11</v>
      </c>
      <c r="N253">
        <v>19</v>
      </c>
      <c r="O253">
        <v>14.2</v>
      </c>
      <c r="P253">
        <v>20</v>
      </c>
      <c r="Q253">
        <v>105</v>
      </c>
      <c r="R253">
        <v>122</v>
      </c>
      <c r="S253">
        <v>112</v>
      </c>
      <c r="T253">
        <v>20</v>
      </c>
      <c r="U253">
        <v>38036</v>
      </c>
      <c r="V253">
        <v>40739</v>
      </c>
      <c r="W253">
        <v>39602.699999999997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</row>
    <row r="254" spans="1:31" x14ac:dyDescent="0.25">
      <c r="A254" t="str">
        <f t="shared" si="4"/>
        <v>Random-300-80</v>
      </c>
      <c r="B254" t="s">
        <v>783</v>
      </c>
      <c r="C254" s="1">
        <v>45393.981261574074</v>
      </c>
      <c r="D254">
        <v>20</v>
      </c>
      <c r="E254">
        <v>5</v>
      </c>
      <c r="F254">
        <v>5</v>
      </c>
      <c r="G254">
        <v>5</v>
      </c>
      <c r="H254">
        <v>20</v>
      </c>
      <c r="I254">
        <v>218.43199999999999</v>
      </c>
      <c r="J254">
        <v>322.16399999999999</v>
      </c>
      <c r="K254">
        <v>274.61799999999999</v>
      </c>
      <c r="L254">
        <v>20</v>
      </c>
      <c r="M254">
        <v>1</v>
      </c>
      <c r="N254">
        <v>6</v>
      </c>
      <c r="O254">
        <v>2.8</v>
      </c>
      <c r="P254">
        <v>20</v>
      </c>
      <c r="Q254">
        <v>151</v>
      </c>
      <c r="R254">
        <v>1495</v>
      </c>
      <c r="S254">
        <v>1142.5</v>
      </c>
      <c r="T254">
        <v>20</v>
      </c>
      <c r="U254">
        <v>11657</v>
      </c>
      <c r="V254">
        <v>15636</v>
      </c>
      <c r="W254">
        <v>13751.5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</row>
    <row r="255" spans="1:31" x14ac:dyDescent="0.25">
      <c r="A255" t="str">
        <f t="shared" si="4"/>
        <v>Random-300-9</v>
      </c>
      <c r="B255" t="s">
        <v>784</v>
      </c>
      <c r="C255" s="1">
        <v>45393.986284722225</v>
      </c>
      <c r="D255">
        <v>20</v>
      </c>
      <c r="E255">
        <v>38</v>
      </c>
      <c r="F255">
        <v>43</v>
      </c>
      <c r="G255">
        <v>40.549999999999997</v>
      </c>
      <c r="H255">
        <v>20</v>
      </c>
      <c r="I255">
        <v>183.179</v>
      </c>
      <c r="J255">
        <v>243.84899999999999</v>
      </c>
      <c r="K255">
        <v>207.72800000000001</v>
      </c>
      <c r="L255">
        <v>20</v>
      </c>
      <c r="M255">
        <v>8</v>
      </c>
      <c r="N255">
        <v>19</v>
      </c>
      <c r="O255">
        <v>12.6</v>
      </c>
      <c r="P255">
        <v>20</v>
      </c>
      <c r="Q255">
        <v>105</v>
      </c>
      <c r="R255">
        <v>122</v>
      </c>
      <c r="S255">
        <v>112.5</v>
      </c>
      <c r="T255">
        <v>20</v>
      </c>
      <c r="U255">
        <v>39386</v>
      </c>
      <c r="V255">
        <v>41303</v>
      </c>
      <c r="W255">
        <v>40491.599999999999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</row>
    <row r="256" spans="1:31" x14ac:dyDescent="0.25">
      <c r="A256" t="str">
        <f t="shared" si="4"/>
        <v>Random-300-90</v>
      </c>
      <c r="B256" t="s">
        <v>785</v>
      </c>
      <c r="C256" s="1">
        <v>45393.991493055553</v>
      </c>
      <c r="D256">
        <v>20</v>
      </c>
      <c r="E256">
        <v>4</v>
      </c>
      <c r="F256">
        <v>4</v>
      </c>
      <c r="G256">
        <v>4</v>
      </c>
      <c r="H256">
        <v>20</v>
      </c>
      <c r="I256">
        <v>156.227</v>
      </c>
      <c r="J256">
        <v>269.81799999999998</v>
      </c>
      <c r="K256">
        <v>201.09800000000001</v>
      </c>
      <c r="L256">
        <v>20</v>
      </c>
      <c r="M256">
        <v>0</v>
      </c>
      <c r="N256">
        <v>3</v>
      </c>
      <c r="O256">
        <v>1.75</v>
      </c>
      <c r="P256">
        <v>20</v>
      </c>
      <c r="Q256">
        <v>287</v>
      </c>
      <c r="R256">
        <v>1209</v>
      </c>
      <c r="S256">
        <v>721</v>
      </c>
      <c r="T256">
        <v>20</v>
      </c>
      <c r="U256">
        <v>13944</v>
      </c>
      <c r="V256">
        <v>22759</v>
      </c>
      <c r="W256">
        <v>20044.900000000001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F782C-BD59-4FD3-B4FA-1C0647F04136}">
  <dimension ref="A1:AE170"/>
  <sheetViews>
    <sheetView workbookViewId="0">
      <selection activeCell="O36" sqref="O36"/>
    </sheetView>
  </sheetViews>
  <sheetFormatPr defaultRowHeight="15" x14ac:dyDescent="0.25"/>
  <cols>
    <col min="1" max="1" width="24.85546875" customWidth="1"/>
  </cols>
  <sheetData>
    <row r="1" spans="1:31" x14ac:dyDescent="0.25">
      <c r="A1" t="s">
        <v>0</v>
      </c>
      <c r="B1" t="s">
        <v>241</v>
      </c>
      <c r="C1" t="s">
        <v>242</v>
      </c>
      <c r="D1" t="s">
        <v>243</v>
      </c>
      <c r="E1" t="s">
        <v>244</v>
      </c>
      <c r="F1" t="s">
        <v>245</v>
      </c>
      <c r="G1" t="s">
        <v>246</v>
      </c>
      <c r="H1" t="s">
        <v>247</v>
      </c>
      <c r="I1" t="s">
        <v>248</v>
      </c>
      <c r="J1" t="s">
        <v>249</v>
      </c>
      <c r="K1" t="s">
        <v>250</v>
      </c>
      <c r="L1" t="s">
        <v>251</v>
      </c>
      <c r="M1" t="s">
        <v>252</v>
      </c>
      <c r="N1" t="s">
        <v>253</v>
      </c>
      <c r="O1" t="s">
        <v>254</v>
      </c>
      <c r="P1" t="s">
        <v>255</v>
      </c>
      <c r="Q1" t="s">
        <v>256</v>
      </c>
      <c r="R1" t="s">
        <v>257</v>
      </c>
      <c r="S1" t="s">
        <v>258</v>
      </c>
      <c r="T1" t="s">
        <v>259</v>
      </c>
      <c r="U1" t="s">
        <v>260</v>
      </c>
      <c r="V1" t="s">
        <v>261</v>
      </c>
      <c r="W1" t="s">
        <v>262</v>
      </c>
      <c r="X1" t="s">
        <v>263</v>
      </c>
      <c r="Y1" t="s">
        <v>264</v>
      </c>
      <c r="Z1" t="s">
        <v>265</v>
      </c>
      <c r="AA1" t="s">
        <v>266</v>
      </c>
      <c r="AB1" t="s">
        <v>267</v>
      </c>
      <c r="AC1" t="s">
        <v>268</v>
      </c>
      <c r="AD1" t="s">
        <v>269</v>
      </c>
      <c r="AE1" t="s">
        <v>270</v>
      </c>
    </row>
    <row r="2" spans="1:31" x14ac:dyDescent="0.25">
      <c r="A2" t="str">
        <f t="shared" ref="A2:A44" si="0">SUBSTITUTE(SUBSTITUTE(B2,"metricDimension/metricDimension.exe tvns true 100 100 3600 20 0 0 {RandomSeed} metricDimension/",""),".txt","")</f>
        <v>csp50</v>
      </c>
      <c r="B2" t="s">
        <v>871</v>
      </c>
      <c r="C2" s="1">
        <v>45392.467743055553</v>
      </c>
      <c r="D2">
        <v>20</v>
      </c>
      <c r="E2">
        <v>8</v>
      </c>
      <c r="F2">
        <v>8</v>
      </c>
      <c r="G2">
        <v>8</v>
      </c>
      <c r="H2">
        <v>20</v>
      </c>
      <c r="I2">
        <v>4.4999999999999998E-2</v>
      </c>
      <c r="J2">
        <v>6.0999999999999999E-2</v>
      </c>
      <c r="K2">
        <v>5.3999999999999999E-2</v>
      </c>
      <c r="L2">
        <v>20</v>
      </c>
      <c r="M2">
        <v>0</v>
      </c>
      <c r="N2">
        <v>3</v>
      </c>
      <c r="O2">
        <v>1.5</v>
      </c>
      <c r="P2">
        <v>20</v>
      </c>
      <c r="Q2">
        <v>0</v>
      </c>
      <c r="R2">
        <v>0</v>
      </c>
      <c r="S2">
        <v>0</v>
      </c>
      <c r="T2">
        <v>20</v>
      </c>
      <c r="U2">
        <v>71</v>
      </c>
      <c r="V2">
        <v>85</v>
      </c>
      <c r="W2">
        <v>79.2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tr">
        <f t="shared" si="0"/>
        <v>csp100</v>
      </c>
      <c r="B3" t="s">
        <v>872</v>
      </c>
      <c r="C3" s="1">
        <v>45392.46775462963</v>
      </c>
      <c r="D3">
        <v>20</v>
      </c>
      <c r="E3">
        <v>11</v>
      </c>
      <c r="F3">
        <v>11</v>
      </c>
      <c r="G3">
        <v>11</v>
      </c>
      <c r="H3">
        <v>20</v>
      </c>
      <c r="I3">
        <v>0.155</v>
      </c>
      <c r="J3">
        <v>0.19800000000000001</v>
      </c>
      <c r="K3">
        <v>0.18</v>
      </c>
      <c r="L3">
        <v>20</v>
      </c>
      <c r="M3">
        <v>0</v>
      </c>
      <c r="N3">
        <v>7</v>
      </c>
      <c r="O3">
        <v>4.7</v>
      </c>
      <c r="P3">
        <v>20</v>
      </c>
      <c r="Q3">
        <v>0</v>
      </c>
      <c r="R3">
        <v>0</v>
      </c>
      <c r="S3">
        <v>0</v>
      </c>
      <c r="T3">
        <v>20</v>
      </c>
      <c r="U3">
        <v>55</v>
      </c>
      <c r="V3">
        <v>88</v>
      </c>
      <c r="W3">
        <v>75.75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tr">
        <f t="shared" si="0"/>
        <v>csp150</v>
      </c>
      <c r="B4" t="s">
        <v>873</v>
      </c>
      <c r="C4" s="1">
        <v>45392.467766203707</v>
      </c>
      <c r="D4">
        <v>20</v>
      </c>
      <c r="E4">
        <v>13</v>
      </c>
      <c r="F4">
        <v>14</v>
      </c>
      <c r="G4">
        <v>13.35</v>
      </c>
      <c r="H4">
        <v>20</v>
      </c>
      <c r="I4">
        <v>0.33600000000000002</v>
      </c>
      <c r="J4">
        <v>0.42499999999999999</v>
      </c>
      <c r="K4">
        <v>0.38300000000000001</v>
      </c>
      <c r="L4">
        <v>20</v>
      </c>
      <c r="M4">
        <v>0</v>
      </c>
      <c r="N4">
        <v>6</v>
      </c>
      <c r="O4">
        <v>3.3</v>
      </c>
      <c r="P4">
        <v>20</v>
      </c>
      <c r="Q4">
        <v>0</v>
      </c>
      <c r="R4">
        <v>0</v>
      </c>
      <c r="S4">
        <v>0</v>
      </c>
      <c r="T4">
        <v>20</v>
      </c>
      <c r="U4">
        <v>68</v>
      </c>
      <c r="V4">
        <v>90</v>
      </c>
      <c r="W4">
        <v>78.099999999999994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tr">
        <f t="shared" si="0"/>
        <v>csp200</v>
      </c>
      <c r="B5" t="s">
        <v>874</v>
      </c>
      <c r="C5" s="1">
        <v>45392.467800925922</v>
      </c>
      <c r="D5">
        <v>20</v>
      </c>
      <c r="E5">
        <v>15</v>
      </c>
      <c r="F5">
        <v>16</v>
      </c>
      <c r="G5">
        <v>15.4</v>
      </c>
      <c r="H5">
        <v>20</v>
      </c>
      <c r="I5">
        <v>0.65300000000000002</v>
      </c>
      <c r="J5">
        <v>0.752</v>
      </c>
      <c r="K5">
        <v>0.70299999999999996</v>
      </c>
      <c r="L5">
        <v>20</v>
      </c>
      <c r="M5">
        <v>2</v>
      </c>
      <c r="N5">
        <v>5</v>
      </c>
      <c r="O5">
        <v>3.3</v>
      </c>
      <c r="P5">
        <v>20</v>
      </c>
      <c r="Q5">
        <v>0</v>
      </c>
      <c r="R5">
        <v>0</v>
      </c>
      <c r="S5">
        <v>0</v>
      </c>
      <c r="T5">
        <v>20</v>
      </c>
      <c r="U5">
        <v>72</v>
      </c>
      <c r="V5">
        <v>91</v>
      </c>
      <c r="W5">
        <v>84.2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tr">
        <f t="shared" si="0"/>
        <v>csp250</v>
      </c>
      <c r="B6" t="s">
        <v>875</v>
      </c>
      <c r="C6" s="1">
        <v>45392.467847222222</v>
      </c>
      <c r="D6">
        <v>20</v>
      </c>
      <c r="E6">
        <v>16</v>
      </c>
      <c r="F6">
        <v>17</v>
      </c>
      <c r="G6">
        <v>16.100000000000001</v>
      </c>
      <c r="H6">
        <v>20</v>
      </c>
      <c r="I6">
        <v>1.069</v>
      </c>
      <c r="J6">
        <v>1.2789999999999999</v>
      </c>
      <c r="K6">
        <v>1.179</v>
      </c>
      <c r="L6">
        <v>20</v>
      </c>
      <c r="M6">
        <v>2</v>
      </c>
      <c r="N6">
        <v>12</v>
      </c>
      <c r="O6">
        <v>4.95</v>
      </c>
      <c r="P6">
        <v>20</v>
      </c>
      <c r="Q6">
        <v>0</v>
      </c>
      <c r="R6">
        <v>0</v>
      </c>
      <c r="S6">
        <v>0</v>
      </c>
      <c r="T6">
        <v>20</v>
      </c>
      <c r="U6">
        <v>73</v>
      </c>
      <c r="V6">
        <v>93</v>
      </c>
      <c r="W6">
        <v>83.55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tr">
        <f t="shared" si="0"/>
        <v>csp300</v>
      </c>
      <c r="B7" t="s">
        <v>876</v>
      </c>
      <c r="C7" s="1">
        <v>45392.467916666668</v>
      </c>
      <c r="D7">
        <v>20</v>
      </c>
      <c r="E7">
        <v>19</v>
      </c>
      <c r="F7">
        <v>20</v>
      </c>
      <c r="G7">
        <v>19.75</v>
      </c>
      <c r="H7">
        <v>20</v>
      </c>
      <c r="I7">
        <v>1.6479999999999999</v>
      </c>
      <c r="J7">
        <v>1.9750000000000001</v>
      </c>
      <c r="K7">
        <v>1.827</v>
      </c>
      <c r="L7">
        <v>20</v>
      </c>
      <c r="M7">
        <v>2</v>
      </c>
      <c r="N7">
        <v>9</v>
      </c>
      <c r="O7">
        <v>5.6</v>
      </c>
      <c r="P7">
        <v>20</v>
      </c>
      <c r="Q7">
        <v>0</v>
      </c>
      <c r="R7">
        <v>0</v>
      </c>
      <c r="S7">
        <v>0</v>
      </c>
      <c r="T7">
        <v>20</v>
      </c>
      <c r="U7">
        <v>76</v>
      </c>
      <c r="V7">
        <v>93</v>
      </c>
      <c r="W7">
        <v>83.45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tr">
        <f t="shared" si="0"/>
        <v>csp350</v>
      </c>
      <c r="B8" t="s">
        <v>877</v>
      </c>
      <c r="C8" s="1">
        <v>45392.468032407407</v>
      </c>
      <c r="D8">
        <v>20</v>
      </c>
      <c r="E8">
        <v>20</v>
      </c>
      <c r="F8">
        <v>21</v>
      </c>
      <c r="G8">
        <v>20.2</v>
      </c>
      <c r="H8">
        <v>20</v>
      </c>
      <c r="I8">
        <v>2.238</v>
      </c>
      <c r="J8">
        <v>2.649</v>
      </c>
      <c r="K8">
        <v>2.4390000000000001</v>
      </c>
      <c r="L8">
        <v>20</v>
      </c>
      <c r="M8">
        <v>2</v>
      </c>
      <c r="N8">
        <v>12</v>
      </c>
      <c r="O8">
        <v>6.75</v>
      </c>
      <c r="P8">
        <v>20</v>
      </c>
      <c r="Q8">
        <v>0</v>
      </c>
      <c r="R8">
        <v>0</v>
      </c>
      <c r="S8">
        <v>0</v>
      </c>
      <c r="T8">
        <v>20</v>
      </c>
      <c r="U8">
        <v>70</v>
      </c>
      <c r="V8">
        <v>95</v>
      </c>
      <c r="W8">
        <v>84.45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25">
      <c r="A9" t="str">
        <f t="shared" si="0"/>
        <v>csp400</v>
      </c>
      <c r="B9" t="s">
        <v>878</v>
      </c>
      <c r="C9" s="1">
        <v>45392.468182870369</v>
      </c>
      <c r="D9">
        <v>20</v>
      </c>
      <c r="E9">
        <v>22</v>
      </c>
      <c r="F9">
        <v>23</v>
      </c>
      <c r="G9">
        <v>22.7</v>
      </c>
      <c r="H9">
        <v>20</v>
      </c>
      <c r="I9">
        <v>3.2629999999999999</v>
      </c>
      <c r="J9">
        <v>3.7080000000000002</v>
      </c>
      <c r="K9">
        <v>3.4660000000000002</v>
      </c>
      <c r="L9">
        <v>20</v>
      </c>
      <c r="M9">
        <v>2</v>
      </c>
      <c r="N9">
        <v>10</v>
      </c>
      <c r="O9">
        <v>6.05</v>
      </c>
      <c r="P9">
        <v>20</v>
      </c>
      <c r="Q9">
        <v>0</v>
      </c>
      <c r="R9">
        <v>0</v>
      </c>
      <c r="S9">
        <v>0</v>
      </c>
      <c r="T9">
        <v>20</v>
      </c>
      <c r="U9">
        <v>74</v>
      </c>
      <c r="V9">
        <v>96</v>
      </c>
      <c r="W9">
        <v>86.7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tr">
        <f t="shared" si="0"/>
        <v>csp450</v>
      </c>
      <c r="B10" t="s">
        <v>879</v>
      </c>
      <c r="C10" s="1">
        <v>45392.46837962963</v>
      </c>
      <c r="D10">
        <v>20</v>
      </c>
      <c r="E10">
        <v>22</v>
      </c>
      <c r="F10">
        <v>24</v>
      </c>
      <c r="G10">
        <v>23.1</v>
      </c>
      <c r="H10">
        <v>20</v>
      </c>
      <c r="I10">
        <v>3.8660000000000001</v>
      </c>
      <c r="J10">
        <v>4.7329999999999997</v>
      </c>
      <c r="K10">
        <v>4.3719999999999999</v>
      </c>
      <c r="L10">
        <v>20</v>
      </c>
      <c r="M10">
        <v>4</v>
      </c>
      <c r="N10">
        <v>12</v>
      </c>
      <c r="O10">
        <v>6.7</v>
      </c>
      <c r="P10">
        <v>20</v>
      </c>
      <c r="Q10">
        <v>0</v>
      </c>
      <c r="R10">
        <v>0</v>
      </c>
      <c r="S10">
        <v>0</v>
      </c>
      <c r="T10">
        <v>20</v>
      </c>
      <c r="U10">
        <v>78</v>
      </c>
      <c r="V10">
        <v>96</v>
      </c>
      <c r="W10">
        <v>87.3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 t="str">
        <f t="shared" si="0"/>
        <v>csp500</v>
      </c>
      <c r="B11" t="s">
        <v>880</v>
      </c>
      <c r="C11" s="1">
        <v>45392.468645833331</v>
      </c>
      <c r="D11">
        <v>20</v>
      </c>
      <c r="E11">
        <v>24</v>
      </c>
      <c r="F11">
        <v>26</v>
      </c>
      <c r="G11">
        <v>25.05</v>
      </c>
      <c r="H11">
        <v>20</v>
      </c>
      <c r="I11">
        <v>5.3760000000000003</v>
      </c>
      <c r="J11">
        <v>6.5049999999999999</v>
      </c>
      <c r="K11">
        <v>5.798</v>
      </c>
      <c r="L11">
        <v>20</v>
      </c>
      <c r="M11">
        <v>3</v>
      </c>
      <c r="N11">
        <v>11</v>
      </c>
      <c r="O11">
        <v>6.7</v>
      </c>
      <c r="P11">
        <v>20</v>
      </c>
      <c r="Q11">
        <v>0</v>
      </c>
      <c r="R11">
        <v>0</v>
      </c>
      <c r="S11">
        <v>0</v>
      </c>
      <c r="T11">
        <v>20</v>
      </c>
      <c r="U11">
        <v>80</v>
      </c>
      <c r="V11">
        <v>95</v>
      </c>
      <c r="W11">
        <v>87.7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25">
      <c r="A12" t="str">
        <f t="shared" si="0"/>
        <v>gcol1</v>
      </c>
      <c r="B12" t="s">
        <v>881</v>
      </c>
      <c r="C12" s="1">
        <v>45392.468645833331</v>
      </c>
      <c r="D12">
        <v>20</v>
      </c>
      <c r="E12">
        <v>8</v>
      </c>
      <c r="F12">
        <v>9</v>
      </c>
      <c r="G12">
        <v>8.5500000000000007</v>
      </c>
      <c r="H12">
        <v>20</v>
      </c>
      <c r="I12">
        <v>0.15</v>
      </c>
      <c r="J12">
        <v>0.19700000000000001</v>
      </c>
      <c r="K12">
        <v>0.17299999999999999</v>
      </c>
      <c r="L12">
        <v>20</v>
      </c>
      <c r="M12">
        <v>0</v>
      </c>
      <c r="N12">
        <v>7</v>
      </c>
      <c r="O12">
        <v>2.95</v>
      </c>
      <c r="P12">
        <v>20</v>
      </c>
      <c r="Q12">
        <v>0</v>
      </c>
      <c r="R12">
        <v>0</v>
      </c>
      <c r="S12">
        <v>0</v>
      </c>
      <c r="T12">
        <v>20</v>
      </c>
      <c r="U12">
        <v>83</v>
      </c>
      <c r="V12">
        <v>99</v>
      </c>
      <c r="W12">
        <v>91.8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tr">
        <f t="shared" si="0"/>
        <v>gcol2</v>
      </c>
      <c r="B13" t="s">
        <v>882</v>
      </c>
      <c r="C13" s="1">
        <v>45392.468657407408</v>
      </c>
      <c r="D13">
        <v>20</v>
      </c>
      <c r="E13">
        <v>8</v>
      </c>
      <c r="F13">
        <v>9</v>
      </c>
      <c r="G13">
        <v>8.4499999999999993</v>
      </c>
      <c r="H13">
        <v>20</v>
      </c>
      <c r="I13">
        <v>0.13800000000000001</v>
      </c>
      <c r="J13">
        <v>0.21299999999999999</v>
      </c>
      <c r="K13">
        <v>0.17799999999999999</v>
      </c>
      <c r="L13">
        <v>20</v>
      </c>
      <c r="M13">
        <v>0</v>
      </c>
      <c r="N13">
        <v>6</v>
      </c>
      <c r="O13">
        <v>2.85</v>
      </c>
      <c r="P13">
        <v>20</v>
      </c>
      <c r="Q13">
        <v>0</v>
      </c>
      <c r="R13">
        <v>0</v>
      </c>
      <c r="S13">
        <v>0</v>
      </c>
      <c r="T13">
        <v>20</v>
      </c>
      <c r="U13">
        <v>84</v>
      </c>
      <c r="V13">
        <v>96</v>
      </c>
      <c r="W13">
        <v>90.9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tr">
        <f t="shared" si="0"/>
        <v>gcol3</v>
      </c>
      <c r="B14" t="s">
        <v>883</v>
      </c>
      <c r="C14" s="1">
        <v>45392.468668981484</v>
      </c>
      <c r="D14">
        <v>20</v>
      </c>
      <c r="E14">
        <v>8</v>
      </c>
      <c r="F14">
        <v>9</v>
      </c>
      <c r="G14">
        <v>8.85</v>
      </c>
      <c r="H14">
        <v>20</v>
      </c>
      <c r="I14">
        <v>0.14099999999999999</v>
      </c>
      <c r="J14">
        <v>0.193</v>
      </c>
      <c r="K14">
        <v>0.16500000000000001</v>
      </c>
      <c r="L14">
        <v>20</v>
      </c>
      <c r="M14">
        <v>1</v>
      </c>
      <c r="N14">
        <v>4</v>
      </c>
      <c r="O14">
        <v>2.25</v>
      </c>
      <c r="P14">
        <v>20</v>
      </c>
      <c r="Q14">
        <v>0</v>
      </c>
      <c r="R14">
        <v>0</v>
      </c>
      <c r="S14">
        <v>0</v>
      </c>
      <c r="T14">
        <v>20</v>
      </c>
      <c r="U14">
        <v>85</v>
      </c>
      <c r="V14">
        <v>99</v>
      </c>
      <c r="W14">
        <v>93.7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tr">
        <f t="shared" si="0"/>
        <v>gcol4</v>
      </c>
      <c r="B15" t="s">
        <v>884</v>
      </c>
      <c r="C15" s="1">
        <v>45392.468668981484</v>
      </c>
      <c r="D15">
        <v>20</v>
      </c>
      <c r="E15">
        <v>8</v>
      </c>
      <c r="F15">
        <v>9</v>
      </c>
      <c r="G15">
        <v>8.75</v>
      </c>
      <c r="H15">
        <v>20</v>
      </c>
      <c r="I15">
        <v>0.13500000000000001</v>
      </c>
      <c r="J15">
        <v>0.19400000000000001</v>
      </c>
      <c r="K15">
        <v>0.16800000000000001</v>
      </c>
      <c r="L15">
        <v>20</v>
      </c>
      <c r="M15">
        <v>0</v>
      </c>
      <c r="N15">
        <v>5</v>
      </c>
      <c r="O15">
        <v>2.6</v>
      </c>
      <c r="P15">
        <v>20</v>
      </c>
      <c r="Q15">
        <v>0</v>
      </c>
      <c r="R15">
        <v>0</v>
      </c>
      <c r="S15">
        <v>0</v>
      </c>
      <c r="T15">
        <v>20</v>
      </c>
      <c r="U15">
        <v>81</v>
      </c>
      <c r="V15">
        <v>98</v>
      </c>
      <c r="W15">
        <v>92.05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tr">
        <f t="shared" si="0"/>
        <v>gcol5</v>
      </c>
      <c r="B16" t="s">
        <v>885</v>
      </c>
      <c r="C16" s="1">
        <v>45392.468680555554</v>
      </c>
      <c r="D16">
        <v>20</v>
      </c>
      <c r="E16">
        <v>8</v>
      </c>
      <c r="F16">
        <v>9</v>
      </c>
      <c r="G16">
        <v>8.6</v>
      </c>
      <c r="H16">
        <v>20</v>
      </c>
      <c r="I16">
        <v>0.153</v>
      </c>
      <c r="J16">
        <v>0.214</v>
      </c>
      <c r="K16">
        <v>0.17499999999999999</v>
      </c>
      <c r="L16">
        <v>20</v>
      </c>
      <c r="M16">
        <v>1</v>
      </c>
      <c r="N16">
        <v>7</v>
      </c>
      <c r="O16">
        <v>2.95</v>
      </c>
      <c r="P16">
        <v>20</v>
      </c>
      <c r="Q16">
        <v>0</v>
      </c>
      <c r="R16">
        <v>0</v>
      </c>
      <c r="S16">
        <v>0</v>
      </c>
      <c r="T16">
        <v>20</v>
      </c>
      <c r="U16">
        <v>71</v>
      </c>
      <c r="V16">
        <v>96</v>
      </c>
      <c r="W16">
        <v>89.25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tr">
        <f t="shared" si="0"/>
        <v>gcol6</v>
      </c>
      <c r="B17" t="s">
        <v>886</v>
      </c>
      <c r="C17" s="1">
        <v>45392.468680555554</v>
      </c>
      <c r="D17">
        <v>20</v>
      </c>
      <c r="E17">
        <v>8</v>
      </c>
      <c r="F17">
        <v>9</v>
      </c>
      <c r="G17">
        <v>8.8000000000000007</v>
      </c>
      <c r="H17">
        <v>20</v>
      </c>
      <c r="I17">
        <v>0.14699999999999999</v>
      </c>
      <c r="J17">
        <v>0.20799999999999999</v>
      </c>
      <c r="K17">
        <v>0.17</v>
      </c>
      <c r="L17">
        <v>20</v>
      </c>
      <c r="M17">
        <v>1</v>
      </c>
      <c r="N17">
        <v>5</v>
      </c>
      <c r="O17">
        <v>2.4</v>
      </c>
      <c r="P17">
        <v>20</v>
      </c>
      <c r="Q17">
        <v>0</v>
      </c>
      <c r="R17">
        <v>0</v>
      </c>
      <c r="S17">
        <v>0</v>
      </c>
      <c r="T17">
        <v>20</v>
      </c>
      <c r="U17">
        <v>81</v>
      </c>
      <c r="V17">
        <v>96</v>
      </c>
      <c r="W17">
        <v>90.85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tr">
        <f t="shared" si="0"/>
        <v>gcol7</v>
      </c>
      <c r="B18" t="s">
        <v>887</v>
      </c>
      <c r="C18" s="1">
        <v>45392.468692129631</v>
      </c>
      <c r="D18">
        <v>20</v>
      </c>
      <c r="E18">
        <v>8</v>
      </c>
      <c r="F18">
        <v>9</v>
      </c>
      <c r="G18">
        <v>8.75</v>
      </c>
      <c r="H18">
        <v>20</v>
      </c>
      <c r="I18">
        <v>0.14499999999999999</v>
      </c>
      <c r="J18">
        <v>0.20699999999999999</v>
      </c>
      <c r="K18">
        <v>0.17100000000000001</v>
      </c>
      <c r="L18">
        <v>20</v>
      </c>
      <c r="M18">
        <v>1</v>
      </c>
      <c r="N18">
        <v>6</v>
      </c>
      <c r="O18">
        <v>2.5499999999999998</v>
      </c>
      <c r="P18">
        <v>20</v>
      </c>
      <c r="Q18">
        <v>0</v>
      </c>
      <c r="R18">
        <v>0</v>
      </c>
      <c r="S18">
        <v>0</v>
      </c>
      <c r="T18">
        <v>20</v>
      </c>
      <c r="U18">
        <v>83</v>
      </c>
      <c r="V18">
        <v>98</v>
      </c>
      <c r="W18">
        <v>91.6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tr">
        <f t="shared" si="0"/>
        <v>gcol8</v>
      </c>
      <c r="B19" t="s">
        <v>888</v>
      </c>
      <c r="C19" s="1">
        <v>45392.4687037037</v>
      </c>
      <c r="D19">
        <v>20</v>
      </c>
      <c r="E19">
        <v>8</v>
      </c>
      <c r="F19">
        <v>9</v>
      </c>
      <c r="G19">
        <v>8.6</v>
      </c>
      <c r="H19">
        <v>20</v>
      </c>
      <c r="I19">
        <v>0.154</v>
      </c>
      <c r="J19">
        <v>0.221</v>
      </c>
      <c r="K19">
        <v>0.182</v>
      </c>
      <c r="L19">
        <v>20</v>
      </c>
      <c r="M19">
        <v>1</v>
      </c>
      <c r="N19">
        <v>5</v>
      </c>
      <c r="O19">
        <v>2.6</v>
      </c>
      <c r="P19">
        <v>20</v>
      </c>
      <c r="Q19">
        <v>0</v>
      </c>
      <c r="R19">
        <v>0</v>
      </c>
      <c r="S19">
        <v>0</v>
      </c>
      <c r="T19">
        <v>20</v>
      </c>
      <c r="U19">
        <v>81</v>
      </c>
      <c r="V19">
        <v>99</v>
      </c>
      <c r="W19">
        <v>89.3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tr">
        <f t="shared" si="0"/>
        <v>gcol9</v>
      </c>
      <c r="B20" t="s">
        <v>889</v>
      </c>
      <c r="C20" s="1">
        <v>45392.4687037037</v>
      </c>
      <c r="D20">
        <v>20</v>
      </c>
      <c r="E20">
        <v>8</v>
      </c>
      <c r="F20">
        <v>9</v>
      </c>
      <c r="G20">
        <v>8.6</v>
      </c>
      <c r="H20">
        <v>20</v>
      </c>
      <c r="I20">
        <v>0.13300000000000001</v>
      </c>
      <c r="J20">
        <v>0.222</v>
      </c>
      <c r="K20">
        <v>0.17199999999999999</v>
      </c>
      <c r="L20">
        <v>20</v>
      </c>
      <c r="M20">
        <v>0</v>
      </c>
      <c r="N20">
        <v>6</v>
      </c>
      <c r="O20">
        <v>2.75</v>
      </c>
      <c r="P20">
        <v>20</v>
      </c>
      <c r="Q20">
        <v>0</v>
      </c>
      <c r="R20">
        <v>0</v>
      </c>
      <c r="S20">
        <v>0</v>
      </c>
      <c r="T20">
        <v>20</v>
      </c>
      <c r="U20">
        <v>85</v>
      </c>
      <c r="V20">
        <v>98</v>
      </c>
      <c r="W20">
        <v>92.3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tr">
        <f t="shared" si="0"/>
        <v>gcol10</v>
      </c>
      <c r="B21" t="s">
        <v>890</v>
      </c>
      <c r="C21" s="1">
        <v>45392.468715277777</v>
      </c>
      <c r="D21">
        <v>20</v>
      </c>
      <c r="E21">
        <v>8</v>
      </c>
      <c r="F21">
        <v>9</v>
      </c>
      <c r="G21">
        <v>8.6999999999999993</v>
      </c>
      <c r="H21">
        <v>20</v>
      </c>
      <c r="I21">
        <v>0.13700000000000001</v>
      </c>
      <c r="J21">
        <v>0.215</v>
      </c>
      <c r="K21">
        <v>0.17100000000000001</v>
      </c>
      <c r="L21">
        <v>20</v>
      </c>
      <c r="M21">
        <v>0</v>
      </c>
      <c r="N21">
        <v>7</v>
      </c>
      <c r="O21">
        <v>2.85</v>
      </c>
      <c r="P21">
        <v>20</v>
      </c>
      <c r="Q21">
        <v>0</v>
      </c>
      <c r="R21">
        <v>0</v>
      </c>
      <c r="S21">
        <v>0</v>
      </c>
      <c r="T21">
        <v>20</v>
      </c>
      <c r="U21">
        <v>84</v>
      </c>
      <c r="V21">
        <v>99</v>
      </c>
      <c r="W21">
        <v>90.1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tr">
        <f t="shared" si="0"/>
        <v>gcol11</v>
      </c>
      <c r="B22" t="s">
        <v>891</v>
      </c>
      <c r="C22" s="1">
        <v>45392.468726851854</v>
      </c>
      <c r="D22">
        <v>20</v>
      </c>
      <c r="E22">
        <v>8</v>
      </c>
      <c r="F22">
        <v>9</v>
      </c>
      <c r="G22">
        <v>8.6999999999999993</v>
      </c>
      <c r="H22">
        <v>20</v>
      </c>
      <c r="I22">
        <v>0.14499999999999999</v>
      </c>
      <c r="J22">
        <v>0.192</v>
      </c>
      <c r="K22">
        <v>0.16600000000000001</v>
      </c>
      <c r="L22">
        <v>20</v>
      </c>
      <c r="M22">
        <v>1</v>
      </c>
      <c r="N22">
        <v>6</v>
      </c>
      <c r="O22">
        <v>2.4</v>
      </c>
      <c r="P22">
        <v>20</v>
      </c>
      <c r="Q22">
        <v>0</v>
      </c>
      <c r="R22">
        <v>0</v>
      </c>
      <c r="S22">
        <v>0</v>
      </c>
      <c r="T22">
        <v>20</v>
      </c>
      <c r="U22">
        <v>83</v>
      </c>
      <c r="V22">
        <v>97</v>
      </c>
      <c r="W22">
        <v>90.55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tr">
        <f t="shared" si="0"/>
        <v>gcol12</v>
      </c>
      <c r="B23" t="s">
        <v>892</v>
      </c>
      <c r="C23" s="1">
        <v>45392.468726851854</v>
      </c>
      <c r="D23">
        <v>20</v>
      </c>
      <c r="E23">
        <v>8</v>
      </c>
      <c r="F23">
        <v>9</v>
      </c>
      <c r="G23">
        <v>8.75</v>
      </c>
      <c r="H23">
        <v>20</v>
      </c>
      <c r="I23">
        <v>0.161</v>
      </c>
      <c r="J23">
        <v>0.22900000000000001</v>
      </c>
      <c r="K23">
        <v>0.17899999999999999</v>
      </c>
      <c r="L23">
        <v>20</v>
      </c>
      <c r="M23">
        <v>1</v>
      </c>
      <c r="N23">
        <v>7</v>
      </c>
      <c r="O23">
        <v>2.65</v>
      </c>
      <c r="P23">
        <v>20</v>
      </c>
      <c r="Q23">
        <v>0</v>
      </c>
      <c r="R23">
        <v>0</v>
      </c>
      <c r="S23">
        <v>0</v>
      </c>
      <c r="T23">
        <v>20</v>
      </c>
      <c r="U23">
        <v>83</v>
      </c>
      <c r="V23">
        <v>98</v>
      </c>
      <c r="W23">
        <v>90.5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tr">
        <f t="shared" si="0"/>
        <v>gcol13</v>
      </c>
      <c r="B24" t="s">
        <v>893</v>
      </c>
      <c r="C24" s="1">
        <v>45392.468738425923</v>
      </c>
      <c r="D24">
        <v>20</v>
      </c>
      <c r="E24">
        <v>8</v>
      </c>
      <c r="F24">
        <v>9</v>
      </c>
      <c r="G24">
        <v>8.6999999999999993</v>
      </c>
      <c r="H24">
        <v>20</v>
      </c>
      <c r="I24">
        <v>0.14899999999999999</v>
      </c>
      <c r="J24">
        <v>0.189</v>
      </c>
      <c r="K24">
        <v>0.17</v>
      </c>
      <c r="L24">
        <v>20</v>
      </c>
      <c r="M24">
        <v>0</v>
      </c>
      <c r="N24">
        <v>5</v>
      </c>
      <c r="O24">
        <v>2.2999999999999998</v>
      </c>
      <c r="P24">
        <v>20</v>
      </c>
      <c r="Q24">
        <v>0</v>
      </c>
      <c r="R24">
        <v>0</v>
      </c>
      <c r="S24">
        <v>0</v>
      </c>
      <c r="T24">
        <v>20</v>
      </c>
      <c r="U24">
        <v>88</v>
      </c>
      <c r="V24">
        <v>98</v>
      </c>
      <c r="W24">
        <v>93.55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t="str">
        <f t="shared" si="0"/>
        <v>gcol14</v>
      </c>
      <c r="B25" t="s">
        <v>894</v>
      </c>
      <c r="C25" s="1">
        <v>45392.46875</v>
      </c>
      <c r="D25">
        <v>20</v>
      </c>
      <c r="E25">
        <v>8</v>
      </c>
      <c r="F25">
        <v>9</v>
      </c>
      <c r="G25">
        <v>8.6999999999999993</v>
      </c>
      <c r="H25">
        <v>20</v>
      </c>
      <c r="I25">
        <v>0.14799999999999999</v>
      </c>
      <c r="J25">
        <v>0.20499999999999999</v>
      </c>
      <c r="K25">
        <v>0.17399999999999999</v>
      </c>
      <c r="L25">
        <v>20</v>
      </c>
      <c r="M25">
        <v>1</v>
      </c>
      <c r="N25">
        <v>7</v>
      </c>
      <c r="O25">
        <v>2.4</v>
      </c>
      <c r="P25">
        <v>20</v>
      </c>
      <c r="Q25">
        <v>0</v>
      </c>
      <c r="R25">
        <v>0</v>
      </c>
      <c r="S25">
        <v>0</v>
      </c>
      <c r="T25">
        <v>20</v>
      </c>
      <c r="U25">
        <v>87</v>
      </c>
      <c r="V25">
        <v>98</v>
      </c>
      <c r="W25">
        <v>93.05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  <row r="26" spans="1:31" x14ac:dyDescent="0.25">
      <c r="A26" t="str">
        <f t="shared" si="0"/>
        <v>gcol15</v>
      </c>
      <c r="B26" t="s">
        <v>895</v>
      </c>
      <c r="C26" s="1">
        <v>45392.46875</v>
      </c>
      <c r="D26">
        <v>20</v>
      </c>
      <c r="E26">
        <v>8</v>
      </c>
      <c r="F26">
        <v>9</v>
      </c>
      <c r="G26">
        <v>8.85</v>
      </c>
      <c r="H26">
        <v>20</v>
      </c>
      <c r="I26">
        <v>0.14199999999999999</v>
      </c>
      <c r="J26">
        <v>0.216</v>
      </c>
      <c r="K26">
        <v>0.17100000000000001</v>
      </c>
      <c r="L26">
        <v>20</v>
      </c>
      <c r="M26">
        <v>0</v>
      </c>
      <c r="N26">
        <v>6</v>
      </c>
      <c r="O26">
        <v>2</v>
      </c>
      <c r="P26">
        <v>20</v>
      </c>
      <c r="Q26">
        <v>0</v>
      </c>
      <c r="R26">
        <v>0</v>
      </c>
      <c r="S26">
        <v>0</v>
      </c>
      <c r="T26">
        <v>20</v>
      </c>
      <c r="U26">
        <v>84</v>
      </c>
      <c r="V26">
        <v>94</v>
      </c>
      <c r="W26">
        <v>90.4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</row>
    <row r="27" spans="1:31" x14ac:dyDescent="0.25">
      <c r="A27" t="str">
        <f t="shared" si="0"/>
        <v>gcol16</v>
      </c>
      <c r="B27" t="s">
        <v>896</v>
      </c>
      <c r="C27" s="1">
        <v>45392.468761574077</v>
      </c>
      <c r="D27">
        <v>20</v>
      </c>
      <c r="E27">
        <v>8</v>
      </c>
      <c r="F27">
        <v>9</v>
      </c>
      <c r="G27">
        <v>8.6</v>
      </c>
      <c r="H27">
        <v>20</v>
      </c>
      <c r="I27">
        <v>0.156</v>
      </c>
      <c r="J27">
        <v>0.217</v>
      </c>
      <c r="K27">
        <v>0.17799999999999999</v>
      </c>
      <c r="L27">
        <v>20</v>
      </c>
      <c r="M27">
        <v>1</v>
      </c>
      <c r="N27">
        <v>7</v>
      </c>
      <c r="O27">
        <v>2.75</v>
      </c>
      <c r="P27">
        <v>20</v>
      </c>
      <c r="Q27">
        <v>0</v>
      </c>
      <c r="R27">
        <v>0</v>
      </c>
      <c r="S27">
        <v>0</v>
      </c>
      <c r="T27">
        <v>20</v>
      </c>
      <c r="U27">
        <v>85</v>
      </c>
      <c r="V27">
        <v>98</v>
      </c>
      <c r="W27">
        <v>91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</row>
    <row r="28" spans="1:31" x14ac:dyDescent="0.25">
      <c r="A28" t="str">
        <f t="shared" si="0"/>
        <v>gcol17</v>
      </c>
      <c r="B28" t="s">
        <v>897</v>
      </c>
      <c r="C28" s="1">
        <v>45392.468773148146</v>
      </c>
      <c r="D28">
        <v>20</v>
      </c>
      <c r="E28">
        <v>8</v>
      </c>
      <c r="F28">
        <v>9</v>
      </c>
      <c r="G28">
        <v>8.65</v>
      </c>
      <c r="H28">
        <v>20</v>
      </c>
      <c r="I28">
        <v>0.14899999999999999</v>
      </c>
      <c r="J28">
        <v>0.20699999999999999</v>
      </c>
      <c r="K28">
        <v>0.17199999999999999</v>
      </c>
      <c r="L28">
        <v>20</v>
      </c>
      <c r="M28">
        <v>0</v>
      </c>
      <c r="N28">
        <v>8</v>
      </c>
      <c r="O28">
        <v>3.2</v>
      </c>
      <c r="P28">
        <v>20</v>
      </c>
      <c r="Q28">
        <v>0</v>
      </c>
      <c r="R28">
        <v>0</v>
      </c>
      <c r="S28">
        <v>0</v>
      </c>
      <c r="T28">
        <v>20</v>
      </c>
      <c r="U28">
        <v>82</v>
      </c>
      <c r="V28">
        <v>97</v>
      </c>
      <c r="W28">
        <v>90.6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</row>
    <row r="29" spans="1:31" x14ac:dyDescent="0.25">
      <c r="A29" t="str">
        <f t="shared" si="0"/>
        <v>gcol18</v>
      </c>
      <c r="B29" t="s">
        <v>898</v>
      </c>
      <c r="C29" s="1">
        <v>45392.468773148146</v>
      </c>
      <c r="D29">
        <v>20</v>
      </c>
      <c r="E29">
        <v>8</v>
      </c>
      <c r="F29">
        <v>9</v>
      </c>
      <c r="G29">
        <v>8.6</v>
      </c>
      <c r="H29">
        <v>20</v>
      </c>
      <c r="I29">
        <v>0.14299999999999999</v>
      </c>
      <c r="J29">
        <v>0.21</v>
      </c>
      <c r="K29">
        <v>0.17199999999999999</v>
      </c>
      <c r="L29">
        <v>20</v>
      </c>
      <c r="M29">
        <v>1</v>
      </c>
      <c r="N29">
        <v>6</v>
      </c>
      <c r="O29">
        <v>2.35</v>
      </c>
      <c r="P29">
        <v>20</v>
      </c>
      <c r="Q29">
        <v>0</v>
      </c>
      <c r="R29">
        <v>0</v>
      </c>
      <c r="S29">
        <v>0</v>
      </c>
      <c r="T29">
        <v>20</v>
      </c>
      <c r="U29">
        <v>84</v>
      </c>
      <c r="V29">
        <v>97</v>
      </c>
      <c r="W29">
        <v>91.7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</row>
    <row r="30" spans="1:31" x14ac:dyDescent="0.25">
      <c r="A30" t="str">
        <f t="shared" si="0"/>
        <v>gcol19</v>
      </c>
      <c r="B30" t="s">
        <v>899</v>
      </c>
      <c r="C30" s="1">
        <v>45392.468784722223</v>
      </c>
      <c r="D30">
        <v>20</v>
      </c>
      <c r="E30">
        <v>8</v>
      </c>
      <c r="F30">
        <v>9</v>
      </c>
      <c r="G30">
        <v>8.6</v>
      </c>
      <c r="H30">
        <v>20</v>
      </c>
      <c r="I30">
        <v>0.154</v>
      </c>
      <c r="J30">
        <v>0.22</v>
      </c>
      <c r="K30">
        <v>0.17599999999999999</v>
      </c>
      <c r="L30">
        <v>20</v>
      </c>
      <c r="M30">
        <v>1</v>
      </c>
      <c r="N30">
        <v>6</v>
      </c>
      <c r="O30">
        <v>3</v>
      </c>
      <c r="P30">
        <v>20</v>
      </c>
      <c r="Q30">
        <v>0</v>
      </c>
      <c r="R30">
        <v>0</v>
      </c>
      <c r="S30">
        <v>0</v>
      </c>
      <c r="T30">
        <v>20</v>
      </c>
      <c r="U30">
        <v>78</v>
      </c>
      <c r="V30">
        <v>98</v>
      </c>
      <c r="W30">
        <v>88.7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</row>
    <row r="31" spans="1:31" x14ac:dyDescent="0.25">
      <c r="A31" t="str">
        <f t="shared" si="0"/>
        <v>gcol20</v>
      </c>
      <c r="B31" t="s">
        <v>900</v>
      </c>
      <c r="C31" s="1">
        <v>45392.4687962963</v>
      </c>
      <c r="D31">
        <v>20</v>
      </c>
      <c r="E31">
        <v>8</v>
      </c>
      <c r="F31">
        <v>9</v>
      </c>
      <c r="G31">
        <v>8.5500000000000007</v>
      </c>
      <c r="H31">
        <v>20</v>
      </c>
      <c r="I31">
        <v>0.154</v>
      </c>
      <c r="J31">
        <v>0.20399999999999999</v>
      </c>
      <c r="K31">
        <v>0.17499999999999999</v>
      </c>
      <c r="L31">
        <v>20</v>
      </c>
      <c r="M31">
        <v>0</v>
      </c>
      <c r="N31">
        <v>7</v>
      </c>
      <c r="O31">
        <v>3.15</v>
      </c>
      <c r="P31">
        <v>20</v>
      </c>
      <c r="Q31">
        <v>0</v>
      </c>
      <c r="R31">
        <v>0</v>
      </c>
      <c r="S31">
        <v>0</v>
      </c>
      <c r="T31">
        <v>20</v>
      </c>
      <c r="U31">
        <v>85</v>
      </c>
      <c r="V31">
        <v>99</v>
      </c>
      <c r="W31">
        <v>90.65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</row>
    <row r="32" spans="1:31" x14ac:dyDescent="0.25">
      <c r="A32" t="str">
        <f t="shared" si="0"/>
        <v>gcol21</v>
      </c>
      <c r="B32" t="s">
        <v>901</v>
      </c>
      <c r="C32" s="1">
        <v>45392.468819444446</v>
      </c>
      <c r="D32">
        <v>20</v>
      </c>
      <c r="E32">
        <v>11</v>
      </c>
      <c r="F32">
        <v>12</v>
      </c>
      <c r="G32">
        <v>11.35</v>
      </c>
      <c r="H32">
        <v>20</v>
      </c>
      <c r="I32">
        <v>0.95599999999999996</v>
      </c>
      <c r="J32">
        <v>1.1879999999999999</v>
      </c>
      <c r="K32">
        <v>1.071</v>
      </c>
      <c r="L32">
        <v>20</v>
      </c>
      <c r="M32">
        <v>0</v>
      </c>
      <c r="N32">
        <v>8</v>
      </c>
      <c r="O32">
        <v>3.2</v>
      </c>
      <c r="P32">
        <v>20</v>
      </c>
      <c r="Q32">
        <v>0</v>
      </c>
      <c r="R32">
        <v>0</v>
      </c>
      <c r="S32">
        <v>0</v>
      </c>
      <c r="T32">
        <v>20</v>
      </c>
      <c r="U32">
        <v>88</v>
      </c>
      <c r="V32">
        <v>100</v>
      </c>
      <c r="W32">
        <v>95.9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</row>
    <row r="33" spans="1:31" x14ac:dyDescent="0.25">
      <c r="A33" t="str">
        <f t="shared" si="0"/>
        <v>gcol22</v>
      </c>
      <c r="B33" t="s">
        <v>902</v>
      </c>
      <c r="C33" s="1">
        <v>45392.468854166669</v>
      </c>
      <c r="D33">
        <v>20</v>
      </c>
      <c r="E33">
        <v>11</v>
      </c>
      <c r="F33">
        <v>12</v>
      </c>
      <c r="G33">
        <v>11.5</v>
      </c>
      <c r="H33">
        <v>20</v>
      </c>
      <c r="I33">
        <v>0.97399999999999998</v>
      </c>
      <c r="J33">
        <v>1.3440000000000001</v>
      </c>
      <c r="K33">
        <v>1.1140000000000001</v>
      </c>
      <c r="L33">
        <v>20</v>
      </c>
      <c r="M33">
        <v>1</v>
      </c>
      <c r="N33">
        <v>6</v>
      </c>
      <c r="O33">
        <v>2.85</v>
      </c>
      <c r="P33">
        <v>20</v>
      </c>
      <c r="Q33">
        <v>0</v>
      </c>
      <c r="R33">
        <v>0</v>
      </c>
      <c r="S33">
        <v>0</v>
      </c>
      <c r="T33">
        <v>20</v>
      </c>
      <c r="U33">
        <v>92</v>
      </c>
      <c r="V33">
        <v>100</v>
      </c>
      <c r="W33">
        <v>96.3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</row>
    <row r="34" spans="1:31" x14ac:dyDescent="0.25">
      <c r="A34" t="str">
        <f t="shared" si="0"/>
        <v>gcol23</v>
      </c>
      <c r="B34" t="s">
        <v>903</v>
      </c>
      <c r="C34" s="1">
        <v>45392.468888888892</v>
      </c>
      <c r="D34">
        <v>20</v>
      </c>
      <c r="E34">
        <v>11</v>
      </c>
      <c r="F34">
        <v>12</v>
      </c>
      <c r="G34">
        <v>11.5</v>
      </c>
      <c r="H34">
        <v>20</v>
      </c>
      <c r="I34">
        <v>0.92600000000000005</v>
      </c>
      <c r="J34">
        <v>1.2769999999999999</v>
      </c>
      <c r="K34">
        <v>1.0840000000000001</v>
      </c>
      <c r="L34">
        <v>20</v>
      </c>
      <c r="M34">
        <v>0</v>
      </c>
      <c r="N34">
        <v>5</v>
      </c>
      <c r="O34">
        <v>2.95</v>
      </c>
      <c r="P34">
        <v>20</v>
      </c>
      <c r="Q34">
        <v>0</v>
      </c>
      <c r="R34">
        <v>0</v>
      </c>
      <c r="S34">
        <v>0</v>
      </c>
      <c r="T34">
        <v>20</v>
      </c>
      <c r="U34">
        <v>90</v>
      </c>
      <c r="V34">
        <v>100</v>
      </c>
      <c r="W34">
        <v>95.65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</row>
    <row r="35" spans="1:31" x14ac:dyDescent="0.25">
      <c r="A35" t="str">
        <f t="shared" si="0"/>
        <v>gcol24</v>
      </c>
      <c r="B35" t="s">
        <v>904</v>
      </c>
      <c r="C35" s="1">
        <v>45392.468923611108</v>
      </c>
      <c r="D35">
        <v>20</v>
      </c>
      <c r="E35">
        <v>11</v>
      </c>
      <c r="F35">
        <v>12</v>
      </c>
      <c r="G35">
        <v>11.4</v>
      </c>
      <c r="H35">
        <v>20</v>
      </c>
      <c r="I35">
        <v>0.91700000000000004</v>
      </c>
      <c r="J35">
        <v>1.3380000000000001</v>
      </c>
      <c r="K35">
        <v>1.099</v>
      </c>
      <c r="L35">
        <v>20</v>
      </c>
      <c r="M35">
        <v>0</v>
      </c>
      <c r="N35">
        <v>8</v>
      </c>
      <c r="O35">
        <v>3.2</v>
      </c>
      <c r="P35">
        <v>20</v>
      </c>
      <c r="Q35">
        <v>0</v>
      </c>
      <c r="R35">
        <v>0</v>
      </c>
      <c r="S35">
        <v>0</v>
      </c>
      <c r="T35">
        <v>20</v>
      </c>
      <c r="U35">
        <v>85</v>
      </c>
      <c r="V35">
        <v>99</v>
      </c>
      <c r="W35">
        <v>95.1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</row>
    <row r="36" spans="1:31" x14ac:dyDescent="0.25">
      <c r="A36" t="str">
        <f t="shared" si="0"/>
        <v>gcol25</v>
      </c>
      <c r="B36" t="s">
        <v>905</v>
      </c>
      <c r="C36" s="1">
        <v>45392.468958333331</v>
      </c>
      <c r="D36">
        <v>20</v>
      </c>
      <c r="E36">
        <v>11</v>
      </c>
      <c r="F36">
        <v>12</v>
      </c>
      <c r="G36">
        <v>11.65</v>
      </c>
      <c r="H36">
        <v>20</v>
      </c>
      <c r="I36">
        <v>0.93500000000000005</v>
      </c>
      <c r="J36">
        <v>1.238</v>
      </c>
      <c r="K36">
        <v>1.0509999999999999</v>
      </c>
      <c r="L36">
        <v>20</v>
      </c>
      <c r="M36">
        <v>0</v>
      </c>
      <c r="N36">
        <v>8</v>
      </c>
      <c r="O36">
        <v>2.5499999999999998</v>
      </c>
      <c r="P36">
        <v>20</v>
      </c>
      <c r="Q36">
        <v>0</v>
      </c>
      <c r="R36">
        <v>0</v>
      </c>
      <c r="S36">
        <v>0</v>
      </c>
      <c r="T36">
        <v>20</v>
      </c>
      <c r="U36">
        <v>91</v>
      </c>
      <c r="V36">
        <v>100</v>
      </c>
      <c r="W36">
        <v>95.95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</row>
    <row r="37" spans="1:31" x14ac:dyDescent="0.25">
      <c r="A37" t="str">
        <f t="shared" si="0"/>
        <v>gcol26</v>
      </c>
      <c r="B37" t="s">
        <v>906</v>
      </c>
      <c r="C37" s="1">
        <v>45392.468993055554</v>
      </c>
      <c r="D37">
        <v>20</v>
      </c>
      <c r="E37">
        <v>11</v>
      </c>
      <c r="F37">
        <v>12</v>
      </c>
      <c r="G37">
        <v>11.5</v>
      </c>
      <c r="H37">
        <v>20</v>
      </c>
      <c r="I37">
        <v>0.90200000000000002</v>
      </c>
      <c r="J37">
        <v>1.2609999999999999</v>
      </c>
      <c r="K37">
        <v>1.0629999999999999</v>
      </c>
      <c r="L37">
        <v>20</v>
      </c>
      <c r="M37">
        <v>0</v>
      </c>
      <c r="N37">
        <v>8</v>
      </c>
      <c r="O37">
        <v>3</v>
      </c>
      <c r="P37">
        <v>20</v>
      </c>
      <c r="Q37">
        <v>0</v>
      </c>
      <c r="R37">
        <v>0</v>
      </c>
      <c r="S37">
        <v>0</v>
      </c>
      <c r="T37">
        <v>20</v>
      </c>
      <c r="U37">
        <v>92</v>
      </c>
      <c r="V37">
        <v>100</v>
      </c>
      <c r="W37">
        <v>95.75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</row>
    <row r="38" spans="1:31" x14ac:dyDescent="0.25">
      <c r="A38" t="str">
        <f t="shared" si="0"/>
        <v>gcol27</v>
      </c>
      <c r="B38" t="s">
        <v>907</v>
      </c>
      <c r="C38" s="1">
        <v>45392.469027777777</v>
      </c>
      <c r="D38">
        <v>20</v>
      </c>
      <c r="E38">
        <v>11</v>
      </c>
      <c r="F38">
        <v>12</v>
      </c>
      <c r="G38">
        <v>11.3</v>
      </c>
      <c r="H38">
        <v>20</v>
      </c>
      <c r="I38">
        <v>0.96899999999999997</v>
      </c>
      <c r="J38">
        <v>1.2829999999999999</v>
      </c>
      <c r="K38">
        <v>1.1259999999999999</v>
      </c>
      <c r="L38">
        <v>20</v>
      </c>
      <c r="M38">
        <v>1</v>
      </c>
      <c r="N38">
        <v>7</v>
      </c>
      <c r="O38">
        <v>3.55</v>
      </c>
      <c r="P38">
        <v>20</v>
      </c>
      <c r="Q38">
        <v>0</v>
      </c>
      <c r="R38">
        <v>0</v>
      </c>
      <c r="S38">
        <v>0</v>
      </c>
      <c r="T38">
        <v>20</v>
      </c>
      <c r="U38">
        <v>87</v>
      </c>
      <c r="V38">
        <v>100</v>
      </c>
      <c r="W38">
        <v>95.1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</row>
    <row r="39" spans="1:31" x14ac:dyDescent="0.25">
      <c r="A39" t="str">
        <f t="shared" si="0"/>
        <v>gcol28</v>
      </c>
      <c r="B39" t="s">
        <v>908</v>
      </c>
      <c r="C39" s="1">
        <v>45392.4690625</v>
      </c>
      <c r="D39">
        <v>20</v>
      </c>
      <c r="E39">
        <v>11</v>
      </c>
      <c r="F39">
        <v>12</v>
      </c>
      <c r="G39">
        <v>11.45</v>
      </c>
      <c r="H39">
        <v>20</v>
      </c>
      <c r="I39">
        <v>0.94199999999999995</v>
      </c>
      <c r="J39">
        <v>1.345</v>
      </c>
      <c r="K39">
        <v>1.095</v>
      </c>
      <c r="L39">
        <v>20</v>
      </c>
      <c r="M39">
        <v>1</v>
      </c>
      <c r="N39">
        <v>6</v>
      </c>
      <c r="O39">
        <v>3.3</v>
      </c>
      <c r="P39">
        <v>20</v>
      </c>
      <c r="Q39">
        <v>0</v>
      </c>
      <c r="R39">
        <v>0</v>
      </c>
      <c r="S39">
        <v>0</v>
      </c>
      <c r="T39">
        <v>20</v>
      </c>
      <c r="U39">
        <v>90</v>
      </c>
      <c r="V39">
        <v>100</v>
      </c>
      <c r="W39">
        <v>95.9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</row>
    <row r="40" spans="1:31" x14ac:dyDescent="0.25">
      <c r="A40" t="str">
        <f t="shared" si="0"/>
        <v>gcol29</v>
      </c>
      <c r="B40" t="s">
        <v>909</v>
      </c>
      <c r="C40" s="1">
        <v>45392.469097222223</v>
      </c>
      <c r="D40">
        <v>20</v>
      </c>
      <c r="E40">
        <v>11</v>
      </c>
      <c r="F40">
        <v>12</v>
      </c>
      <c r="G40">
        <v>11.5</v>
      </c>
      <c r="H40">
        <v>20</v>
      </c>
      <c r="I40">
        <v>0.97499999999999998</v>
      </c>
      <c r="J40">
        <v>1.252</v>
      </c>
      <c r="K40">
        <v>1.0960000000000001</v>
      </c>
      <c r="L40">
        <v>20</v>
      </c>
      <c r="M40">
        <v>0</v>
      </c>
      <c r="N40">
        <v>7</v>
      </c>
      <c r="O40">
        <v>2.4500000000000002</v>
      </c>
      <c r="P40">
        <v>20</v>
      </c>
      <c r="Q40">
        <v>0</v>
      </c>
      <c r="R40">
        <v>0</v>
      </c>
      <c r="S40">
        <v>0</v>
      </c>
      <c r="T40">
        <v>20</v>
      </c>
      <c r="U40">
        <v>90</v>
      </c>
      <c r="V40">
        <v>101</v>
      </c>
      <c r="W40">
        <v>95.9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</row>
    <row r="41" spans="1:31" x14ac:dyDescent="0.25">
      <c r="A41" t="str">
        <f t="shared" si="0"/>
        <v>gcol30</v>
      </c>
      <c r="B41" t="s">
        <v>910</v>
      </c>
      <c r="C41" s="1">
        <v>45392.46912037037</v>
      </c>
      <c r="D41">
        <v>20</v>
      </c>
      <c r="E41">
        <v>11</v>
      </c>
      <c r="F41">
        <v>12</v>
      </c>
      <c r="G41">
        <v>11.5</v>
      </c>
      <c r="H41">
        <v>20</v>
      </c>
      <c r="I41">
        <v>0.96199999999999997</v>
      </c>
      <c r="J41">
        <v>1.2729999999999999</v>
      </c>
      <c r="K41">
        <v>1.081</v>
      </c>
      <c r="L41">
        <v>20</v>
      </c>
      <c r="M41">
        <v>0</v>
      </c>
      <c r="N41">
        <v>6</v>
      </c>
      <c r="O41">
        <v>3.1</v>
      </c>
      <c r="P41">
        <v>20</v>
      </c>
      <c r="Q41">
        <v>0</v>
      </c>
      <c r="R41">
        <v>0</v>
      </c>
      <c r="S41">
        <v>0</v>
      </c>
      <c r="T41">
        <v>20</v>
      </c>
      <c r="U41">
        <v>90</v>
      </c>
      <c r="V41">
        <v>100</v>
      </c>
      <c r="W41">
        <v>95.1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</row>
    <row r="42" spans="1:31" x14ac:dyDescent="0.25">
      <c r="A42" t="str">
        <f t="shared" si="0"/>
        <v>frb30-15-1</v>
      </c>
      <c r="B42" t="s">
        <v>911</v>
      </c>
      <c r="C42" s="1">
        <v>45392.469259259262</v>
      </c>
      <c r="D42">
        <v>20</v>
      </c>
      <c r="E42">
        <v>20</v>
      </c>
      <c r="F42">
        <v>21</v>
      </c>
      <c r="G42">
        <v>20.95</v>
      </c>
      <c r="H42">
        <v>20</v>
      </c>
      <c r="I42">
        <v>4.1079999999999997</v>
      </c>
      <c r="J42">
        <v>4.6970000000000001</v>
      </c>
      <c r="K42">
        <v>4.42</v>
      </c>
      <c r="L42">
        <v>20</v>
      </c>
      <c r="M42">
        <v>2</v>
      </c>
      <c r="N42">
        <v>10</v>
      </c>
      <c r="O42">
        <v>4.8499999999999996</v>
      </c>
      <c r="P42">
        <v>20</v>
      </c>
      <c r="Q42">
        <v>0</v>
      </c>
      <c r="R42">
        <v>0</v>
      </c>
      <c r="S42">
        <v>0</v>
      </c>
      <c r="T42">
        <v>20</v>
      </c>
      <c r="U42">
        <v>90</v>
      </c>
      <c r="V42">
        <v>98</v>
      </c>
      <c r="W42">
        <v>94.15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</row>
    <row r="43" spans="1:31" x14ac:dyDescent="0.25">
      <c r="A43" t="str">
        <f t="shared" si="0"/>
        <v>frb30-15-2</v>
      </c>
      <c r="B43" t="s">
        <v>912</v>
      </c>
      <c r="C43" s="1">
        <v>45392.469398148147</v>
      </c>
      <c r="D43">
        <v>20</v>
      </c>
      <c r="E43">
        <v>20</v>
      </c>
      <c r="F43">
        <v>21</v>
      </c>
      <c r="G43">
        <v>20.9</v>
      </c>
      <c r="H43">
        <v>20</v>
      </c>
      <c r="I43">
        <v>4.0289999999999999</v>
      </c>
      <c r="J43">
        <v>4.7690000000000001</v>
      </c>
      <c r="K43">
        <v>4.399</v>
      </c>
      <c r="L43">
        <v>20</v>
      </c>
      <c r="M43">
        <v>4</v>
      </c>
      <c r="N43">
        <v>10</v>
      </c>
      <c r="O43">
        <v>5.55</v>
      </c>
      <c r="P43">
        <v>20</v>
      </c>
      <c r="Q43">
        <v>0</v>
      </c>
      <c r="R43">
        <v>0</v>
      </c>
      <c r="S43">
        <v>0</v>
      </c>
      <c r="T43">
        <v>20</v>
      </c>
      <c r="U43">
        <v>88</v>
      </c>
      <c r="V43">
        <v>98</v>
      </c>
      <c r="W43">
        <v>93.15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</row>
    <row r="44" spans="1:31" x14ac:dyDescent="0.25">
      <c r="A44" t="str">
        <f t="shared" si="0"/>
        <v>frb30-15-3</v>
      </c>
      <c r="B44" t="s">
        <v>913</v>
      </c>
      <c r="C44" s="1">
        <v>45392.469525462962</v>
      </c>
      <c r="D44">
        <v>20</v>
      </c>
      <c r="E44">
        <v>21</v>
      </c>
      <c r="F44">
        <v>22</v>
      </c>
      <c r="G44">
        <v>21.05</v>
      </c>
      <c r="H44">
        <v>20</v>
      </c>
      <c r="I44">
        <v>3.968</v>
      </c>
      <c r="J44">
        <v>4.7869999999999999</v>
      </c>
      <c r="K44">
        <v>4.3600000000000003</v>
      </c>
      <c r="L44">
        <v>20</v>
      </c>
      <c r="M44">
        <v>2</v>
      </c>
      <c r="N44">
        <v>10</v>
      </c>
      <c r="O44">
        <v>6</v>
      </c>
      <c r="P44">
        <v>20</v>
      </c>
      <c r="Q44">
        <v>0</v>
      </c>
      <c r="R44">
        <v>0</v>
      </c>
      <c r="S44">
        <v>0</v>
      </c>
      <c r="T44">
        <v>20</v>
      </c>
      <c r="U44">
        <v>82</v>
      </c>
      <c r="V44">
        <v>100</v>
      </c>
      <c r="W44">
        <v>90.75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</row>
    <row r="45" spans="1:31" x14ac:dyDescent="0.25">
      <c r="A45" t="str">
        <f t="shared" ref="A45:A108" si="1">SUBSTITUTE(SUBSTITUTE(B45,"metricDimension/metricDimension.exe tvns true 100 100 3600 20 0 0 {RandomSeed} metricDimension/",""),".txt","")</f>
        <v>frb30-15-4</v>
      </c>
      <c r="B45" t="s">
        <v>914</v>
      </c>
      <c r="C45" s="1">
        <v>45392.469664351855</v>
      </c>
      <c r="D45">
        <v>20</v>
      </c>
      <c r="E45">
        <v>20</v>
      </c>
      <c r="F45">
        <v>21</v>
      </c>
      <c r="G45">
        <v>20.95</v>
      </c>
      <c r="H45">
        <v>20</v>
      </c>
      <c r="I45">
        <v>3.91</v>
      </c>
      <c r="J45">
        <v>4.8129999999999997</v>
      </c>
      <c r="K45">
        <v>4.45</v>
      </c>
      <c r="L45">
        <v>20</v>
      </c>
      <c r="M45">
        <v>3</v>
      </c>
      <c r="N45">
        <v>9</v>
      </c>
      <c r="O45">
        <v>5.9</v>
      </c>
      <c r="P45">
        <v>20</v>
      </c>
      <c r="Q45">
        <v>0</v>
      </c>
      <c r="R45">
        <v>0</v>
      </c>
      <c r="S45">
        <v>0</v>
      </c>
      <c r="T45">
        <v>20</v>
      </c>
      <c r="U45">
        <v>87</v>
      </c>
      <c r="V45">
        <v>100</v>
      </c>
      <c r="W45">
        <v>93.85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</row>
    <row r="46" spans="1:31" x14ac:dyDescent="0.25">
      <c r="A46" t="str">
        <f t="shared" si="1"/>
        <v>frb30-15-5</v>
      </c>
      <c r="B46" t="s">
        <v>915</v>
      </c>
      <c r="C46" s="1">
        <v>45392.46979166667</v>
      </c>
      <c r="D46">
        <v>20</v>
      </c>
      <c r="E46">
        <v>20</v>
      </c>
      <c r="F46">
        <v>21</v>
      </c>
      <c r="G46">
        <v>20.95</v>
      </c>
      <c r="H46">
        <v>20</v>
      </c>
      <c r="I46">
        <v>4.1319999999999997</v>
      </c>
      <c r="J46">
        <v>4.5199999999999996</v>
      </c>
      <c r="K46">
        <v>4.3319999999999999</v>
      </c>
      <c r="L46">
        <v>20</v>
      </c>
      <c r="M46">
        <v>3</v>
      </c>
      <c r="N46">
        <v>8</v>
      </c>
      <c r="O46">
        <v>5.9</v>
      </c>
      <c r="P46">
        <v>20</v>
      </c>
      <c r="Q46">
        <v>0</v>
      </c>
      <c r="R46">
        <v>0</v>
      </c>
      <c r="S46">
        <v>0</v>
      </c>
      <c r="T46">
        <v>20</v>
      </c>
      <c r="U46">
        <v>83</v>
      </c>
      <c r="V46">
        <v>97</v>
      </c>
      <c r="W46">
        <v>93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</row>
    <row r="47" spans="1:31" x14ac:dyDescent="0.25">
      <c r="A47" t="str">
        <f t="shared" si="1"/>
        <v>frb35-17-1</v>
      </c>
      <c r="B47" t="s">
        <v>916</v>
      </c>
      <c r="C47" s="1">
        <v>45392.470081018517</v>
      </c>
      <c r="D47">
        <v>20</v>
      </c>
      <c r="E47">
        <v>24</v>
      </c>
      <c r="F47">
        <v>25</v>
      </c>
      <c r="G47">
        <v>24.45</v>
      </c>
      <c r="H47">
        <v>20</v>
      </c>
      <c r="I47">
        <v>8.1310000000000002</v>
      </c>
      <c r="J47">
        <v>9.3989999999999991</v>
      </c>
      <c r="K47">
        <v>8.516</v>
      </c>
      <c r="L47">
        <v>20</v>
      </c>
      <c r="M47">
        <v>2</v>
      </c>
      <c r="N47">
        <v>12</v>
      </c>
      <c r="O47">
        <v>6.2</v>
      </c>
      <c r="P47">
        <v>20</v>
      </c>
      <c r="Q47">
        <v>0</v>
      </c>
      <c r="R47">
        <v>0</v>
      </c>
      <c r="S47">
        <v>0</v>
      </c>
      <c r="T47">
        <v>20</v>
      </c>
      <c r="U47">
        <v>86</v>
      </c>
      <c r="V47">
        <v>98</v>
      </c>
      <c r="W47">
        <v>93.55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</row>
    <row r="48" spans="1:31" x14ac:dyDescent="0.25">
      <c r="A48" t="str">
        <f t="shared" si="1"/>
        <v>frb35-17-2</v>
      </c>
      <c r="B48" t="s">
        <v>917</v>
      </c>
      <c r="C48" s="1">
        <v>45392.470358796294</v>
      </c>
      <c r="D48">
        <v>20</v>
      </c>
      <c r="E48">
        <v>23</v>
      </c>
      <c r="F48">
        <v>25</v>
      </c>
      <c r="G48">
        <v>24.05</v>
      </c>
      <c r="H48">
        <v>20</v>
      </c>
      <c r="I48">
        <v>7.7530000000000001</v>
      </c>
      <c r="J48">
        <v>8.9239999999999995</v>
      </c>
      <c r="K48">
        <v>8.4120000000000008</v>
      </c>
      <c r="L48">
        <v>20</v>
      </c>
      <c r="M48">
        <v>3</v>
      </c>
      <c r="N48">
        <v>10</v>
      </c>
      <c r="O48">
        <v>6.5</v>
      </c>
      <c r="P48">
        <v>20</v>
      </c>
      <c r="Q48">
        <v>0</v>
      </c>
      <c r="R48">
        <v>0</v>
      </c>
      <c r="S48">
        <v>0</v>
      </c>
      <c r="T48">
        <v>20</v>
      </c>
      <c r="U48">
        <v>86</v>
      </c>
      <c r="V48">
        <v>98</v>
      </c>
      <c r="W48">
        <v>93.5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</row>
    <row r="49" spans="1:31" x14ac:dyDescent="0.25">
      <c r="A49" t="str">
        <f t="shared" si="1"/>
        <v>frb35-17-3</v>
      </c>
      <c r="B49" t="s">
        <v>918</v>
      </c>
      <c r="C49" s="1">
        <v>45392.470613425925</v>
      </c>
      <c r="D49">
        <v>20</v>
      </c>
      <c r="E49">
        <v>23</v>
      </c>
      <c r="F49">
        <v>24</v>
      </c>
      <c r="G49">
        <v>23.75</v>
      </c>
      <c r="H49">
        <v>20</v>
      </c>
      <c r="I49">
        <v>7.37</v>
      </c>
      <c r="J49">
        <v>8.5660000000000007</v>
      </c>
      <c r="K49">
        <v>8.07</v>
      </c>
      <c r="L49">
        <v>20</v>
      </c>
      <c r="M49">
        <v>3</v>
      </c>
      <c r="N49">
        <v>11</v>
      </c>
      <c r="O49">
        <v>6.25</v>
      </c>
      <c r="P49">
        <v>20</v>
      </c>
      <c r="Q49">
        <v>0</v>
      </c>
      <c r="R49">
        <v>0</v>
      </c>
      <c r="S49">
        <v>0</v>
      </c>
      <c r="T49">
        <v>20</v>
      </c>
      <c r="U49">
        <v>85</v>
      </c>
      <c r="V49">
        <v>98</v>
      </c>
      <c r="W49">
        <v>93.35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</row>
    <row r="50" spans="1:31" x14ac:dyDescent="0.25">
      <c r="A50" t="str">
        <f t="shared" si="1"/>
        <v>frb35-17-4</v>
      </c>
      <c r="B50" t="s">
        <v>919</v>
      </c>
      <c r="C50" s="1">
        <v>45392.470868055556</v>
      </c>
      <c r="D50">
        <v>20</v>
      </c>
      <c r="E50">
        <v>23</v>
      </c>
      <c r="F50">
        <v>24</v>
      </c>
      <c r="G50">
        <v>23.85</v>
      </c>
      <c r="H50">
        <v>20</v>
      </c>
      <c r="I50">
        <v>7.53</v>
      </c>
      <c r="J50">
        <v>8.4160000000000004</v>
      </c>
      <c r="K50">
        <v>8.0190000000000001</v>
      </c>
      <c r="L50">
        <v>20</v>
      </c>
      <c r="M50">
        <v>2</v>
      </c>
      <c r="N50">
        <v>10</v>
      </c>
      <c r="O50">
        <v>5.3</v>
      </c>
      <c r="P50">
        <v>20</v>
      </c>
      <c r="Q50">
        <v>0</v>
      </c>
      <c r="R50">
        <v>0</v>
      </c>
      <c r="S50">
        <v>0</v>
      </c>
      <c r="T50">
        <v>20</v>
      </c>
      <c r="U50">
        <v>86</v>
      </c>
      <c r="V50">
        <v>98</v>
      </c>
      <c r="W50">
        <v>92.85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</row>
    <row r="51" spans="1:31" x14ac:dyDescent="0.25">
      <c r="A51" t="str">
        <f t="shared" si="1"/>
        <v>frb35-17-5</v>
      </c>
      <c r="B51" t="s">
        <v>920</v>
      </c>
      <c r="C51" s="1">
        <v>45392.471122685187</v>
      </c>
      <c r="D51">
        <v>20</v>
      </c>
      <c r="E51">
        <v>23</v>
      </c>
      <c r="F51">
        <v>24</v>
      </c>
      <c r="G51">
        <v>23.35</v>
      </c>
      <c r="H51">
        <v>20</v>
      </c>
      <c r="I51">
        <v>7.4530000000000003</v>
      </c>
      <c r="J51">
        <v>8.6519999999999992</v>
      </c>
      <c r="K51">
        <v>8.0489999999999995</v>
      </c>
      <c r="L51">
        <v>20</v>
      </c>
      <c r="M51">
        <v>3</v>
      </c>
      <c r="N51">
        <v>11</v>
      </c>
      <c r="O51">
        <v>6</v>
      </c>
      <c r="P51">
        <v>20</v>
      </c>
      <c r="Q51">
        <v>0</v>
      </c>
      <c r="R51">
        <v>0</v>
      </c>
      <c r="S51">
        <v>0</v>
      </c>
      <c r="T51">
        <v>20</v>
      </c>
      <c r="U51">
        <v>86</v>
      </c>
      <c r="V51">
        <v>98</v>
      </c>
      <c r="W51">
        <v>91.45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</row>
    <row r="52" spans="1:31" x14ac:dyDescent="0.25">
      <c r="A52" t="str">
        <f t="shared" si="1"/>
        <v>frb40-19-1</v>
      </c>
      <c r="B52" t="s">
        <v>921</v>
      </c>
      <c r="C52" s="1">
        <v>45392.471678240741</v>
      </c>
      <c r="D52">
        <v>20</v>
      </c>
      <c r="E52">
        <v>26</v>
      </c>
      <c r="F52">
        <v>27</v>
      </c>
      <c r="G52">
        <v>26.75</v>
      </c>
      <c r="H52">
        <v>20</v>
      </c>
      <c r="I52">
        <v>14.114000000000001</v>
      </c>
      <c r="J52">
        <v>16.43</v>
      </c>
      <c r="K52">
        <v>15.2</v>
      </c>
      <c r="L52">
        <v>20</v>
      </c>
      <c r="M52">
        <v>2</v>
      </c>
      <c r="N52">
        <v>9</v>
      </c>
      <c r="O52">
        <v>6.35</v>
      </c>
      <c r="P52">
        <v>20</v>
      </c>
      <c r="Q52">
        <v>0</v>
      </c>
      <c r="R52">
        <v>0</v>
      </c>
      <c r="S52">
        <v>0</v>
      </c>
      <c r="T52">
        <v>20</v>
      </c>
      <c r="U52">
        <v>85</v>
      </c>
      <c r="V52">
        <v>100</v>
      </c>
      <c r="W52">
        <v>91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</row>
    <row r="53" spans="1:31" x14ac:dyDescent="0.25">
      <c r="A53" t="str">
        <f t="shared" si="1"/>
        <v>frb40-19-2</v>
      </c>
      <c r="B53" t="s">
        <v>922</v>
      </c>
      <c r="C53" s="1">
        <v>45392.472210648149</v>
      </c>
      <c r="D53">
        <v>20</v>
      </c>
      <c r="E53">
        <v>27</v>
      </c>
      <c r="F53">
        <v>28</v>
      </c>
      <c r="G53">
        <v>27.25</v>
      </c>
      <c r="H53">
        <v>20</v>
      </c>
      <c r="I53">
        <v>13.795</v>
      </c>
      <c r="J53">
        <v>17.454999999999998</v>
      </c>
      <c r="K53">
        <v>15.679</v>
      </c>
      <c r="L53">
        <v>20</v>
      </c>
      <c r="M53">
        <v>2</v>
      </c>
      <c r="N53">
        <v>11</v>
      </c>
      <c r="O53">
        <v>6.9</v>
      </c>
      <c r="P53">
        <v>20</v>
      </c>
      <c r="Q53">
        <v>0</v>
      </c>
      <c r="R53">
        <v>0</v>
      </c>
      <c r="S53">
        <v>0</v>
      </c>
      <c r="T53">
        <v>20</v>
      </c>
      <c r="U53">
        <v>65</v>
      </c>
      <c r="V53">
        <v>99</v>
      </c>
      <c r="W53">
        <v>88.3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</row>
    <row r="54" spans="1:31" x14ac:dyDescent="0.25">
      <c r="A54" t="str">
        <f t="shared" si="1"/>
        <v>frb40-19-3</v>
      </c>
      <c r="B54" t="s">
        <v>923</v>
      </c>
      <c r="C54" s="1">
        <v>45392.472766203704</v>
      </c>
      <c r="D54">
        <v>20</v>
      </c>
      <c r="E54">
        <v>27</v>
      </c>
      <c r="F54">
        <v>28</v>
      </c>
      <c r="G54">
        <v>27.3</v>
      </c>
      <c r="H54">
        <v>20</v>
      </c>
      <c r="I54">
        <v>15.018000000000001</v>
      </c>
      <c r="J54">
        <v>16.742000000000001</v>
      </c>
      <c r="K54">
        <v>15.981999999999999</v>
      </c>
      <c r="L54">
        <v>20</v>
      </c>
      <c r="M54">
        <v>5</v>
      </c>
      <c r="N54">
        <v>11</v>
      </c>
      <c r="O54">
        <v>7.3</v>
      </c>
      <c r="P54">
        <v>20</v>
      </c>
      <c r="Q54">
        <v>0</v>
      </c>
      <c r="R54">
        <v>0</v>
      </c>
      <c r="S54">
        <v>0</v>
      </c>
      <c r="T54">
        <v>20</v>
      </c>
      <c r="U54">
        <v>83</v>
      </c>
      <c r="V54">
        <v>97</v>
      </c>
      <c r="W54">
        <v>90.2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</row>
    <row r="55" spans="1:31" x14ac:dyDescent="0.25">
      <c r="A55" t="str">
        <f t="shared" si="1"/>
        <v>frb40-19-4</v>
      </c>
      <c r="B55" t="s">
        <v>924</v>
      </c>
      <c r="C55" s="1">
        <v>45392.473287037035</v>
      </c>
      <c r="D55">
        <v>20</v>
      </c>
      <c r="E55">
        <v>27</v>
      </c>
      <c r="F55">
        <v>28</v>
      </c>
      <c r="G55">
        <v>27.3</v>
      </c>
      <c r="H55">
        <v>20</v>
      </c>
      <c r="I55">
        <v>14.052</v>
      </c>
      <c r="J55">
        <v>16.515000000000001</v>
      </c>
      <c r="K55">
        <v>15.342000000000001</v>
      </c>
      <c r="L55">
        <v>20</v>
      </c>
      <c r="M55">
        <v>3</v>
      </c>
      <c r="N55">
        <v>12</v>
      </c>
      <c r="O55">
        <v>7.1</v>
      </c>
      <c r="P55">
        <v>20</v>
      </c>
      <c r="Q55">
        <v>0</v>
      </c>
      <c r="R55">
        <v>0</v>
      </c>
      <c r="S55">
        <v>0</v>
      </c>
      <c r="T55">
        <v>20</v>
      </c>
      <c r="U55">
        <v>87</v>
      </c>
      <c r="V55">
        <v>98</v>
      </c>
      <c r="W55">
        <v>93.1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</row>
    <row r="56" spans="1:31" x14ac:dyDescent="0.25">
      <c r="A56" t="str">
        <f t="shared" si="1"/>
        <v>frb40-19-5</v>
      </c>
      <c r="B56" t="s">
        <v>925</v>
      </c>
      <c r="C56" s="1">
        <v>45392.47378472222</v>
      </c>
      <c r="D56">
        <v>20</v>
      </c>
      <c r="E56">
        <v>26</v>
      </c>
      <c r="F56">
        <v>28</v>
      </c>
      <c r="G56">
        <v>27.1</v>
      </c>
      <c r="H56">
        <v>20</v>
      </c>
      <c r="I56">
        <v>14.004</v>
      </c>
      <c r="J56">
        <v>15.516</v>
      </c>
      <c r="K56">
        <v>14.875999999999999</v>
      </c>
      <c r="L56">
        <v>20</v>
      </c>
      <c r="M56">
        <v>4</v>
      </c>
      <c r="N56">
        <v>10</v>
      </c>
      <c r="O56">
        <v>7.2</v>
      </c>
      <c r="P56">
        <v>20</v>
      </c>
      <c r="Q56">
        <v>0</v>
      </c>
      <c r="R56">
        <v>0</v>
      </c>
      <c r="S56">
        <v>0</v>
      </c>
      <c r="T56">
        <v>20</v>
      </c>
      <c r="U56">
        <v>79</v>
      </c>
      <c r="V56">
        <v>94</v>
      </c>
      <c r="W56">
        <v>88.05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</row>
    <row r="57" spans="1:31" x14ac:dyDescent="0.25">
      <c r="A57" t="str">
        <f t="shared" si="1"/>
        <v>frb45-21-1</v>
      </c>
      <c r="B57" t="s">
        <v>926</v>
      </c>
      <c r="C57" s="1">
        <v>45392.474710648145</v>
      </c>
      <c r="D57">
        <v>20</v>
      </c>
      <c r="E57">
        <v>30</v>
      </c>
      <c r="F57">
        <v>31</v>
      </c>
      <c r="G57">
        <v>30.35</v>
      </c>
      <c r="H57">
        <v>20</v>
      </c>
      <c r="I57">
        <v>25.539000000000001</v>
      </c>
      <c r="J57">
        <v>30.529</v>
      </c>
      <c r="K57">
        <v>28.129000000000001</v>
      </c>
      <c r="L57">
        <v>20</v>
      </c>
      <c r="M57">
        <v>4</v>
      </c>
      <c r="N57">
        <v>9</v>
      </c>
      <c r="O57">
        <v>6.45</v>
      </c>
      <c r="P57">
        <v>20</v>
      </c>
      <c r="Q57">
        <v>0</v>
      </c>
      <c r="R57">
        <v>0</v>
      </c>
      <c r="S57">
        <v>0</v>
      </c>
      <c r="T57">
        <v>20</v>
      </c>
      <c r="U57">
        <v>79</v>
      </c>
      <c r="V57">
        <v>97</v>
      </c>
      <c r="W57">
        <v>89.05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</row>
    <row r="58" spans="1:31" x14ac:dyDescent="0.25">
      <c r="A58" t="str">
        <f t="shared" si="1"/>
        <v>frb45-21-2</v>
      </c>
      <c r="B58" t="s">
        <v>927</v>
      </c>
      <c r="C58" s="1">
        <v>45392.475671296299</v>
      </c>
      <c r="D58">
        <v>20</v>
      </c>
      <c r="E58">
        <v>31</v>
      </c>
      <c r="F58">
        <v>32</v>
      </c>
      <c r="G58">
        <v>31.2</v>
      </c>
      <c r="H58">
        <v>20</v>
      </c>
      <c r="I58">
        <v>28.207999999999998</v>
      </c>
      <c r="J58">
        <v>30.779</v>
      </c>
      <c r="K58">
        <v>29.544</v>
      </c>
      <c r="L58">
        <v>20</v>
      </c>
      <c r="M58">
        <v>4</v>
      </c>
      <c r="N58">
        <v>11</v>
      </c>
      <c r="O58">
        <v>6.65</v>
      </c>
      <c r="P58">
        <v>20</v>
      </c>
      <c r="Q58">
        <v>0</v>
      </c>
      <c r="R58">
        <v>0</v>
      </c>
      <c r="S58">
        <v>0</v>
      </c>
      <c r="T58">
        <v>20</v>
      </c>
      <c r="U58">
        <v>86</v>
      </c>
      <c r="V58">
        <v>99</v>
      </c>
      <c r="W58">
        <v>93.2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</row>
    <row r="59" spans="1:31" x14ac:dyDescent="0.25">
      <c r="A59" t="str">
        <f t="shared" si="1"/>
        <v>frb45-21-3</v>
      </c>
      <c r="B59" t="s">
        <v>928</v>
      </c>
      <c r="C59" s="1">
        <v>45392.476585648146</v>
      </c>
      <c r="D59">
        <v>20</v>
      </c>
      <c r="E59">
        <v>30</v>
      </c>
      <c r="F59">
        <v>32</v>
      </c>
      <c r="G59">
        <v>30.8</v>
      </c>
      <c r="H59">
        <v>20</v>
      </c>
      <c r="I59">
        <v>26.055</v>
      </c>
      <c r="J59">
        <v>29.123000000000001</v>
      </c>
      <c r="K59">
        <v>28.052</v>
      </c>
      <c r="L59">
        <v>20</v>
      </c>
      <c r="M59">
        <v>3</v>
      </c>
      <c r="N59">
        <v>9</v>
      </c>
      <c r="O59">
        <v>5.9</v>
      </c>
      <c r="P59">
        <v>20</v>
      </c>
      <c r="Q59">
        <v>0</v>
      </c>
      <c r="R59">
        <v>0</v>
      </c>
      <c r="S59">
        <v>0</v>
      </c>
      <c r="T59">
        <v>20</v>
      </c>
      <c r="U59">
        <v>86</v>
      </c>
      <c r="V59">
        <v>98</v>
      </c>
      <c r="W59">
        <v>93.35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</row>
    <row r="60" spans="1:31" x14ac:dyDescent="0.25">
      <c r="A60" t="str">
        <f t="shared" si="1"/>
        <v>frb45-21-4</v>
      </c>
      <c r="B60" t="s">
        <v>929</v>
      </c>
      <c r="C60" s="1">
        <v>45392.477511574078</v>
      </c>
      <c r="D60">
        <v>20</v>
      </c>
      <c r="E60">
        <v>29</v>
      </c>
      <c r="F60">
        <v>31</v>
      </c>
      <c r="G60">
        <v>30.15</v>
      </c>
      <c r="H60">
        <v>20</v>
      </c>
      <c r="I60">
        <v>25.021000000000001</v>
      </c>
      <c r="J60">
        <v>29.678000000000001</v>
      </c>
      <c r="K60">
        <v>27.82</v>
      </c>
      <c r="L60">
        <v>20</v>
      </c>
      <c r="M60">
        <v>4</v>
      </c>
      <c r="N60">
        <v>13</v>
      </c>
      <c r="O60">
        <v>7.75</v>
      </c>
      <c r="P60">
        <v>20</v>
      </c>
      <c r="Q60">
        <v>0</v>
      </c>
      <c r="R60">
        <v>0</v>
      </c>
      <c r="S60">
        <v>0</v>
      </c>
      <c r="T60">
        <v>20</v>
      </c>
      <c r="U60">
        <v>85</v>
      </c>
      <c r="V60">
        <v>97</v>
      </c>
      <c r="W60">
        <v>92.5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</row>
    <row r="61" spans="1:31" x14ac:dyDescent="0.25">
      <c r="A61" t="str">
        <f t="shared" si="1"/>
        <v>frb45-21-5</v>
      </c>
      <c r="B61" t="s">
        <v>930</v>
      </c>
      <c r="C61" s="1">
        <v>45392.478460648148</v>
      </c>
      <c r="D61">
        <v>20</v>
      </c>
      <c r="E61">
        <v>30</v>
      </c>
      <c r="F61">
        <v>32</v>
      </c>
      <c r="G61">
        <v>30.85</v>
      </c>
      <c r="H61">
        <v>20</v>
      </c>
      <c r="I61">
        <v>26.727</v>
      </c>
      <c r="J61">
        <v>30.855</v>
      </c>
      <c r="K61">
        <v>28.876000000000001</v>
      </c>
      <c r="L61">
        <v>20</v>
      </c>
      <c r="M61">
        <v>3</v>
      </c>
      <c r="N61">
        <v>11</v>
      </c>
      <c r="O61">
        <v>7.45</v>
      </c>
      <c r="P61">
        <v>20</v>
      </c>
      <c r="Q61">
        <v>0</v>
      </c>
      <c r="R61">
        <v>0</v>
      </c>
      <c r="S61">
        <v>0</v>
      </c>
      <c r="T61">
        <v>20</v>
      </c>
      <c r="U61">
        <v>86</v>
      </c>
      <c r="V61">
        <v>99</v>
      </c>
      <c r="W61">
        <v>92.2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</row>
    <row r="62" spans="1:31" x14ac:dyDescent="0.25">
      <c r="A62" t="str">
        <f t="shared" si="1"/>
        <v>frb50-23-1</v>
      </c>
      <c r="B62" t="s">
        <v>931</v>
      </c>
      <c r="C62" s="1">
        <v>45392.47996527778</v>
      </c>
      <c r="D62">
        <v>20</v>
      </c>
      <c r="E62">
        <v>33</v>
      </c>
      <c r="F62">
        <v>34</v>
      </c>
      <c r="G62">
        <v>33.25</v>
      </c>
      <c r="H62">
        <v>20</v>
      </c>
      <c r="I62">
        <v>42.826000000000001</v>
      </c>
      <c r="J62">
        <v>49.789000000000001</v>
      </c>
      <c r="K62">
        <v>46.854999999999997</v>
      </c>
      <c r="L62">
        <v>20</v>
      </c>
      <c r="M62">
        <v>4</v>
      </c>
      <c r="N62">
        <v>10</v>
      </c>
      <c r="O62">
        <v>7.35</v>
      </c>
      <c r="P62">
        <v>20</v>
      </c>
      <c r="Q62">
        <v>0</v>
      </c>
      <c r="R62">
        <v>0</v>
      </c>
      <c r="S62">
        <v>0</v>
      </c>
      <c r="T62">
        <v>20</v>
      </c>
      <c r="U62">
        <v>82</v>
      </c>
      <c r="V62">
        <v>98</v>
      </c>
      <c r="W62">
        <v>93.15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</row>
    <row r="63" spans="1:31" x14ac:dyDescent="0.25">
      <c r="A63" t="str">
        <f t="shared" si="1"/>
        <v>frb50-23-2</v>
      </c>
      <c r="B63" t="s">
        <v>932</v>
      </c>
      <c r="C63" s="1">
        <v>45392.481469907405</v>
      </c>
      <c r="D63">
        <v>20</v>
      </c>
      <c r="E63">
        <v>32</v>
      </c>
      <c r="F63">
        <v>34</v>
      </c>
      <c r="G63">
        <v>33.15</v>
      </c>
      <c r="H63">
        <v>20</v>
      </c>
      <c r="I63">
        <v>41.709000000000003</v>
      </c>
      <c r="J63">
        <v>49.496000000000002</v>
      </c>
      <c r="K63">
        <v>46.161999999999999</v>
      </c>
      <c r="L63">
        <v>20</v>
      </c>
      <c r="M63">
        <v>3</v>
      </c>
      <c r="N63">
        <v>13</v>
      </c>
      <c r="O63">
        <v>7.35</v>
      </c>
      <c r="P63">
        <v>20</v>
      </c>
      <c r="Q63">
        <v>0</v>
      </c>
      <c r="R63">
        <v>0</v>
      </c>
      <c r="S63">
        <v>0</v>
      </c>
      <c r="T63">
        <v>20</v>
      </c>
      <c r="U63">
        <v>81</v>
      </c>
      <c r="V63">
        <v>100</v>
      </c>
      <c r="W63">
        <v>92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</row>
    <row r="64" spans="1:31" x14ac:dyDescent="0.25">
      <c r="A64" t="str">
        <f t="shared" si="1"/>
        <v>frb50-23-3</v>
      </c>
      <c r="B64" t="s">
        <v>933</v>
      </c>
      <c r="C64" s="1">
        <v>45392.482858796298</v>
      </c>
      <c r="D64">
        <v>20</v>
      </c>
      <c r="E64">
        <v>33</v>
      </c>
      <c r="F64">
        <v>34</v>
      </c>
      <c r="G64">
        <v>33.950000000000003</v>
      </c>
      <c r="H64">
        <v>20</v>
      </c>
      <c r="I64">
        <v>42.408000000000001</v>
      </c>
      <c r="J64">
        <v>46.075000000000003</v>
      </c>
      <c r="K64">
        <v>43.838000000000001</v>
      </c>
      <c r="L64">
        <v>20</v>
      </c>
      <c r="M64">
        <v>5</v>
      </c>
      <c r="N64">
        <v>11</v>
      </c>
      <c r="O64">
        <v>7.9</v>
      </c>
      <c r="P64">
        <v>20</v>
      </c>
      <c r="Q64">
        <v>0</v>
      </c>
      <c r="R64">
        <v>0</v>
      </c>
      <c r="S64">
        <v>0</v>
      </c>
      <c r="T64">
        <v>20</v>
      </c>
      <c r="U64">
        <v>89</v>
      </c>
      <c r="V64">
        <v>98</v>
      </c>
      <c r="W64">
        <v>94.55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</row>
    <row r="65" spans="1:31" x14ac:dyDescent="0.25">
      <c r="A65" t="str">
        <f t="shared" si="1"/>
        <v>frb50-23-4</v>
      </c>
      <c r="B65" t="s">
        <v>934</v>
      </c>
      <c r="C65" s="1">
        <v>45392.484305555554</v>
      </c>
      <c r="D65">
        <v>20</v>
      </c>
      <c r="E65">
        <v>33</v>
      </c>
      <c r="F65">
        <v>34</v>
      </c>
      <c r="G65">
        <v>33.9</v>
      </c>
      <c r="H65">
        <v>20</v>
      </c>
      <c r="I65">
        <v>39.863</v>
      </c>
      <c r="J65">
        <v>43.872999999999998</v>
      </c>
      <c r="K65">
        <v>41.997999999999998</v>
      </c>
      <c r="L65">
        <v>20</v>
      </c>
      <c r="M65">
        <v>2</v>
      </c>
      <c r="N65">
        <v>10</v>
      </c>
      <c r="O65">
        <v>6.3</v>
      </c>
      <c r="P65">
        <v>20</v>
      </c>
      <c r="Q65">
        <v>0</v>
      </c>
      <c r="R65">
        <v>0</v>
      </c>
      <c r="S65">
        <v>0</v>
      </c>
      <c r="T65">
        <v>20</v>
      </c>
      <c r="U65">
        <v>81</v>
      </c>
      <c r="V65">
        <v>97</v>
      </c>
      <c r="W65">
        <v>92.1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</row>
    <row r="66" spans="1:31" x14ac:dyDescent="0.25">
      <c r="A66" t="str">
        <f t="shared" si="1"/>
        <v>frb50-23-5</v>
      </c>
      <c r="B66" t="s">
        <v>935</v>
      </c>
      <c r="C66" s="1">
        <v>45392.485833333332</v>
      </c>
      <c r="D66">
        <v>20</v>
      </c>
      <c r="E66">
        <v>33</v>
      </c>
      <c r="F66">
        <v>35</v>
      </c>
      <c r="G66">
        <v>33.9</v>
      </c>
      <c r="H66">
        <v>20</v>
      </c>
      <c r="I66">
        <v>41.930999999999997</v>
      </c>
      <c r="J66">
        <v>45.66</v>
      </c>
      <c r="K66">
        <v>44.154000000000003</v>
      </c>
      <c r="L66">
        <v>20</v>
      </c>
      <c r="M66">
        <v>2</v>
      </c>
      <c r="N66">
        <v>10</v>
      </c>
      <c r="O66">
        <v>7.15</v>
      </c>
      <c r="P66">
        <v>20</v>
      </c>
      <c r="Q66">
        <v>0</v>
      </c>
      <c r="R66">
        <v>0</v>
      </c>
      <c r="S66">
        <v>0</v>
      </c>
      <c r="T66">
        <v>20</v>
      </c>
      <c r="U66">
        <v>83</v>
      </c>
      <c r="V66">
        <v>100</v>
      </c>
      <c r="W66">
        <v>92.5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</row>
    <row r="67" spans="1:31" x14ac:dyDescent="0.25">
      <c r="A67" t="str">
        <f t="shared" si="1"/>
        <v>frb53-24-1</v>
      </c>
      <c r="B67" t="s">
        <v>936</v>
      </c>
      <c r="C67" s="1">
        <v>45392.487685185188</v>
      </c>
      <c r="D67">
        <v>20</v>
      </c>
      <c r="E67">
        <v>34</v>
      </c>
      <c r="F67">
        <v>36</v>
      </c>
      <c r="G67">
        <v>34.799999999999997</v>
      </c>
      <c r="H67">
        <v>20</v>
      </c>
      <c r="I67">
        <v>49.677999999999997</v>
      </c>
      <c r="J67">
        <v>55.008000000000003</v>
      </c>
      <c r="K67">
        <v>51.944000000000003</v>
      </c>
      <c r="L67">
        <v>20</v>
      </c>
      <c r="M67">
        <v>3</v>
      </c>
      <c r="N67">
        <v>13</v>
      </c>
      <c r="O67">
        <v>7.8</v>
      </c>
      <c r="P67">
        <v>20</v>
      </c>
      <c r="Q67">
        <v>0</v>
      </c>
      <c r="R67">
        <v>0</v>
      </c>
      <c r="S67">
        <v>0</v>
      </c>
      <c r="T67">
        <v>20</v>
      </c>
      <c r="U67">
        <v>78</v>
      </c>
      <c r="V67">
        <v>97</v>
      </c>
      <c r="W67">
        <v>89.55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</row>
    <row r="68" spans="1:31" x14ac:dyDescent="0.25">
      <c r="A68" t="str">
        <f t="shared" si="1"/>
        <v>frb53-24-2</v>
      </c>
      <c r="B68" t="s">
        <v>937</v>
      </c>
      <c r="C68" s="1">
        <v>45392.48946759259</v>
      </c>
      <c r="D68">
        <v>20</v>
      </c>
      <c r="E68">
        <v>35</v>
      </c>
      <c r="F68">
        <v>36</v>
      </c>
      <c r="G68">
        <v>35.5</v>
      </c>
      <c r="H68">
        <v>20</v>
      </c>
      <c r="I68">
        <v>50.47</v>
      </c>
      <c r="J68">
        <v>57.091000000000001</v>
      </c>
      <c r="K68">
        <v>53.941000000000003</v>
      </c>
      <c r="L68">
        <v>20</v>
      </c>
      <c r="M68">
        <v>5</v>
      </c>
      <c r="N68">
        <v>14</v>
      </c>
      <c r="O68">
        <v>7.7</v>
      </c>
      <c r="P68">
        <v>20</v>
      </c>
      <c r="Q68">
        <v>0</v>
      </c>
      <c r="R68">
        <v>0</v>
      </c>
      <c r="S68">
        <v>0</v>
      </c>
      <c r="T68">
        <v>20</v>
      </c>
      <c r="U68">
        <v>80</v>
      </c>
      <c r="V68">
        <v>96</v>
      </c>
      <c r="W68">
        <v>89.35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</row>
    <row r="69" spans="1:31" x14ac:dyDescent="0.25">
      <c r="A69" t="str">
        <f t="shared" si="1"/>
        <v>frb53-24-3</v>
      </c>
      <c r="B69" t="s">
        <v>938</v>
      </c>
      <c r="C69" s="1">
        <v>45392.491539351853</v>
      </c>
      <c r="D69">
        <v>20</v>
      </c>
      <c r="E69">
        <v>35</v>
      </c>
      <c r="F69">
        <v>36</v>
      </c>
      <c r="G69">
        <v>35.700000000000003</v>
      </c>
      <c r="H69">
        <v>20</v>
      </c>
      <c r="I69">
        <v>50.686999999999998</v>
      </c>
      <c r="J69">
        <v>59.273000000000003</v>
      </c>
      <c r="K69">
        <v>55.442999999999998</v>
      </c>
      <c r="L69">
        <v>20</v>
      </c>
      <c r="M69">
        <v>3</v>
      </c>
      <c r="N69">
        <v>11</v>
      </c>
      <c r="O69">
        <v>7.45</v>
      </c>
      <c r="P69">
        <v>20</v>
      </c>
      <c r="Q69">
        <v>0</v>
      </c>
      <c r="R69">
        <v>0</v>
      </c>
      <c r="S69">
        <v>0</v>
      </c>
      <c r="T69">
        <v>20</v>
      </c>
      <c r="U69">
        <v>86</v>
      </c>
      <c r="V69">
        <v>97</v>
      </c>
      <c r="W69">
        <v>91.3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</row>
    <row r="70" spans="1:31" x14ac:dyDescent="0.25">
      <c r="A70" t="str">
        <f t="shared" si="1"/>
        <v>frb53-24-4</v>
      </c>
      <c r="B70" t="s">
        <v>939</v>
      </c>
      <c r="C70" s="1">
        <v>45392.493518518517</v>
      </c>
      <c r="D70">
        <v>20</v>
      </c>
      <c r="E70">
        <v>35</v>
      </c>
      <c r="F70">
        <v>37</v>
      </c>
      <c r="G70">
        <v>36.049999999999997</v>
      </c>
      <c r="H70">
        <v>20</v>
      </c>
      <c r="I70">
        <v>49.523000000000003</v>
      </c>
      <c r="J70">
        <v>59.701000000000001</v>
      </c>
      <c r="K70">
        <v>55.618000000000002</v>
      </c>
      <c r="L70">
        <v>20</v>
      </c>
      <c r="M70">
        <v>3</v>
      </c>
      <c r="N70">
        <v>14</v>
      </c>
      <c r="O70">
        <v>7.5</v>
      </c>
      <c r="P70">
        <v>20</v>
      </c>
      <c r="Q70">
        <v>0</v>
      </c>
      <c r="R70">
        <v>0</v>
      </c>
      <c r="S70">
        <v>0</v>
      </c>
      <c r="T70">
        <v>20</v>
      </c>
      <c r="U70">
        <v>82</v>
      </c>
      <c r="V70">
        <v>98</v>
      </c>
      <c r="W70">
        <v>89.85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</row>
    <row r="71" spans="1:31" x14ac:dyDescent="0.25">
      <c r="A71" t="str">
        <f t="shared" si="1"/>
        <v>frb53-24-5</v>
      </c>
      <c r="B71" t="s">
        <v>940</v>
      </c>
      <c r="C71" s="1">
        <v>45392.495474537034</v>
      </c>
      <c r="D71">
        <v>20</v>
      </c>
      <c r="E71">
        <v>36</v>
      </c>
      <c r="F71">
        <v>37</v>
      </c>
      <c r="G71">
        <v>36.35</v>
      </c>
      <c r="H71">
        <v>20</v>
      </c>
      <c r="I71">
        <v>51.807000000000002</v>
      </c>
      <c r="J71">
        <v>63.655999999999999</v>
      </c>
      <c r="K71">
        <v>57.661999999999999</v>
      </c>
      <c r="L71">
        <v>20</v>
      </c>
      <c r="M71">
        <v>3</v>
      </c>
      <c r="N71">
        <v>15</v>
      </c>
      <c r="O71">
        <v>7.25</v>
      </c>
      <c r="P71">
        <v>20</v>
      </c>
      <c r="Q71">
        <v>0</v>
      </c>
      <c r="R71">
        <v>0</v>
      </c>
      <c r="S71">
        <v>0</v>
      </c>
      <c r="T71">
        <v>20</v>
      </c>
      <c r="U71">
        <v>85</v>
      </c>
      <c r="V71">
        <v>98</v>
      </c>
      <c r="W71">
        <v>91.9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</row>
    <row r="72" spans="1:31" x14ac:dyDescent="0.25">
      <c r="A72" t="str">
        <f t="shared" si="1"/>
        <v>frb56-25-1</v>
      </c>
      <c r="B72" t="s">
        <v>941</v>
      </c>
      <c r="C72" s="1">
        <v>45392.498101851852</v>
      </c>
      <c r="D72">
        <v>20</v>
      </c>
      <c r="E72">
        <v>36</v>
      </c>
      <c r="F72">
        <v>37</v>
      </c>
      <c r="G72">
        <v>36.6</v>
      </c>
      <c r="H72">
        <v>20</v>
      </c>
      <c r="I72">
        <v>66.950999999999993</v>
      </c>
      <c r="J72">
        <v>78.718999999999994</v>
      </c>
      <c r="K72">
        <v>72.802999999999997</v>
      </c>
      <c r="L72">
        <v>20</v>
      </c>
      <c r="M72">
        <v>6</v>
      </c>
      <c r="N72">
        <v>13</v>
      </c>
      <c r="O72">
        <v>7.95</v>
      </c>
      <c r="P72">
        <v>20</v>
      </c>
      <c r="Q72">
        <v>0</v>
      </c>
      <c r="R72">
        <v>0</v>
      </c>
      <c r="S72">
        <v>0</v>
      </c>
      <c r="T72">
        <v>20</v>
      </c>
      <c r="U72">
        <v>75</v>
      </c>
      <c r="V72">
        <v>98</v>
      </c>
      <c r="W72">
        <v>90.85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</row>
    <row r="73" spans="1:31" x14ac:dyDescent="0.25">
      <c r="A73" t="str">
        <f t="shared" si="1"/>
        <v>frb56-25-2</v>
      </c>
      <c r="B73" t="s">
        <v>942</v>
      </c>
      <c r="C73" s="1">
        <v>45392.500543981485</v>
      </c>
      <c r="D73">
        <v>20</v>
      </c>
      <c r="E73">
        <v>36</v>
      </c>
      <c r="F73">
        <v>37</v>
      </c>
      <c r="G73">
        <v>36.75</v>
      </c>
      <c r="H73">
        <v>20</v>
      </c>
      <c r="I73">
        <v>71.938000000000002</v>
      </c>
      <c r="J73">
        <v>85.012</v>
      </c>
      <c r="K73">
        <v>77.134</v>
      </c>
      <c r="L73">
        <v>20</v>
      </c>
      <c r="M73">
        <v>3</v>
      </c>
      <c r="N73">
        <v>11</v>
      </c>
      <c r="O73">
        <v>7.3</v>
      </c>
      <c r="P73">
        <v>20</v>
      </c>
      <c r="Q73">
        <v>0</v>
      </c>
      <c r="R73">
        <v>0</v>
      </c>
      <c r="S73">
        <v>0</v>
      </c>
      <c r="T73">
        <v>20</v>
      </c>
      <c r="U73">
        <v>86</v>
      </c>
      <c r="V73">
        <v>98</v>
      </c>
      <c r="W73">
        <v>92.85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</row>
    <row r="74" spans="1:31" x14ac:dyDescent="0.25">
      <c r="A74" t="str">
        <f t="shared" si="1"/>
        <v>frb56-25-3</v>
      </c>
      <c r="B74" t="s">
        <v>943</v>
      </c>
      <c r="C74" s="1">
        <v>45392.503206018519</v>
      </c>
      <c r="D74">
        <v>20</v>
      </c>
      <c r="E74">
        <v>37</v>
      </c>
      <c r="F74">
        <v>38</v>
      </c>
      <c r="G74">
        <v>37.700000000000003</v>
      </c>
      <c r="H74">
        <v>20</v>
      </c>
      <c r="I74">
        <v>67.442999999999998</v>
      </c>
      <c r="J74">
        <v>80.790999999999997</v>
      </c>
      <c r="K74">
        <v>77.099999999999994</v>
      </c>
      <c r="L74">
        <v>20</v>
      </c>
      <c r="M74">
        <v>3</v>
      </c>
      <c r="N74">
        <v>10</v>
      </c>
      <c r="O74">
        <v>6.8</v>
      </c>
      <c r="P74">
        <v>20</v>
      </c>
      <c r="Q74">
        <v>0</v>
      </c>
      <c r="R74">
        <v>0</v>
      </c>
      <c r="S74">
        <v>0</v>
      </c>
      <c r="T74">
        <v>20</v>
      </c>
      <c r="U74">
        <v>84</v>
      </c>
      <c r="V74">
        <v>96</v>
      </c>
      <c r="W74">
        <v>89.9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</row>
    <row r="75" spans="1:31" x14ac:dyDescent="0.25">
      <c r="A75" t="str">
        <f t="shared" si="1"/>
        <v>frb56-25-4</v>
      </c>
      <c r="B75" t="s">
        <v>944</v>
      </c>
      <c r="C75" s="1">
        <v>45392.50576388889</v>
      </c>
      <c r="D75">
        <v>20</v>
      </c>
      <c r="E75">
        <v>37</v>
      </c>
      <c r="F75">
        <v>38</v>
      </c>
      <c r="G75">
        <v>37.35</v>
      </c>
      <c r="H75">
        <v>20</v>
      </c>
      <c r="I75">
        <v>72.320999999999998</v>
      </c>
      <c r="J75">
        <v>82.765000000000001</v>
      </c>
      <c r="K75">
        <v>76.956000000000003</v>
      </c>
      <c r="L75">
        <v>20</v>
      </c>
      <c r="M75">
        <v>5</v>
      </c>
      <c r="N75">
        <v>12</v>
      </c>
      <c r="O75">
        <v>8.15</v>
      </c>
      <c r="P75">
        <v>20</v>
      </c>
      <c r="Q75">
        <v>0</v>
      </c>
      <c r="R75">
        <v>0</v>
      </c>
      <c r="S75">
        <v>0</v>
      </c>
      <c r="T75">
        <v>20</v>
      </c>
      <c r="U75">
        <v>81</v>
      </c>
      <c r="V75">
        <v>98</v>
      </c>
      <c r="W75">
        <v>92.25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</row>
    <row r="76" spans="1:31" x14ac:dyDescent="0.25">
      <c r="A76" t="str">
        <f t="shared" si="1"/>
        <v>frb56-25-5</v>
      </c>
      <c r="B76" t="s">
        <v>945</v>
      </c>
      <c r="C76" s="1">
        <v>45392.508333333331</v>
      </c>
      <c r="D76">
        <v>20</v>
      </c>
      <c r="E76">
        <v>36</v>
      </c>
      <c r="F76">
        <v>38</v>
      </c>
      <c r="G76">
        <v>37</v>
      </c>
      <c r="H76">
        <v>20</v>
      </c>
      <c r="I76">
        <v>63.097999999999999</v>
      </c>
      <c r="J76">
        <v>74.412000000000006</v>
      </c>
      <c r="K76">
        <v>70.456000000000003</v>
      </c>
      <c r="L76">
        <v>20</v>
      </c>
      <c r="M76">
        <v>3</v>
      </c>
      <c r="N76">
        <v>13</v>
      </c>
      <c r="O76">
        <v>8.0500000000000007</v>
      </c>
      <c r="P76">
        <v>20</v>
      </c>
      <c r="Q76">
        <v>0</v>
      </c>
      <c r="R76">
        <v>0</v>
      </c>
      <c r="S76">
        <v>0</v>
      </c>
      <c r="T76">
        <v>20</v>
      </c>
      <c r="U76">
        <v>76</v>
      </c>
      <c r="V76">
        <v>98</v>
      </c>
      <c r="W76">
        <v>90.55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</row>
    <row r="77" spans="1:31" x14ac:dyDescent="0.25">
      <c r="A77" t="str">
        <f t="shared" si="1"/>
        <v>frb59-26-1</v>
      </c>
      <c r="B77" t="s">
        <v>946</v>
      </c>
      <c r="C77" s="1">
        <v>45392.511516203704</v>
      </c>
      <c r="D77">
        <v>20</v>
      </c>
      <c r="E77">
        <v>38</v>
      </c>
      <c r="F77">
        <v>39</v>
      </c>
      <c r="G77">
        <v>38.75</v>
      </c>
      <c r="H77">
        <v>20</v>
      </c>
      <c r="I77">
        <v>82.748999999999995</v>
      </c>
      <c r="J77">
        <v>94.231999999999999</v>
      </c>
      <c r="K77">
        <v>89.956000000000003</v>
      </c>
      <c r="L77">
        <v>20</v>
      </c>
      <c r="M77">
        <v>4</v>
      </c>
      <c r="N77">
        <v>13</v>
      </c>
      <c r="O77">
        <v>7.65</v>
      </c>
      <c r="P77">
        <v>20</v>
      </c>
      <c r="Q77">
        <v>0</v>
      </c>
      <c r="R77">
        <v>0</v>
      </c>
      <c r="S77">
        <v>0</v>
      </c>
      <c r="T77">
        <v>20</v>
      </c>
      <c r="U77">
        <v>86</v>
      </c>
      <c r="V77">
        <v>98</v>
      </c>
      <c r="W77">
        <v>91.05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</row>
    <row r="78" spans="1:31" x14ac:dyDescent="0.25">
      <c r="A78" t="str">
        <f t="shared" si="1"/>
        <v>frb59-26-2</v>
      </c>
      <c r="B78" t="s">
        <v>947</v>
      </c>
      <c r="C78" s="1">
        <v>45392.51525462963</v>
      </c>
      <c r="D78">
        <v>20</v>
      </c>
      <c r="E78">
        <v>38</v>
      </c>
      <c r="F78">
        <v>39</v>
      </c>
      <c r="G78">
        <v>38.65</v>
      </c>
      <c r="H78">
        <v>20</v>
      </c>
      <c r="I78">
        <v>84.8</v>
      </c>
      <c r="J78">
        <v>134.31</v>
      </c>
      <c r="K78">
        <v>108.02</v>
      </c>
      <c r="L78">
        <v>20</v>
      </c>
      <c r="M78">
        <v>4</v>
      </c>
      <c r="N78">
        <v>12</v>
      </c>
      <c r="O78">
        <v>7.5</v>
      </c>
      <c r="P78">
        <v>20</v>
      </c>
      <c r="Q78">
        <v>0</v>
      </c>
      <c r="R78">
        <v>0</v>
      </c>
      <c r="S78">
        <v>0</v>
      </c>
      <c r="T78">
        <v>20</v>
      </c>
      <c r="U78">
        <v>86</v>
      </c>
      <c r="V78">
        <v>101</v>
      </c>
      <c r="W78">
        <v>92.5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</row>
    <row r="79" spans="1:31" x14ac:dyDescent="0.25">
      <c r="A79" t="str">
        <f t="shared" si="1"/>
        <v>frb59-26-3</v>
      </c>
      <c r="B79" t="s">
        <v>948</v>
      </c>
      <c r="C79" s="1">
        <v>45392.518310185187</v>
      </c>
      <c r="D79">
        <v>20</v>
      </c>
      <c r="E79">
        <v>38</v>
      </c>
      <c r="F79">
        <v>40</v>
      </c>
      <c r="G79">
        <v>39.049999999999997</v>
      </c>
      <c r="H79">
        <v>20</v>
      </c>
      <c r="I79">
        <v>76.923000000000002</v>
      </c>
      <c r="J79">
        <v>85.619</v>
      </c>
      <c r="K79">
        <v>81.694000000000003</v>
      </c>
      <c r="L79">
        <v>20</v>
      </c>
      <c r="M79">
        <v>5</v>
      </c>
      <c r="N79">
        <v>14</v>
      </c>
      <c r="O79">
        <v>8.5500000000000007</v>
      </c>
      <c r="P79">
        <v>20</v>
      </c>
      <c r="Q79">
        <v>0</v>
      </c>
      <c r="R79">
        <v>0</v>
      </c>
      <c r="S79">
        <v>0</v>
      </c>
      <c r="T79">
        <v>20</v>
      </c>
      <c r="U79">
        <v>80</v>
      </c>
      <c r="V79">
        <v>98</v>
      </c>
      <c r="W79">
        <v>90.3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</row>
    <row r="80" spans="1:31" x14ac:dyDescent="0.25">
      <c r="A80" t="str">
        <f t="shared" si="1"/>
        <v>frb59-26-4</v>
      </c>
      <c r="B80" t="s">
        <v>949</v>
      </c>
      <c r="C80" s="1">
        <v>45392.521203703705</v>
      </c>
      <c r="D80">
        <v>20</v>
      </c>
      <c r="E80">
        <v>37</v>
      </c>
      <c r="F80">
        <v>39</v>
      </c>
      <c r="G80">
        <v>38</v>
      </c>
      <c r="H80">
        <v>20</v>
      </c>
      <c r="I80">
        <v>77.135999999999996</v>
      </c>
      <c r="J80">
        <v>96.21</v>
      </c>
      <c r="K80">
        <v>84.933000000000007</v>
      </c>
      <c r="L80">
        <v>20</v>
      </c>
      <c r="M80">
        <v>5</v>
      </c>
      <c r="N80">
        <v>13</v>
      </c>
      <c r="O80">
        <v>8.4</v>
      </c>
      <c r="P80">
        <v>20</v>
      </c>
      <c r="Q80">
        <v>0</v>
      </c>
      <c r="R80">
        <v>0</v>
      </c>
      <c r="S80">
        <v>0</v>
      </c>
      <c r="T80">
        <v>20</v>
      </c>
      <c r="U80">
        <v>80</v>
      </c>
      <c r="V80">
        <v>97</v>
      </c>
      <c r="W80">
        <v>90.85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</row>
    <row r="81" spans="1:31" x14ac:dyDescent="0.25">
      <c r="A81" t="str">
        <f t="shared" si="1"/>
        <v>frb59-26-5</v>
      </c>
      <c r="B81" t="s">
        <v>950</v>
      </c>
      <c r="C81" s="1">
        <v>45392.524328703701</v>
      </c>
      <c r="D81">
        <v>20</v>
      </c>
      <c r="E81">
        <v>38</v>
      </c>
      <c r="F81">
        <v>40</v>
      </c>
      <c r="G81">
        <v>39.25</v>
      </c>
      <c r="H81">
        <v>20</v>
      </c>
      <c r="I81">
        <v>83.817999999999998</v>
      </c>
      <c r="J81">
        <v>94.061999999999998</v>
      </c>
      <c r="K81">
        <v>88.656999999999996</v>
      </c>
      <c r="L81">
        <v>20</v>
      </c>
      <c r="M81">
        <v>3</v>
      </c>
      <c r="N81">
        <v>14</v>
      </c>
      <c r="O81">
        <v>8.6</v>
      </c>
      <c r="P81">
        <v>20</v>
      </c>
      <c r="Q81">
        <v>0</v>
      </c>
      <c r="R81">
        <v>0</v>
      </c>
      <c r="S81">
        <v>0</v>
      </c>
      <c r="T81">
        <v>20</v>
      </c>
      <c r="U81">
        <v>81</v>
      </c>
      <c r="V81">
        <v>97</v>
      </c>
      <c r="W81">
        <v>90.9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</row>
    <row r="82" spans="1:31" x14ac:dyDescent="0.25">
      <c r="A82" t="str">
        <f t="shared" si="1"/>
        <v>hypercube_1</v>
      </c>
      <c r="B82" t="s">
        <v>951</v>
      </c>
      <c r="C82" s="1">
        <v>45392.524351851855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</row>
    <row r="83" spans="1:31" x14ac:dyDescent="0.25">
      <c r="A83" t="str">
        <f t="shared" si="1"/>
        <v>hypercube_2</v>
      </c>
      <c r="B83" t="s">
        <v>952</v>
      </c>
      <c r="C83" s="1">
        <v>45392.524363425924</v>
      </c>
      <c r="D83">
        <v>9</v>
      </c>
      <c r="E83">
        <v>2</v>
      </c>
      <c r="F83">
        <v>2</v>
      </c>
      <c r="G83">
        <v>2</v>
      </c>
      <c r="H83">
        <v>9</v>
      </c>
      <c r="I83">
        <v>0.02</v>
      </c>
      <c r="J83">
        <v>2.7E-2</v>
      </c>
      <c r="K83">
        <v>2.4E-2</v>
      </c>
      <c r="L83">
        <v>9</v>
      </c>
      <c r="M83">
        <v>0</v>
      </c>
      <c r="N83">
        <v>0</v>
      </c>
      <c r="O83">
        <v>0</v>
      </c>
      <c r="P83">
        <v>9</v>
      </c>
      <c r="Q83">
        <v>0</v>
      </c>
      <c r="R83">
        <v>0</v>
      </c>
      <c r="S83">
        <v>0</v>
      </c>
      <c r="T83">
        <v>9</v>
      </c>
      <c r="U83">
        <v>4</v>
      </c>
      <c r="V83">
        <v>4</v>
      </c>
      <c r="W83">
        <v>4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</row>
    <row r="84" spans="1:31" x14ac:dyDescent="0.25">
      <c r="A84" t="str">
        <f t="shared" si="1"/>
        <v>hypercube_3</v>
      </c>
      <c r="B84" t="s">
        <v>953</v>
      </c>
      <c r="C84" s="1">
        <v>45392.524375000001</v>
      </c>
      <c r="D84">
        <v>20</v>
      </c>
      <c r="E84">
        <v>3</v>
      </c>
      <c r="F84">
        <v>3</v>
      </c>
      <c r="G84">
        <v>3</v>
      </c>
      <c r="H84">
        <v>20</v>
      </c>
      <c r="I84">
        <v>1.4999999999999999E-2</v>
      </c>
      <c r="J84">
        <v>2.7E-2</v>
      </c>
      <c r="K84">
        <v>2.1000000000000001E-2</v>
      </c>
      <c r="L84">
        <v>20</v>
      </c>
      <c r="M84">
        <v>0</v>
      </c>
      <c r="N84">
        <v>0</v>
      </c>
      <c r="O84">
        <v>0</v>
      </c>
      <c r="P84">
        <v>20</v>
      </c>
      <c r="Q84">
        <v>0</v>
      </c>
      <c r="R84">
        <v>0</v>
      </c>
      <c r="S84">
        <v>0</v>
      </c>
      <c r="T84">
        <v>20</v>
      </c>
      <c r="U84">
        <v>22</v>
      </c>
      <c r="V84">
        <v>24</v>
      </c>
      <c r="W84">
        <v>23.65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</row>
    <row r="85" spans="1:31" x14ac:dyDescent="0.25">
      <c r="A85" t="str">
        <f t="shared" si="1"/>
        <v>hypercube_4</v>
      </c>
      <c r="B85" t="s">
        <v>954</v>
      </c>
      <c r="C85" s="1">
        <v>45392.524375000001</v>
      </c>
      <c r="D85">
        <v>20</v>
      </c>
      <c r="E85">
        <v>4</v>
      </c>
      <c r="F85">
        <v>4</v>
      </c>
      <c r="G85">
        <v>4</v>
      </c>
      <c r="H85">
        <v>20</v>
      </c>
      <c r="I85">
        <v>1.7000000000000001E-2</v>
      </c>
      <c r="J85">
        <v>0.03</v>
      </c>
      <c r="K85">
        <v>2.4E-2</v>
      </c>
      <c r="L85">
        <v>20</v>
      </c>
      <c r="M85">
        <v>0</v>
      </c>
      <c r="N85">
        <v>0</v>
      </c>
      <c r="O85">
        <v>0</v>
      </c>
      <c r="P85">
        <v>20</v>
      </c>
      <c r="Q85">
        <v>0</v>
      </c>
      <c r="R85">
        <v>0</v>
      </c>
      <c r="S85">
        <v>0</v>
      </c>
      <c r="T85">
        <v>20</v>
      </c>
      <c r="U85">
        <v>40</v>
      </c>
      <c r="V85">
        <v>51</v>
      </c>
      <c r="W85">
        <v>45.85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</row>
    <row r="86" spans="1:31" x14ac:dyDescent="0.25">
      <c r="A86" t="str">
        <f t="shared" si="1"/>
        <v>hypercube_5</v>
      </c>
      <c r="B86" t="s">
        <v>955</v>
      </c>
      <c r="C86" s="1">
        <v>45392.524375000001</v>
      </c>
      <c r="D86">
        <v>20</v>
      </c>
      <c r="E86">
        <v>4</v>
      </c>
      <c r="F86">
        <v>4</v>
      </c>
      <c r="G86">
        <v>4</v>
      </c>
      <c r="H86">
        <v>20</v>
      </c>
      <c r="I86">
        <v>2.5999999999999999E-2</v>
      </c>
      <c r="J86">
        <v>4.2999999999999997E-2</v>
      </c>
      <c r="K86">
        <v>3.5000000000000003E-2</v>
      </c>
      <c r="L86">
        <v>20</v>
      </c>
      <c r="M86">
        <v>0</v>
      </c>
      <c r="N86">
        <v>0</v>
      </c>
      <c r="O86">
        <v>0</v>
      </c>
      <c r="P86">
        <v>20</v>
      </c>
      <c r="Q86">
        <v>0</v>
      </c>
      <c r="R86">
        <v>0</v>
      </c>
      <c r="S86">
        <v>0</v>
      </c>
      <c r="T86">
        <v>20</v>
      </c>
      <c r="U86">
        <v>89</v>
      </c>
      <c r="V86">
        <v>98</v>
      </c>
      <c r="W86">
        <v>93.55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</row>
    <row r="87" spans="1:31" x14ac:dyDescent="0.25">
      <c r="A87" t="str">
        <f t="shared" si="1"/>
        <v>hypercube_6</v>
      </c>
      <c r="B87" t="s">
        <v>956</v>
      </c>
      <c r="C87" s="1">
        <v>45392.524409722224</v>
      </c>
      <c r="D87">
        <v>19</v>
      </c>
      <c r="E87">
        <v>5</v>
      </c>
      <c r="F87">
        <v>5</v>
      </c>
      <c r="G87">
        <v>5</v>
      </c>
      <c r="H87">
        <v>19</v>
      </c>
      <c r="I87">
        <v>4.8000000000000001E-2</v>
      </c>
      <c r="J87">
        <v>7.5999999999999998E-2</v>
      </c>
      <c r="K87">
        <v>5.8999999999999997E-2</v>
      </c>
      <c r="L87">
        <v>19</v>
      </c>
      <c r="M87">
        <v>0</v>
      </c>
      <c r="N87">
        <v>0</v>
      </c>
      <c r="O87">
        <v>0</v>
      </c>
      <c r="P87">
        <v>19</v>
      </c>
      <c r="Q87">
        <v>0</v>
      </c>
      <c r="R87">
        <v>0</v>
      </c>
      <c r="S87">
        <v>0</v>
      </c>
      <c r="T87">
        <v>19</v>
      </c>
      <c r="U87">
        <v>92</v>
      </c>
      <c r="V87">
        <v>100</v>
      </c>
      <c r="W87">
        <v>96.367999999999995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</row>
    <row r="88" spans="1:31" x14ac:dyDescent="0.25">
      <c r="A88" t="str">
        <f t="shared" si="1"/>
        <v>hypercube_7</v>
      </c>
      <c r="B88" t="s">
        <v>957</v>
      </c>
      <c r="C88" s="1">
        <v>45392.524421296293</v>
      </c>
      <c r="D88">
        <v>20</v>
      </c>
      <c r="E88">
        <v>6</v>
      </c>
      <c r="F88">
        <v>6</v>
      </c>
      <c r="G88">
        <v>6</v>
      </c>
      <c r="H88">
        <v>20</v>
      </c>
      <c r="I88">
        <v>0.13900000000000001</v>
      </c>
      <c r="J88">
        <v>0.185</v>
      </c>
      <c r="K88">
        <v>0.161</v>
      </c>
      <c r="L88">
        <v>20</v>
      </c>
      <c r="M88">
        <v>0</v>
      </c>
      <c r="N88">
        <v>0</v>
      </c>
      <c r="O88">
        <v>0</v>
      </c>
      <c r="P88">
        <v>20</v>
      </c>
      <c r="Q88">
        <v>0</v>
      </c>
      <c r="R88">
        <v>0</v>
      </c>
      <c r="S88">
        <v>0</v>
      </c>
      <c r="T88">
        <v>20</v>
      </c>
      <c r="U88">
        <v>91</v>
      </c>
      <c r="V88">
        <v>102</v>
      </c>
      <c r="W88">
        <v>97.05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</row>
    <row r="89" spans="1:31" x14ac:dyDescent="0.25">
      <c r="A89" t="str">
        <f t="shared" si="1"/>
        <v>hypercube_8</v>
      </c>
      <c r="B89" t="s">
        <v>958</v>
      </c>
      <c r="C89" s="1">
        <v>45392.524456018517</v>
      </c>
      <c r="D89">
        <v>20</v>
      </c>
      <c r="E89">
        <v>6</v>
      </c>
      <c r="F89">
        <v>6</v>
      </c>
      <c r="G89">
        <v>6</v>
      </c>
      <c r="H89">
        <v>20</v>
      </c>
      <c r="I89">
        <v>0.745</v>
      </c>
      <c r="J89">
        <v>0.94499999999999995</v>
      </c>
      <c r="K89">
        <v>0.82099999999999995</v>
      </c>
      <c r="L89">
        <v>20</v>
      </c>
      <c r="M89">
        <v>0</v>
      </c>
      <c r="N89">
        <v>0</v>
      </c>
      <c r="O89">
        <v>0</v>
      </c>
      <c r="P89">
        <v>20</v>
      </c>
      <c r="Q89">
        <v>0</v>
      </c>
      <c r="R89">
        <v>0</v>
      </c>
      <c r="S89">
        <v>0</v>
      </c>
      <c r="T89">
        <v>20</v>
      </c>
      <c r="U89">
        <v>99</v>
      </c>
      <c r="V89">
        <v>104</v>
      </c>
      <c r="W89">
        <v>100.9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</row>
    <row r="90" spans="1:31" x14ac:dyDescent="0.25">
      <c r="A90" t="str">
        <f t="shared" si="1"/>
        <v>hypercube_9</v>
      </c>
      <c r="B90" t="s">
        <v>959</v>
      </c>
      <c r="C90" s="1">
        <v>45392.524594907409</v>
      </c>
      <c r="D90">
        <v>20</v>
      </c>
      <c r="E90">
        <v>7</v>
      </c>
      <c r="F90">
        <v>7</v>
      </c>
      <c r="G90">
        <v>7</v>
      </c>
      <c r="H90">
        <v>20</v>
      </c>
      <c r="I90">
        <v>2.2189999999999999</v>
      </c>
      <c r="J90">
        <v>2.613</v>
      </c>
      <c r="K90">
        <v>2.4129999999999998</v>
      </c>
      <c r="L90">
        <v>20</v>
      </c>
      <c r="M90">
        <v>0</v>
      </c>
      <c r="N90">
        <v>1</v>
      </c>
      <c r="O90">
        <v>0.2</v>
      </c>
      <c r="P90">
        <v>20</v>
      </c>
      <c r="Q90">
        <v>0</v>
      </c>
      <c r="R90">
        <v>0</v>
      </c>
      <c r="S90">
        <v>0</v>
      </c>
      <c r="T90">
        <v>20</v>
      </c>
      <c r="U90">
        <v>97</v>
      </c>
      <c r="V90">
        <v>106</v>
      </c>
      <c r="W90">
        <v>99.45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</row>
    <row r="91" spans="1:31" x14ac:dyDescent="0.25">
      <c r="A91" t="str">
        <f t="shared" si="1"/>
        <v>hypercube_10</v>
      </c>
      <c r="B91" t="s">
        <v>960</v>
      </c>
      <c r="C91" s="1">
        <v>45392.525601851848</v>
      </c>
      <c r="D91">
        <v>20</v>
      </c>
      <c r="E91">
        <v>7</v>
      </c>
      <c r="F91">
        <v>7</v>
      </c>
      <c r="G91">
        <v>7</v>
      </c>
      <c r="H91">
        <v>20</v>
      </c>
      <c r="I91">
        <v>13.237</v>
      </c>
      <c r="J91">
        <v>15.856</v>
      </c>
      <c r="K91">
        <v>14.557</v>
      </c>
      <c r="L91">
        <v>20</v>
      </c>
      <c r="M91">
        <v>0</v>
      </c>
      <c r="N91">
        <v>2</v>
      </c>
      <c r="O91">
        <v>0.35</v>
      </c>
      <c r="P91">
        <v>20</v>
      </c>
      <c r="Q91">
        <v>0</v>
      </c>
      <c r="R91">
        <v>0</v>
      </c>
      <c r="S91">
        <v>0</v>
      </c>
      <c r="T91">
        <v>20</v>
      </c>
      <c r="U91">
        <v>98</v>
      </c>
      <c r="V91">
        <v>102</v>
      </c>
      <c r="W91">
        <v>100.7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</row>
    <row r="92" spans="1:31" x14ac:dyDescent="0.25">
      <c r="A92" t="str">
        <f t="shared" si="1"/>
        <v>hypercube_11</v>
      </c>
      <c r="B92" t="s">
        <v>961</v>
      </c>
      <c r="C92" s="1">
        <v>45392.531805555554</v>
      </c>
      <c r="D92">
        <v>20</v>
      </c>
      <c r="E92">
        <v>8</v>
      </c>
      <c r="F92">
        <v>8</v>
      </c>
      <c r="G92">
        <v>8</v>
      </c>
      <c r="H92">
        <v>20</v>
      </c>
      <c r="I92">
        <v>36.951000000000001</v>
      </c>
      <c r="J92">
        <v>43.287999999999997</v>
      </c>
      <c r="K92">
        <v>39.338000000000001</v>
      </c>
      <c r="L92">
        <v>20</v>
      </c>
      <c r="M92">
        <v>0</v>
      </c>
      <c r="N92">
        <v>1</v>
      </c>
      <c r="O92">
        <v>0.15</v>
      </c>
      <c r="P92">
        <v>20</v>
      </c>
      <c r="Q92">
        <v>0</v>
      </c>
      <c r="R92">
        <v>0</v>
      </c>
      <c r="S92">
        <v>0</v>
      </c>
      <c r="T92">
        <v>20</v>
      </c>
      <c r="U92">
        <v>96</v>
      </c>
      <c r="V92">
        <v>103</v>
      </c>
      <c r="W92">
        <v>99.95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</row>
    <row r="93" spans="1:31" x14ac:dyDescent="0.25">
      <c r="A93" t="str">
        <f t="shared" si="1"/>
        <v>hypercube_12</v>
      </c>
      <c r="B93" t="s">
        <v>962</v>
      </c>
      <c r="C93" s="1">
        <v>45392.577905092592</v>
      </c>
      <c r="D93">
        <v>20</v>
      </c>
      <c r="E93">
        <v>8</v>
      </c>
      <c r="F93">
        <v>8</v>
      </c>
      <c r="G93">
        <v>8</v>
      </c>
      <c r="H93">
        <v>20</v>
      </c>
      <c r="I93">
        <v>210.249</v>
      </c>
      <c r="J93">
        <v>231.22399999999999</v>
      </c>
      <c r="K93">
        <v>219.48699999999999</v>
      </c>
      <c r="L93">
        <v>20</v>
      </c>
      <c r="M93">
        <v>0</v>
      </c>
      <c r="N93">
        <v>2</v>
      </c>
      <c r="O93">
        <v>0.9</v>
      </c>
      <c r="P93">
        <v>20</v>
      </c>
      <c r="Q93">
        <v>0</v>
      </c>
      <c r="R93">
        <v>0</v>
      </c>
      <c r="S93">
        <v>0</v>
      </c>
      <c r="T93">
        <v>20</v>
      </c>
      <c r="U93">
        <v>98</v>
      </c>
      <c r="V93">
        <v>104</v>
      </c>
      <c r="W93">
        <v>100.25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</row>
    <row r="94" spans="1:31" x14ac:dyDescent="0.25">
      <c r="A94" t="str">
        <f t="shared" si="1"/>
        <v>Hamming_2_3</v>
      </c>
      <c r="B94" t="s">
        <v>963</v>
      </c>
      <c r="C94" s="1">
        <v>45392.577905092592</v>
      </c>
      <c r="D94">
        <v>20</v>
      </c>
      <c r="E94">
        <v>3</v>
      </c>
      <c r="F94">
        <v>3</v>
      </c>
      <c r="G94">
        <v>3</v>
      </c>
      <c r="H94">
        <v>20</v>
      </c>
      <c r="I94">
        <v>1.6E-2</v>
      </c>
      <c r="J94">
        <v>2.5999999999999999E-2</v>
      </c>
      <c r="K94">
        <v>2.1000000000000001E-2</v>
      </c>
      <c r="L94">
        <v>20</v>
      </c>
      <c r="M94">
        <v>0</v>
      </c>
      <c r="N94">
        <v>0</v>
      </c>
      <c r="O94">
        <v>0</v>
      </c>
      <c r="P94">
        <v>20</v>
      </c>
      <c r="Q94">
        <v>0</v>
      </c>
      <c r="R94">
        <v>0</v>
      </c>
      <c r="S94">
        <v>0</v>
      </c>
      <c r="T94">
        <v>20</v>
      </c>
      <c r="U94">
        <v>30</v>
      </c>
      <c r="V94">
        <v>36</v>
      </c>
      <c r="W94">
        <v>33.9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</row>
    <row r="95" spans="1:31" x14ac:dyDescent="0.25">
      <c r="A95" t="str">
        <f t="shared" si="1"/>
        <v>Hamming_2_4</v>
      </c>
      <c r="B95" t="s">
        <v>964</v>
      </c>
      <c r="C95" s="1">
        <v>45392.577916666669</v>
      </c>
      <c r="D95">
        <v>20</v>
      </c>
      <c r="E95">
        <v>4</v>
      </c>
      <c r="F95">
        <v>4</v>
      </c>
      <c r="G95">
        <v>4</v>
      </c>
      <c r="H95">
        <v>20</v>
      </c>
      <c r="I95">
        <v>1.6E-2</v>
      </c>
      <c r="J95">
        <v>2.9000000000000001E-2</v>
      </c>
      <c r="K95">
        <v>2.3E-2</v>
      </c>
      <c r="L95">
        <v>20</v>
      </c>
      <c r="M95">
        <v>0</v>
      </c>
      <c r="N95">
        <v>0</v>
      </c>
      <c r="O95">
        <v>0</v>
      </c>
      <c r="P95">
        <v>20</v>
      </c>
      <c r="Q95">
        <v>0</v>
      </c>
      <c r="R95">
        <v>0</v>
      </c>
      <c r="S95">
        <v>0</v>
      </c>
      <c r="T95">
        <v>20</v>
      </c>
      <c r="U95">
        <v>79</v>
      </c>
      <c r="V95">
        <v>95</v>
      </c>
      <c r="W95">
        <v>86.85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</row>
    <row r="96" spans="1:31" x14ac:dyDescent="0.25">
      <c r="A96" t="str">
        <f t="shared" si="1"/>
        <v>Hamming_2_5</v>
      </c>
      <c r="B96" t="s">
        <v>965</v>
      </c>
      <c r="C96" s="1">
        <v>45392.577916666669</v>
      </c>
      <c r="D96">
        <v>20</v>
      </c>
      <c r="E96">
        <v>6</v>
      </c>
      <c r="F96">
        <v>6</v>
      </c>
      <c r="G96">
        <v>6</v>
      </c>
      <c r="H96">
        <v>20</v>
      </c>
      <c r="I96">
        <v>2.1000000000000001E-2</v>
      </c>
      <c r="J96">
        <v>3.5999999999999997E-2</v>
      </c>
      <c r="K96">
        <v>2.9000000000000001E-2</v>
      </c>
      <c r="L96">
        <v>20</v>
      </c>
      <c r="M96">
        <v>0</v>
      </c>
      <c r="N96">
        <v>0</v>
      </c>
      <c r="O96">
        <v>0</v>
      </c>
      <c r="P96">
        <v>20</v>
      </c>
      <c r="Q96">
        <v>0</v>
      </c>
      <c r="R96">
        <v>0</v>
      </c>
      <c r="S96">
        <v>0</v>
      </c>
      <c r="T96">
        <v>20</v>
      </c>
      <c r="U96">
        <v>87</v>
      </c>
      <c r="V96">
        <v>100</v>
      </c>
      <c r="W96">
        <v>94.2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</row>
    <row r="97" spans="1:31" x14ac:dyDescent="0.25">
      <c r="A97" t="str">
        <f t="shared" si="1"/>
        <v>Hamming_2_6</v>
      </c>
      <c r="B97" t="s">
        <v>966</v>
      </c>
      <c r="C97" s="1">
        <v>45392.577916666669</v>
      </c>
      <c r="D97">
        <v>20</v>
      </c>
      <c r="E97">
        <v>7</v>
      </c>
      <c r="F97">
        <v>7</v>
      </c>
      <c r="G97">
        <v>7</v>
      </c>
      <c r="H97">
        <v>20</v>
      </c>
      <c r="I97">
        <v>3.3000000000000002E-2</v>
      </c>
      <c r="J97">
        <v>4.5999999999999999E-2</v>
      </c>
      <c r="K97">
        <v>0.04</v>
      </c>
      <c r="L97">
        <v>20</v>
      </c>
      <c r="M97">
        <v>0</v>
      </c>
      <c r="N97">
        <v>0</v>
      </c>
      <c r="O97">
        <v>0</v>
      </c>
      <c r="P97">
        <v>20</v>
      </c>
      <c r="Q97">
        <v>0</v>
      </c>
      <c r="R97">
        <v>0</v>
      </c>
      <c r="S97">
        <v>0</v>
      </c>
      <c r="T97">
        <v>20</v>
      </c>
      <c r="U97">
        <v>92</v>
      </c>
      <c r="V97">
        <v>101</v>
      </c>
      <c r="W97">
        <v>97.45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</row>
    <row r="98" spans="1:31" x14ac:dyDescent="0.25">
      <c r="A98" t="str">
        <f t="shared" si="1"/>
        <v>Hamming_2_7</v>
      </c>
      <c r="B98" t="s">
        <v>967</v>
      </c>
      <c r="C98" s="1">
        <v>45392.577916666669</v>
      </c>
      <c r="D98">
        <v>20</v>
      </c>
      <c r="E98">
        <v>8</v>
      </c>
      <c r="F98">
        <v>8</v>
      </c>
      <c r="G98">
        <v>8</v>
      </c>
      <c r="H98">
        <v>20</v>
      </c>
      <c r="I98">
        <v>5.1999999999999998E-2</v>
      </c>
      <c r="J98">
        <v>6.5000000000000002E-2</v>
      </c>
      <c r="K98">
        <v>0.06</v>
      </c>
      <c r="L98">
        <v>20</v>
      </c>
      <c r="M98">
        <v>0</v>
      </c>
      <c r="N98">
        <v>0</v>
      </c>
      <c r="O98">
        <v>0</v>
      </c>
      <c r="P98">
        <v>20</v>
      </c>
      <c r="Q98">
        <v>0</v>
      </c>
      <c r="R98">
        <v>0</v>
      </c>
      <c r="S98">
        <v>0</v>
      </c>
      <c r="T98">
        <v>20</v>
      </c>
      <c r="U98">
        <v>95</v>
      </c>
      <c r="V98">
        <v>104</v>
      </c>
      <c r="W98">
        <v>98.85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</row>
    <row r="99" spans="1:31" x14ac:dyDescent="0.25">
      <c r="A99" t="str">
        <f t="shared" si="1"/>
        <v>Hamming_2_8</v>
      </c>
      <c r="B99" t="s">
        <v>968</v>
      </c>
      <c r="C99" s="1">
        <v>45392.577928240738</v>
      </c>
      <c r="D99">
        <v>20</v>
      </c>
      <c r="E99">
        <v>10</v>
      </c>
      <c r="F99">
        <v>10</v>
      </c>
      <c r="G99">
        <v>10</v>
      </c>
      <c r="H99">
        <v>20</v>
      </c>
      <c r="I99">
        <v>7.1999999999999995E-2</v>
      </c>
      <c r="J99">
        <v>9.1999999999999998E-2</v>
      </c>
      <c r="K99">
        <v>8.1000000000000003E-2</v>
      </c>
      <c r="L99">
        <v>20</v>
      </c>
      <c r="M99">
        <v>0</v>
      </c>
      <c r="N99">
        <v>0</v>
      </c>
      <c r="O99">
        <v>0</v>
      </c>
      <c r="P99">
        <v>20</v>
      </c>
      <c r="Q99">
        <v>0</v>
      </c>
      <c r="R99">
        <v>0</v>
      </c>
      <c r="S99">
        <v>0</v>
      </c>
      <c r="T99">
        <v>20</v>
      </c>
      <c r="U99">
        <v>94</v>
      </c>
      <c r="V99">
        <v>103</v>
      </c>
      <c r="W99">
        <v>97.85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</row>
    <row r="100" spans="1:31" x14ac:dyDescent="0.25">
      <c r="A100" t="str">
        <f t="shared" si="1"/>
        <v>Hamming_2_9</v>
      </c>
      <c r="B100" t="s">
        <v>969</v>
      </c>
      <c r="C100" s="1">
        <v>45392.577928240738</v>
      </c>
      <c r="D100">
        <v>20</v>
      </c>
      <c r="E100">
        <v>11</v>
      </c>
      <c r="F100">
        <v>11</v>
      </c>
      <c r="G100">
        <v>11</v>
      </c>
      <c r="H100">
        <v>20</v>
      </c>
      <c r="I100">
        <v>0.113</v>
      </c>
      <c r="J100">
        <v>0.14099999999999999</v>
      </c>
      <c r="K100">
        <v>0.127</v>
      </c>
      <c r="L100">
        <v>20</v>
      </c>
      <c r="M100">
        <v>0</v>
      </c>
      <c r="N100">
        <v>0</v>
      </c>
      <c r="O100">
        <v>0</v>
      </c>
      <c r="P100">
        <v>20</v>
      </c>
      <c r="Q100">
        <v>0</v>
      </c>
      <c r="R100">
        <v>0</v>
      </c>
      <c r="S100">
        <v>0</v>
      </c>
      <c r="T100">
        <v>20</v>
      </c>
      <c r="U100">
        <v>95</v>
      </c>
      <c r="V100">
        <v>103</v>
      </c>
      <c r="W100">
        <v>98.45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</row>
    <row r="101" spans="1:31" x14ac:dyDescent="0.25">
      <c r="A101" t="str">
        <f t="shared" si="1"/>
        <v>Hamming_2_10</v>
      </c>
      <c r="B101" t="s">
        <v>970</v>
      </c>
      <c r="C101" s="1">
        <v>45392.577939814815</v>
      </c>
      <c r="D101">
        <v>20</v>
      </c>
      <c r="E101">
        <v>12</v>
      </c>
      <c r="F101">
        <v>12</v>
      </c>
      <c r="G101">
        <v>12</v>
      </c>
      <c r="H101">
        <v>20</v>
      </c>
      <c r="I101">
        <v>0.16200000000000001</v>
      </c>
      <c r="J101">
        <v>0.20599999999999999</v>
      </c>
      <c r="K101">
        <v>0.185</v>
      </c>
      <c r="L101">
        <v>20</v>
      </c>
      <c r="M101">
        <v>0</v>
      </c>
      <c r="N101">
        <v>0</v>
      </c>
      <c r="O101">
        <v>0</v>
      </c>
      <c r="P101">
        <v>20</v>
      </c>
      <c r="Q101">
        <v>0</v>
      </c>
      <c r="R101">
        <v>0</v>
      </c>
      <c r="S101">
        <v>0</v>
      </c>
      <c r="T101">
        <v>20</v>
      </c>
      <c r="U101">
        <v>93</v>
      </c>
      <c r="V101">
        <v>102</v>
      </c>
      <c r="W101">
        <v>98.9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</row>
    <row r="102" spans="1:31" x14ac:dyDescent="0.25">
      <c r="A102" t="str">
        <f t="shared" si="1"/>
        <v>Hamming_2_11</v>
      </c>
      <c r="B102" t="s">
        <v>971</v>
      </c>
      <c r="C102" s="1">
        <v>45392.577951388892</v>
      </c>
      <c r="D102">
        <v>20</v>
      </c>
      <c r="E102">
        <v>14</v>
      </c>
      <c r="F102">
        <v>14</v>
      </c>
      <c r="G102">
        <v>14</v>
      </c>
      <c r="H102">
        <v>20</v>
      </c>
      <c r="I102">
        <v>0.22600000000000001</v>
      </c>
      <c r="J102">
        <v>0.308</v>
      </c>
      <c r="K102">
        <v>0.26200000000000001</v>
      </c>
      <c r="L102">
        <v>20</v>
      </c>
      <c r="M102">
        <v>0</v>
      </c>
      <c r="N102">
        <v>0</v>
      </c>
      <c r="O102">
        <v>0</v>
      </c>
      <c r="P102">
        <v>20</v>
      </c>
      <c r="Q102">
        <v>0</v>
      </c>
      <c r="R102">
        <v>0</v>
      </c>
      <c r="S102">
        <v>0</v>
      </c>
      <c r="T102">
        <v>20</v>
      </c>
      <c r="U102">
        <v>94</v>
      </c>
      <c r="V102">
        <v>102</v>
      </c>
      <c r="W102">
        <v>98.15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</row>
    <row r="103" spans="1:31" x14ac:dyDescent="0.25">
      <c r="A103" t="str">
        <f t="shared" si="1"/>
        <v>Hamming_2_12</v>
      </c>
      <c r="B103" t="s">
        <v>972</v>
      </c>
      <c r="C103" s="1">
        <v>45392.577962962961</v>
      </c>
      <c r="D103">
        <v>20</v>
      </c>
      <c r="E103">
        <v>15</v>
      </c>
      <c r="F103">
        <v>15</v>
      </c>
      <c r="G103">
        <v>15</v>
      </c>
      <c r="H103">
        <v>20</v>
      </c>
      <c r="I103">
        <v>0.33</v>
      </c>
      <c r="J103">
        <v>0.42599999999999999</v>
      </c>
      <c r="K103">
        <v>0.373</v>
      </c>
      <c r="L103">
        <v>20</v>
      </c>
      <c r="M103">
        <v>0</v>
      </c>
      <c r="N103">
        <v>0</v>
      </c>
      <c r="O103">
        <v>0</v>
      </c>
      <c r="P103">
        <v>20</v>
      </c>
      <c r="Q103">
        <v>0</v>
      </c>
      <c r="R103">
        <v>0</v>
      </c>
      <c r="S103">
        <v>0</v>
      </c>
      <c r="T103">
        <v>20</v>
      </c>
      <c r="U103">
        <v>94</v>
      </c>
      <c r="V103">
        <v>102</v>
      </c>
      <c r="W103">
        <v>98.85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</row>
    <row r="104" spans="1:31" x14ac:dyDescent="0.25">
      <c r="A104" t="str">
        <f t="shared" si="1"/>
        <v>Hamming_2_13</v>
      </c>
      <c r="B104" t="s">
        <v>973</v>
      </c>
      <c r="C104" s="1">
        <v>45392.577974537038</v>
      </c>
      <c r="D104">
        <v>20</v>
      </c>
      <c r="E104">
        <v>16</v>
      </c>
      <c r="F104">
        <v>16</v>
      </c>
      <c r="G104">
        <v>16</v>
      </c>
      <c r="H104">
        <v>20</v>
      </c>
      <c r="I104">
        <v>0.47699999999999998</v>
      </c>
      <c r="J104">
        <v>0.57699999999999996</v>
      </c>
      <c r="K104">
        <v>0.53500000000000003</v>
      </c>
      <c r="L104">
        <v>20</v>
      </c>
      <c r="M104">
        <v>0</v>
      </c>
      <c r="N104">
        <v>0</v>
      </c>
      <c r="O104">
        <v>0</v>
      </c>
      <c r="P104">
        <v>20</v>
      </c>
      <c r="Q104">
        <v>0</v>
      </c>
      <c r="R104">
        <v>0</v>
      </c>
      <c r="S104">
        <v>0</v>
      </c>
      <c r="T104">
        <v>20</v>
      </c>
      <c r="U104">
        <v>95</v>
      </c>
      <c r="V104">
        <v>104</v>
      </c>
      <c r="W104">
        <v>100.6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</row>
    <row r="105" spans="1:31" x14ac:dyDescent="0.25">
      <c r="A105" t="str">
        <f t="shared" si="1"/>
        <v>Hamming_2_14</v>
      </c>
      <c r="B105" t="s">
        <v>974</v>
      </c>
      <c r="C105" s="1">
        <v>45392.577997685185</v>
      </c>
      <c r="D105">
        <v>20</v>
      </c>
      <c r="E105">
        <v>18</v>
      </c>
      <c r="F105">
        <v>18</v>
      </c>
      <c r="G105">
        <v>18</v>
      </c>
      <c r="H105">
        <v>20</v>
      </c>
      <c r="I105">
        <v>0.61599999999999999</v>
      </c>
      <c r="J105">
        <v>0.80400000000000005</v>
      </c>
      <c r="K105">
        <v>0.71</v>
      </c>
      <c r="L105">
        <v>20</v>
      </c>
      <c r="M105">
        <v>0</v>
      </c>
      <c r="N105">
        <v>0</v>
      </c>
      <c r="O105">
        <v>0</v>
      </c>
      <c r="P105">
        <v>20</v>
      </c>
      <c r="Q105">
        <v>0</v>
      </c>
      <c r="R105">
        <v>0</v>
      </c>
      <c r="S105">
        <v>0</v>
      </c>
      <c r="T105">
        <v>20</v>
      </c>
      <c r="U105">
        <v>94</v>
      </c>
      <c r="V105">
        <v>102</v>
      </c>
      <c r="W105">
        <v>99.2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</row>
    <row r="106" spans="1:31" x14ac:dyDescent="0.25">
      <c r="A106" t="str">
        <f t="shared" si="1"/>
        <v>Hamming_2_15</v>
      </c>
      <c r="B106" t="s">
        <v>975</v>
      </c>
      <c r="C106" s="1">
        <v>45392.578032407408</v>
      </c>
      <c r="D106">
        <v>20</v>
      </c>
      <c r="E106">
        <v>19</v>
      </c>
      <c r="F106">
        <v>19</v>
      </c>
      <c r="G106">
        <v>19</v>
      </c>
      <c r="H106">
        <v>20</v>
      </c>
      <c r="I106">
        <v>0.90700000000000003</v>
      </c>
      <c r="J106">
        <v>1.0449999999999999</v>
      </c>
      <c r="K106">
        <v>0.97499999999999998</v>
      </c>
      <c r="L106">
        <v>20</v>
      </c>
      <c r="M106">
        <v>0</v>
      </c>
      <c r="N106">
        <v>0</v>
      </c>
      <c r="O106">
        <v>0</v>
      </c>
      <c r="P106">
        <v>20</v>
      </c>
      <c r="Q106">
        <v>0</v>
      </c>
      <c r="R106">
        <v>0</v>
      </c>
      <c r="S106">
        <v>0</v>
      </c>
      <c r="T106">
        <v>20</v>
      </c>
      <c r="U106">
        <v>97</v>
      </c>
      <c r="V106">
        <v>105</v>
      </c>
      <c r="W106">
        <v>100.65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</row>
    <row r="107" spans="1:31" x14ac:dyDescent="0.25">
      <c r="A107" t="str">
        <f t="shared" si="1"/>
        <v>Hamming_2_16</v>
      </c>
      <c r="B107" t="s">
        <v>976</v>
      </c>
      <c r="C107" s="1">
        <v>45392.578067129631</v>
      </c>
      <c r="D107">
        <v>20</v>
      </c>
      <c r="E107">
        <v>20</v>
      </c>
      <c r="F107">
        <v>20</v>
      </c>
      <c r="G107">
        <v>20</v>
      </c>
      <c r="H107">
        <v>20</v>
      </c>
      <c r="I107">
        <v>1.1950000000000001</v>
      </c>
      <c r="J107">
        <v>1.429</v>
      </c>
      <c r="K107">
        <v>1.3360000000000001</v>
      </c>
      <c r="L107">
        <v>20</v>
      </c>
      <c r="M107">
        <v>0</v>
      </c>
      <c r="N107">
        <v>0</v>
      </c>
      <c r="O107">
        <v>0</v>
      </c>
      <c r="P107">
        <v>20</v>
      </c>
      <c r="Q107">
        <v>0</v>
      </c>
      <c r="R107">
        <v>0</v>
      </c>
      <c r="S107">
        <v>0</v>
      </c>
      <c r="T107">
        <v>20</v>
      </c>
      <c r="U107">
        <v>96</v>
      </c>
      <c r="V107">
        <v>106</v>
      </c>
      <c r="W107">
        <v>99.65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</row>
    <row r="108" spans="1:31" x14ac:dyDescent="0.25">
      <c r="A108" t="str">
        <f t="shared" si="1"/>
        <v>Hamming_2_17</v>
      </c>
      <c r="B108" t="s">
        <v>977</v>
      </c>
      <c r="C108" s="1">
        <v>45392.578113425923</v>
      </c>
      <c r="D108">
        <v>20</v>
      </c>
      <c r="E108">
        <v>22</v>
      </c>
      <c r="F108">
        <v>22</v>
      </c>
      <c r="G108">
        <v>22</v>
      </c>
      <c r="H108">
        <v>20</v>
      </c>
      <c r="I108">
        <v>1.5569999999999999</v>
      </c>
      <c r="J108">
        <v>1.782</v>
      </c>
      <c r="K108">
        <v>1.679</v>
      </c>
      <c r="L108">
        <v>20</v>
      </c>
      <c r="M108">
        <v>0</v>
      </c>
      <c r="N108">
        <v>0</v>
      </c>
      <c r="O108">
        <v>0</v>
      </c>
      <c r="P108">
        <v>20</v>
      </c>
      <c r="Q108">
        <v>0</v>
      </c>
      <c r="R108">
        <v>0</v>
      </c>
      <c r="S108">
        <v>0</v>
      </c>
      <c r="T108">
        <v>20</v>
      </c>
      <c r="U108">
        <v>94</v>
      </c>
      <c r="V108">
        <v>103</v>
      </c>
      <c r="W108">
        <v>98.75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</row>
    <row r="109" spans="1:31" x14ac:dyDescent="0.25">
      <c r="A109" t="str">
        <f t="shared" ref="A109:A170" si="2">SUBSTITUTE(SUBSTITUTE(B109,"metricDimension/metricDimension.exe tvns true 100 100 3600 20 0 0 {RandomSeed} metricDimension/",""),".txt","")</f>
        <v>Hamming_2_18</v>
      </c>
      <c r="B109" t="s">
        <v>978</v>
      </c>
      <c r="C109" s="1">
        <v>45392.5781712963</v>
      </c>
      <c r="D109">
        <v>20</v>
      </c>
      <c r="E109">
        <v>23</v>
      </c>
      <c r="F109">
        <v>23</v>
      </c>
      <c r="G109">
        <v>23</v>
      </c>
      <c r="H109">
        <v>20</v>
      </c>
      <c r="I109">
        <v>2.06</v>
      </c>
      <c r="J109">
        <v>2.3260000000000001</v>
      </c>
      <c r="K109">
        <v>2.202</v>
      </c>
      <c r="L109">
        <v>20</v>
      </c>
      <c r="M109">
        <v>0</v>
      </c>
      <c r="N109">
        <v>0</v>
      </c>
      <c r="O109">
        <v>0</v>
      </c>
      <c r="P109">
        <v>20</v>
      </c>
      <c r="Q109">
        <v>0</v>
      </c>
      <c r="R109">
        <v>0</v>
      </c>
      <c r="S109">
        <v>0</v>
      </c>
      <c r="T109">
        <v>20</v>
      </c>
      <c r="U109">
        <v>96</v>
      </c>
      <c r="V109">
        <v>105</v>
      </c>
      <c r="W109">
        <v>100.6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</row>
    <row r="110" spans="1:31" x14ac:dyDescent="0.25">
      <c r="A110" t="str">
        <f t="shared" si="2"/>
        <v>Hamming_2_19</v>
      </c>
      <c r="B110" t="s">
        <v>979</v>
      </c>
      <c r="C110" s="1">
        <v>45392.578252314815</v>
      </c>
      <c r="D110">
        <v>20</v>
      </c>
      <c r="E110">
        <v>24</v>
      </c>
      <c r="F110">
        <v>24</v>
      </c>
      <c r="G110">
        <v>24</v>
      </c>
      <c r="H110">
        <v>20</v>
      </c>
      <c r="I110">
        <v>2.609</v>
      </c>
      <c r="J110">
        <v>3.0510000000000002</v>
      </c>
      <c r="K110">
        <v>2.79</v>
      </c>
      <c r="L110">
        <v>20</v>
      </c>
      <c r="M110">
        <v>0</v>
      </c>
      <c r="N110">
        <v>0</v>
      </c>
      <c r="O110">
        <v>0</v>
      </c>
      <c r="P110">
        <v>20</v>
      </c>
      <c r="Q110">
        <v>0</v>
      </c>
      <c r="R110">
        <v>0</v>
      </c>
      <c r="S110">
        <v>0</v>
      </c>
      <c r="T110">
        <v>20</v>
      </c>
      <c r="U110">
        <v>97</v>
      </c>
      <c r="V110">
        <v>101</v>
      </c>
      <c r="W110">
        <v>99.5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</row>
    <row r="111" spans="1:31" x14ac:dyDescent="0.25">
      <c r="A111" t="str">
        <f t="shared" si="2"/>
        <v>Hamming_2_20</v>
      </c>
      <c r="B111" t="s">
        <v>980</v>
      </c>
      <c r="C111" s="1">
        <v>45392.578344907408</v>
      </c>
      <c r="D111">
        <v>20</v>
      </c>
      <c r="E111">
        <v>26</v>
      </c>
      <c r="F111">
        <v>26</v>
      </c>
      <c r="G111">
        <v>26</v>
      </c>
      <c r="H111">
        <v>20</v>
      </c>
      <c r="I111">
        <v>3.2690000000000001</v>
      </c>
      <c r="J111">
        <v>3.7250000000000001</v>
      </c>
      <c r="K111">
        <v>3.5</v>
      </c>
      <c r="L111">
        <v>20</v>
      </c>
      <c r="M111">
        <v>0</v>
      </c>
      <c r="N111">
        <v>0</v>
      </c>
      <c r="O111">
        <v>0</v>
      </c>
      <c r="P111">
        <v>20</v>
      </c>
      <c r="Q111">
        <v>0</v>
      </c>
      <c r="R111">
        <v>0</v>
      </c>
      <c r="S111">
        <v>0</v>
      </c>
      <c r="T111">
        <v>20</v>
      </c>
      <c r="U111">
        <v>94</v>
      </c>
      <c r="V111">
        <v>106</v>
      </c>
      <c r="W111">
        <v>99.75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</row>
    <row r="112" spans="1:31" x14ac:dyDescent="0.25">
      <c r="A112" t="str">
        <f t="shared" si="2"/>
        <v>Hamming_2_21</v>
      </c>
      <c r="B112" t="s">
        <v>981</v>
      </c>
      <c r="C112" s="1">
        <v>45392.578472222223</v>
      </c>
      <c r="D112">
        <v>20</v>
      </c>
      <c r="E112">
        <v>27</v>
      </c>
      <c r="F112">
        <v>27</v>
      </c>
      <c r="G112">
        <v>27</v>
      </c>
      <c r="H112">
        <v>20</v>
      </c>
      <c r="I112">
        <v>4.3689999999999998</v>
      </c>
      <c r="J112">
        <v>4.5949999999999998</v>
      </c>
      <c r="K112">
        <v>4.4820000000000002</v>
      </c>
      <c r="L112">
        <v>20</v>
      </c>
      <c r="M112">
        <v>0</v>
      </c>
      <c r="N112">
        <v>0</v>
      </c>
      <c r="O112">
        <v>0</v>
      </c>
      <c r="P112">
        <v>20</v>
      </c>
      <c r="Q112">
        <v>0</v>
      </c>
      <c r="R112">
        <v>0</v>
      </c>
      <c r="S112">
        <v>0</v>
      </c>
      <c r="T112">
        <v>20</v>
      </c>
      <c r="U112">
        <v>98</v>
      </c>
      <c r="V112">
        <v>102</v>
      </c>
      <c r="W112">
        <v>100.25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</row>
    <row r="113" spans="1:31" x14ac:dyDescent="0.25">
      <c r="A113" t="str">
        <f t="shared" si="2"/>
        <v>Hamming_2_22</v>
      </c>
      <c r="B113" t="s">
        <v>982</v>
      </c>
      <c r="C113" s="1">
        <v>45392.578622685185</v>
      </c>
      <c r="D113">
        <v>20</v>
      </c>
      <c r="E113">
        <v>28</v>
      </c>
      <c r="F113">
        <v>28</v>
      </c>
      <c r="G113">
        <v>28</v>
      </c>
      <c r="H113">
        <v>20</v>
      </c>
      <c r="I113">
        <v>5.4089999999999998</v>
      </c>
      <c r="J113">
        <v>6.0910000000000002</v>
      </c>
      <c r="K113">
        <v>5.7679999999999998</v>
      </c>
      <c r="L113">
        <v>20</v>
      </c>
      <c r="M113">
        <v>0</v>
      </c>
      <c r="N113">
        <v>0</v>
      </c>
      <c r="O113">
        <v>0</v>
      </c>
      <c r="P113">
        <v>20</v>
      </c>
      <c r="Q113">
        <v>0</v>
      </c>
      <c r="R113">
        <v>0</v>
      </c>
      <c r="S113">
        <v>0</v>
      </c>
      <c r="T113">
        <v>20</v>
      </c>
      <c r="U113">
        <v>97</v>
      </c>
      <c r="V113">
        <v>105</v>
      </c>
      <c r="W113">
        <v>100.55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</row>
    <row r="114" spans="1:31" x14ac:dyDescent="0.25">
      <c r="A114" t="str">
        <f t="shared" si="2"/>
        <v>Hamming_2_23</v>
      </c>
      <c r="B114" t="s">
        <v>983</v>
      </c>
      <c r="C114" s="1">
        <v>45392.578819444447</v>
      </c>
      <c r="D114">
        <v>20</v>
      </c>
      <c r="E114">
        <v>30</v>
      </c>
      <c r="F114">
        <v>30</v>
      </c>
      <c r="G114">
        <v>30</v>
      </c>
      <c r="H114">
        <v>20</v>
      </c>
      <c r="I114">
        <v>6.7240000000000002</v>
      </c>
      <c r="J114">
        <v>7.5759999999999996</v>
      </c>
      <c r="K114">
        <v>7.2089999999999996</v>
      </c>
      <c r="L114">
        <v>20</v>
      </c>
      <c r="M114">
        <v>0</v>
      </c>
      <c r="N114">
        <v>0</v>
      </c>
      <c r="O114">
        <v>0</v>
      </c>
      <c r="P114">
        <v>20</v>
      </c>
      <c r="Q114">
        <v>0</v>
      </c>
      <c r="R114">
        <v>0</v>
      </c>
      <c r="S114">
        <v>0</v>
      </c>
      <c r="T114">
        <v>20</v>
      </c>
      <c r="U114">
        <v>95</v>
      </c>
      <c r="V114">
        <v>103</v>
      </c>
      <c r="W114">
        <v>98.85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</row>
    <row r="115" spans="1:31" x14ac:dyDescent="0.25">
      <c r="A115" t="str">
        <f t="shared" si="2"/>
        <v>Hamming_2_24</v>
      </c>
      <c r="B115" t="s">
        <v>984</v>
      </c>
      <c r="C115" s="1">
        <v>45392.579074074078</v>
      </c>
      <c r="D115">
        <v>20</v>
      </c>
      <c r="E115">
        <v>31</v>
      </c>
      <c r="F115">
        <v>31</v>
      </c>
      <c r="G115">
        <v>31</v>
      </c>
      <c r="H115">
        <v>20</v>
      </c>
      <c r="I115">
        <v>8.6229999999999993</v>
      </c>
      <c r="J115">
        <v>9.6780000000000008</v>
      </c>
      <c r="K115">
        <v>9.0960000000000001</v>
      </c>
      <c r="L115">
        <v>20</v>
      </c>
      <c r="M115">
        <v>0</v>
      </c>
      <c r="N115">
        <v>0</v>
      </c>
      <c r="O115">
        <v>0</v>
      </c>
      <c r="P115">
        <v>20</v>
      </c>
      <c r="Q115">
        <v>0</v>
      </c>
      <c r="R115">
        <v>0</v>
      </c>
      <c r="S115">
        <v>0</v>
      </c>
      <c r="T115">
        <v>20</v>
      </c>
      <c r="U115">
        <v>96</v>
      </c>
      <c r="V115">
        <v>103</v>
      </c>
      <c r="W115">
        <v>99.7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</row>
    <row r="116" spans="1:31" x14ac:dyDescent="0.25">
      <c r="A116" t="str">
        <f t="shared" si="2"/>
        <v>Hamming_2_25</v>
      </c>
      <c r="B116" t="s">
        <v>985</v>
      </c>
      <c r="C116" s="1">
        <v>45392.579375000001</v>
      </c>
      <c r="D116">
        <v>20</v>
      </c>
      <c r="E116">
        <v>32</v>
      </c>
      <c r="F116">
        <v>32</v>
      </c>
      <c r="G116">
        <v>32</v>
      </c>
      <c r="H116">
        <v>20</v>
      </c>
      <c r="I116">
        <v>10.651999999999999</v>
      </c>
      <c r="J116">
        <v>11.734999999999999</v>
      </c>
      <c r="K116">
        <v>11.259</v>
      </c>
      <c r="L116">
        <v>20</v>
      </c>
      <c r="M116">
        <v>0</v>
      </c>
      <c r="N116">
        <v>0</v>
      </c>
      <c r="O116">
        <v>0</v>
      </c>
      <c r="P116">
        <v>20</v>
      </c>
      <c r="Q116">
        <v>0</v>
      </c>
      <c r="R116">
        <v>0</v>
      </c>
      <c r="S116">
        <v>0</v>
      </c>
      <c r="T116">
        <v>20</v>
      </c>
      <c r="U116">
        <v>97</v>
      </c>
      <c r="V116">
        <v>104</v>
      </c>
      <c r="W116">
        <v>100.55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</row>
    <row r="117" spans="1:31" x14ac:dyDescent="0.25">
      <c r="A117" t="str">
        <f t="shared" si="2"/>
        <v>Hamming_2_26</v>
      </c>
      <c r="B117" t="s">
        <v>986</v>
      </c>
      <c r="C117" s="1">
        <v>45392.579768518517</v>
      </c>
      <c r="D117">
        <v>20</v>
      </c>
      <c r="E117">
        <v>34</v>
      </c>
      <c r="F117">
        <v>34</v>
      </c>
      <c r="G117">
        <v>34</v>
      </c>
      <c r="H117">
        <v>20</v>
      </c>
      <c r="I117">
        <v>13.384</v>
      </c>
      <c r="J117">
        <v>15.137</v>
      </c>
      <c r="K117">
        <v>14.222</v>
      </c>
      <c r="L117">
        <v>20</v>
      </c>
      <c r="M117">
        <v>0</v>
      </c>
      <c r="N117">
        <v>0</v>
      </c>
      <c r="O117">
        <v>0</v>
      </c>
      <c r="P117">
        <v>20</v>
      </c>
      <c r="Q117">
        <v>0</v>
      </c>
      <c r="R117">
        <v>0</v>
      </c>
      <c r="S117">
        <v>0</v>
      </c>
      <c r="T117">
        <v>20</v>
      </c>
      <c r="U117">
        <v>98</v>
      </c>
      <c r="V117">
        <v>105</v>
      </c>
      <c r="W117">
        <v>100.1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</row>
    <row r="118" spans="1:31" x14ac:dyDescent="0.25">
      <c r="A118" t="str">
        <f t="shared" si="2"/>
        <v>Hamming_2_27</v>
      </c>
      <c r="B118" t="s">
        <v>987</v>
      </c>
      <c r="C118" s="1">
        <v>45392.580243055556</v>
      </c>
      <c r="D118">
        <v>20</v>
      </c>
      <c r="E118">
        <v>35</v>
      </c>
      <c r="F118">
        <v>35</v>
      </c>
      <c r="G118">
        <v>35</v>
      </c>
      <c r="H118">
        <v>20</v>
      </c>
      <c r="I118">
        <v>16.199000000000002</v>
      </c>
      <c r="J118">
        <v>18.527000000000001</v>
      </c>
      <c r="K118">
        <v>17.414000000000001</v>
      </c>
      <c r="L118">
        <v>20</v>
      </c>
      <c r="M118">
        <v>0</v>
      </c>
      <c r="N118">
        <v>0</v>
      </c>
      <c r="O118">
        <v>0</v>
      </c>
      <c r="P118">
        <v>20</v>
      </c>
      <c r="Q118">
        <v>0</v>
      </c>
      <c r="R118">
        <v>0</v>
      </c>
      <c r="S118">
        <v>0</v>
      </c>
      <c r="T118">
        <v>20</v>
      </c>
      <c r="U118">
        <v>96</v>
      </c>
      <c r="V118">
        <v>103</v>
      </c>
      <c r="W118">
        <v>99.65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</row>
    <row r="119" spans="1:31" x14ac:dyDescent="0.25">
      <c r="A119" t="str">
        <f t="shared" si="2"/>
        <v>Hamming_2_28</v>
      </c>
      <c r="B119" t="s">
        <v>988</v>
      </c>
      <c r="C119" s="1">
        <v>45392.580810185187</v>
      </c>
      <c r="D119">
        <v>20</v>
      </c>
      <c r="E119">
        <v>36</v>
      </c>
      <c r="F119">
        <v>36</v>
      </c>
      <c r="G119">
        <v>36</v>
      </c>
      <c r="H119">
        <v>20</v>
      </c>
      <c r="I119">
        <v>19.7</v>
      </c>
      <c r="J119">
        <v>21.952000000000002</v>
      </c>
      <c r="K119">
        <v>20.774000000000001</v>
      </c>
      <c r="L119">
        <v>20</v>
      </c>
      <c r="M119">
        <v>0</v>
      </c>
      <c r="N119">
        <v>0</v>
      </c>
      <c r="O119">
        <v>0</v>
      </c>
      <c r="P119">
        <v>20</v>
      </c>
      <c r="Q119">
        <v>0</v>
      </c>
      <c r="R119">
        <v>0</v>
      </c>
      <c r="S119">
        <v>0</v>
      </c>
      <c r="T119">
        <v>20</v>
      </c>
      <c r="U119">
        <v>99</v>
      </c>
      <c r="V119">
        <v>104</v>
      </c>
      <c r="W119">
        <v>100.85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</row>
    <row r="120" spans="1:31" x14ac:dyDescent="0.25">
      <c r="A120" t="str">
        <f t="shared" si="2"/>
        <v>Hamming_2_29</v>
      </c>
      <c r="B120" t="s">
        <v>989</v>
      </c>
      <c r="C120" s="1">
        <v>45392.58148148148</v>
      </c>
      <c r="D120">
        <v>20</v>
      </c>
      <c r="E120">
        <v>38</v>
      </c>
      <c r="F120">
        <v>38</v>
      </c>
      <c r="G120">
        <v>38</v>
      </c>
      <c r="H120">
        <v>20</v>
      </c>
      <c r="I120">
        <v>24.317</v>
      </c>
      <c r="J120">
        <v>26.776</v>
      </c>
      <c r="K120">
        <v>25.308</v>
      </c>
      <c r="L120">
        <v>20</v>
      </c>
      <c r="M120">
        <v>0</v>
      </c>
      <c r="N120">
        <v>0</v>
      </c>
      <c r="O120">
        <v>0</v>
      </c>
      <c r="P120">
        <v>20</v>
      </c>
      <c r="Q120">
        <v>0</v>
      </c>
      <c r="R120">
        <v>0</v>
      </c>
      <c r="S120">
        <v>0</v>
      </c>
      <c r="T120">
        <v>20</v>
      </c>
      <c r="U120">
        <v>96</v>
      </c>
      <c r="V120">
        <v>104</v>
      </c>
      <c r="W120">
        <v>100.4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</row>
    <row r="121" spans="1:31" x14ac:dyDescent="0.25">
      <c r="A121" t="str">
        <f t="shared" si="2"/>
        <v>Hamming_2_30</v>
      </c>
      <c r="B121" t="s">
        <v>990</v>
      </c>
      <c r="C121" s="1">
        <v>45392.582291666666</v>
      </c>
      <c r="D121">
        <v>20</v>
      </c>
      <c r="E121">
        <v>39</v>
      </c>
      <c r="F121">
        <v>39</v>
      </c>
      <c r="G121">
        <v>39</v>
      </c>
      <c r="H121">
        <v>20</v>
      </c>
      <c r="I121">
        <v>28.939</v>
      </c>
      <c r="J121">
        <v>31.088999999999999</v>
      </c>
      <c r="K121">
        <v>30.003</v>
      </c>
      <c r="L121">
        <v>20</v>
      </c>
      <c r="M121">
        <v>0</v>
      </c>
      <c r="N121">
        <v>0</v>
      </c>
      <c r="O121">
        <v>0</v>
      </c>
      <c r="P121">
        <v>20</v>
      </c>
      <c r="Q121">
        <v>0</v>
      </c>
      <c r="R121">
        <v>0</v>
      </c>
      <c r="S121">
        <v>0</v>
      </c>
      <c r="T121">
        <v>20</v>
      </c>
      <c r="U121">
        <v>98</v>
      </c>
      <c r="V121">
        <v>103</v>
      </c>
      <c r="W121">
        <v>100.45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</row>
    <row r="122" spans="1:31" x14ac:dyDescent="0.25">
      <c r="A122" t="str">
        <f t="shared" si="2"/>
        <v>Hamming_3_3</v>
      </c>
      <c r="B122" t="s">
        <v>991</v>
      </c>
      <c r="C122" s="1">
        <v>45392.582291666666</v>
      </c>
      <c r="D122">
        <v>20</v>
      </c>
      <c r="E122">
        <v>4</v>
      </c>
      <c r="F122">
        <v>4</v>
      </c>
      <c r="G122">
        <v>4</v>
      </c>
      <c r="H122">
        <v>20</v>
      </c>
      <c r="I122">
        <v>0.02</v>
      </c>
      <c r="J122">
        <v>3.3000000000000002E-2</v>
      </c>
      <c r="K122">
        <v>2.8000000000000001E-2</v>
      </c>
      <c r="L122">
        <v>20</v>
      </c>
      <c r="M122">
        <v>0</v>
      </c>
      <c r="N122">
        <v>0</v>
      </c>
      <c r="O122">
        <v>0</v>
      </c>
      <c r="P122">
        <v>20</v>
      </c>
      <c r="Q122">
        <v>0</v>
      </c>
      <c r="R122">
        <v>0</v>
      </c>
      <c r="S122">
        <v>0</v>
      </c>
      <c r="T122">
        <v>20</v>
      </c>
      <c r="U122">
        <v>61</v>
      </c>
      <c r="V122">
        <v>76</v>
      </c>
      <c r="W122">
        <v>68.8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</row>
    <row r="123" spans="1:31" x14ac:dyDescent="0.25">
      <c r="A123" t="str">
        <f t="shared" si="2"/>
        <v>Hamming_3_4</v>
      </c>
      <c r="B123" t="s">
        <v>992</v>
      </c>
      <c r="C123" s="1">
        <v>45392.582291666666</v>
      </c>
      <c r="D123">
        <v>20</v>
      </c>
      <c r="E123">
        <v>6</v>
      </c>
      <c r="F123">
        <v>6</v>
      </c>
      <c r="G123">
        <v>6</v>
      </c>
      <c r="H123">
        <v>20</v>
      </c>
      <c r="I123">
        <v>4.4999999999999998E-2</v>
      </c>
      <c r="J123">
        <v>6.8000000000000005E-2</v>
      </c>
      <c r="K123">
        <v>5.8999999999999997E-2</v>
      </c>
      <c r="L123">
        <v>20</v>
      </c>
      <c r="M123">
        <v>0</v>
      </c>
      <c r="N123">
        <v>0</v>
      </c>
      <c r="O123">
        <v>0</v>
      </c>
      <c r="P123">
        <v>20</v>
      </c>
      <c r="Q123">
        <v>0</v>
      </c>
      <c r="R123">
        <v>0</v>
      </c>
      <c r="S123">
        <v>0</v>
      </c>
      <c r="T123">
        <v>20</v>
      </c>
      <c r="U123">
        <v>91</v>
      </c>
      <c r="V123">
        <v>98</v>
      </c>
      <c r="W123">
        <v>94.9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</row>
    <row r="124" spans="1:31" x14ac:dyDescent="0.25">
      <c r="A124" t="str">
        <f t="shared" si="2"/>
        <v>Hamming_3_5</v>
      </c>
      <c r="B124" t="s">
        <v>993</v>
      </c>
      <c r="C124" s="1">
        <v>45392.582303240742</v>
      </c>
      <c r="D124">
        <v>20</v>
      </c>
      <c r="E124">
        <v>7</v>
      </c>
      <c r="F124">
        <v>7</v>
      </c>
      <c r="G124">
        <v>7</v>
      </c>
      <c r="H124">
        <v>20</v>
      </c>
      <c r="I124">
        <v>0.157</v>
      </c>
      <c r="J124">
        <v>0.20200000000000001</v>
      </c>
      <c r="K124">
        <v>0.17599999999999999</v>
      </c>
      <c r="L124">
        <v>20</v>
      </c>
      <c r="M124">
        <v>0</v>
      </c>
      <c r="N124">
        <v>1</v>
      </c>
      <c r="O124">
        <v>0.1</v>
      </c>
      <c r="P124">
        <v>20</v>
      </c>
      <c r="Q124">
        <v>0</v>
      </c>
      <c r="R124">
        <v>0</v>
      </c>
      <c r="S124">
        <v>0</v>
      </c>
      <c r="T124">
        <v>20</v>
      </c>
      <c r="U124">
        <v>89</v>
      </c>
      <c r="V124">
        <v>99</v>
      </c>
      <c r="W124">
        <v>95.15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</row>
    <row r="125" spans="1:31" x14ac:dyDescent="0.25">
      <c r="A125" t="str">
        <f t="shared" si="2"/>
        <v>Hamming_3_6</v>
      </c>
      <c r="B125" t="s">
        <v>994</v>
      </c>
      <c r="C125" s="1">
        <v>45392.582314814812</v>
      </c>
      <c r="D125">
        <v>20</v>
      </c>
      <c r="E125">
        <v>9</v>
      </c>
      <c r="F125">
        <v>9</v>
      </c>
      <c r="G125">
        <v>9</v>
      </c>
      <c r="H125">
        <v>20</v>
      </c>
      <c r="I125">
        <v>0.38800000000000001</v>
      </c>
      <c r="J125">
        <v>0.51600000000000001</v>
      </c>
      <c r="K125">
        <v>0.42499999999999999</v>
      </c>
      <c r="L125">
        <v>20</v>
      </c>
      <c r="M125">
        <v>0</v>
      </c>
      <c r="N125">
        <v>0</v>
      </c>
      <c r="O125">
        <v>0</v>
      </c>
      <c r="P125">
        <v>20</v>
      </c>
      <c r="Q125">
        <v>0</v>
      </c>
      <c r="R125">
        <v>0</v>
      </c>
      <c r="S125">
        <v>0</v>
      </c>
      <c r="T125">
        <v>20</v>
      </c>
      <c r="U125">
        <v>88</v>
      </c>
      <c r="V125">
        <v>104</v>
      </c>
      <c r="W125">
        <v>97.1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</row>
    <row r="126" spans="1:31" x14ac:dyDescent="0.25">
      <c r="A126" t="str">
        <f t="shared" si="2"/>
        <v>Hamming_3_7</v>
      </c>
      <c r="B126" t="s">
        <v>995</v>
      </c>
      <c r="C126" s="1">
        <v>45392.582361111112</v>
      </c>
      <c r="D126">
        <v>20</v>
      </c>
      <c r="E126">
        <v>10</v>
      </c>
      <c r="F126">
        <v>10</v>
      </c>
      <c r="G126">
        <v>10</v>
      </c>
      <c r="H126">
        <v>20</v>
      </c>
      <c r="I126">
        <v>1.1399999999999999</v>
      </c>
      <c r="J126">
        <v>1.323</v>
      </c>
      <c r="K126">
        <v>1.2310000000000001</v>
      </c>
      <c r="L126">
        <v>20</v>
      </c>
      <c r="M126">
        <v>0</v>
      </c>
      <c r="N126">
        <v>4</v>
      </c>
      <c r="O126">
        <v>1.4</v>
      </c>
      <c r="P126">
        <v>20</v>
      </c>
      <c r="Q126">
        <v>0</v>
      </c>
      <c r="R126">
        <v>0</v>
      </c>
      <c r="S126">
        <v>0</v>
      </c>
      <c r="T126">
        <v>20</v>
      </c>
      <c r="U126">
        <v>96</v>
      </c>
      <c r="V126">
        <v>102</v>
      </c>
      <c r="W126">
        <v>99.4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</row>
    <row r="127" spans="1:31" x14ac:dyDescent="0.25">
      <c r="A127" t="str">
        <f t="shared" si="2"/>
        <v>Hamming_3_8</v>
      </c>
      <c r="B127" t="s">
        <v>996</v>
      </c>
      <c r="C127" s="1">
        <v>45392.582465277781</v>
      </c>
      <c r="D127">
        <v>20</v>
      </c>
      <c r="E127">
        <v>12</v>
      </c>
      <c r="F127">
        <v>12</v>
      </c>
      <c r="G127">
        <v>12</v>
      </c>
      <c r="H127">
        <v>20</v>
      </c>
      <c r="I127">
        <v>2.7679999999999998</v>
      </c>
      <c r="J127">
        <v>3.0110000000000001</v>
      </c>
      <c r="K127">
        <v>2.8839999999999999</v>
      </c>
      <c r="L127">
        <v>20</v>
      </c>
      <c r="M127">
        <v>0</v>
      </c>
      <c r="N127">
        <v>2</v>
      </c>
      <c r="O127">
        <v>0.6</v>
      </c>
      <c r="P127">
        <v>20</v>
      </c>
      <c r="Q127">
        <v>0</v>
      </c>
      <c r="R127">
        <v>0</v>
      </c>
      <c r="S127">
        <v>0</v>
      </c>
      <c r="T127">
        <v>20</v>
      </c>
      <c r="U127">
        <v>94</v>
      </c>
      <c r="V127">
        <v>102</v>
      </c>
      <c r="W127">
        <v>98.15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</row>
    <row r="128" spans="1:31" x14ac:dyDescent="0.25">
      <c r="A128" t="str">
        <f t="shared" si="2"/>
        <v>Hamming_3_9</v>
      </c>
      <c r="B128" t="s">
        <v>997</v>
      </c>
      <c r="C128" s="1">
        <v>45392.582731481481</v>
      </c>
      <c r="D128">
        <v>20</v>
      </c>
      <c r="E128">
        <v>13</v>
      </c>
      <c r="F128">
        <v>13</v>
      </c>
      <c r="G128">
        <v>13</v>
      </c>
      <c r="H128">
        <v>20</v>
      </c>
      <c r="I128">
        <v>5.8419999999999996</v>
      </c>
      <c r="J128">
        <v>7.5140000000000002</v>
      </c>
      <c r="K128">
        <v>6.6459999999999999</v>
      </c>
      <c r="L128">
        <v>20</v>
      </c>
      <c r="M128">
        <v>1</v>
      </c>
      <c r="N128">
        <v>4</v>
      </c>
      <c r="O128">
        <v>2.1</v>
      </c>
      <c r="P128">
        <v>20</v>
      </c>
      <c r="Q128">
        <v>0</v>
      </c>
      <c r="R128">
        <v>0</v>
      </c>
      <c r="S128">
        <v>0</v>
      </c>
      <c r="T128">
        <v>20</v>
      </c>
      <c r="U128">
        <v>97</v>
      </c>
      <c r="V128">
        <v>101</v>
      </c>
      <c r="W128">
        <v>99.85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</row>
    <row r="129" spans="1:31" x14ac:dyDescent="0.25">
      <c r="A129" t="str">
        <f t="shared" si="2"/>
        <v>Hamming_3_10</v>
      </c>
      <c r="B129" t="s">
        <v>998</v>
      </c>
      <c r="C129" s="1">
        <v>45392.58326388889</v>
      </c>
      <c r="D129">
        <v>20</v>
      </c>
      <c r="E129">
        <v>15</v>
      </c>
      <c r="F129">
        <v>15</v>
      </c>
      <c r="G129">
        <v>15</v>
      </c>
      <c r="H129">
        <v>20</v>
      </c>
      <c r="I129">
        <v>12.084</v>
      </c>
      <c r="J129">
        <v>14.064</v>
      </c>
      <c r="K129">
        <v>12.852</v>
      </c>
      <c r="L129">
        <v>20</v>
      </c>
      <c r="M129">
        <v>0</v>
      </c>
      <c r="N129">
        <v>3</v>
      </c>
      <c r="O129">
        <v>1.1000000000000001</v>
      </c>
      <c r="P129">
        <v>20</v>
      </c>
      <c r="Q129">
        <v>0</v>
      </c>
      <c r="R129">
        <v>0</v>
      </c>
      <c r="S129">
        <v>0</v>
      </c>
      <c r="T129">
        <v>20</v>
      </c>
      <c r="U129">
        <v>97</v>
      </c>
      <c r="V129">
        <v>102</v>
      </c>
      <c r="W129">
        <v>100.05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</row>
    <row r="130" spans="1:31" x14ac:dyDescent="0.25">
      <c r="A130" t="str">
        <f t="shared" si="2"/>
        <v>Hamming_3_11</v>
      </c>
      <c r="B130" t="s">
        <v>999</v>
      </c>
      <c r="C130" s="1">
        <v>45392.584351851852</v>
      </c>
      <c r="D130">
        <v>20</v>
      </c>
      <c r="E130">
        <v>16</v>
      </c>
      <c r="F130">
        <v>17</v>
      </c>
      <c r="G130">
        <v>16.100000000000001</v>
      </c>
      <c r="H130">
        <v>20</v>
      </c>
      <c r="I130">
        <v>22.038</v>
      </c>
      <c r="J130">
        <v>25.867999999999999</v>
      </c>
      <c r="K130">
        <v>24.385000000000002</v>
      </c>
      <c r="L130">
        <v>20</v>
      </c>
      <c r="M130">
        <v>1</v>
      </c>
      <c r="N130">
        <v>5</v>
      </c>
      <c r="O130">
        <v>3</v>
      </c>
      <c r="P130">
        <v>20</v>
      </c>
      <c r="Q130">
        <v>0</v>
      </c>
      <c r="R130">
        <v>0</v>
      </c>
      <c r="S130">
        <v>0</v>
      </c>
      <c r="T130">
        <v>20</v>
      </c>
      <c r="U130">
        <v>97</v>
      </c>
      <c r="V130">
        <v>101</v>
      </c>
      <c r="W130">
        <v>99.95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</row>
    <row r="131" spans="1:31" x14ac:dyDescent="0.25">
      <c r="A131" t="str">
        <f t="shared" si="2"/>
        <v>Hamming_3_12</v>
      </c>
      <c r="B131" t="s">
        <v>1000</v>
      </c>
      <c r="C131" s="1">
        <v>45392.586550925924</v>
      </c>
      <c r="D131">
        <v>20</v>
      </c>
      <c r="E131">
        <v>18</v>
      </c>
      <c r="F131">
        <v>18</v>
      </c>
      <c r="G131">
        <v>18</v>
      </c>
      <c r="H131">
        <v>20</v>
      </c>
      <c r="I131">
        <v>46.134</v>
      </c>
      <c r="J131">
        <v>51.006</v>
      </c>
      <c r="K131">
        <v>48.956000000000003</v>
      </c>
      <c r="L131">
        <v>20</v>
      </c>
      <c r="M131">
        <v>1</v>
      </c>
      <c r="N131">
        <v>4</v>
      </c>
      <c r="O131">
        <v>2.4500000000000002</v>
      </c>
      <c r="P131">
        <v>20</v>
      </c>
      <c r="Q131">
        <v>0</v>
      </c>
      <c r="R131">
        <v>0</v>
      </c>
      <c r="S131">
        <v>0</v>
      </c>
      <c r="T131">
        <v>20</v>
      </c>
      <c r="U131">
        <v>99</v>
      </c>
      <c r="V131">
        <v>101</v>
      </c>
      <c r="W131">
        <v>100.15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</row>
    <row r="132" spans="1:31" x14ac:dyDescent="0.25">
      <c r="A132" t="str">
        <f t="shared" si="2"/>
        <v>Hamming_3_13</v>
      </c>
      <c r="B132" t="s">
        <v>1001</v>
      </c>
      <c r="C132" s="1">
        <v>45392.590462962966</v>
      </c>
      <c r="D132">
        <v>20</v>
      </c>
      <c r="E132">
        <v>19</v>
      </c>
      <c r="F132">
        <v>20</v>
      </c>
      <c r="G132">
        <v>19.3</v>
      </c>
      <c r="H132">
        <v>20</v>
      </c>
      <c r="I132">
        <v>70.744</v>
      </c>
      <c r="J132">
        <v>81.878</v>
      </c>
      <c r="K132">
        <v>76.650999999999996</v>
      </c>
      <c r="L132">
        <v>20</v>
      </c>
      <c r="M132">
        <v>1</v>
      </c>
      <c r="N132">
        <v>5</v>
      </c>
      <c r="O132">
        <v>2.9</v>
      </c>
      <c r="P132">
        <v>20</v>
      </c>
      <c r="Q132">
        <v>0</v>
      </c>
      <c r="R132">
        <v>0</v>
      </c>
      <c r="S132">
        <v>0</v>
      </c>
      <c r="T132">
        <v>20</v>
      </c>
      <c r="U132">
        <v>98</v>
      </c>
      <c r="V132">
        <v>102</v>
      </c>
      <c r="W132">
        <v>100.2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</row>
    <row r="133" spans="1:31" x14ac:dyDescent="0.25">
      <c r="A133" t="str">
        <f t="shared" si="2"/>
        <v>Hamming_3_14</v>
      </c>
      <c r="B133" t="s">
        <v>1002</v>
      </c>
      <c r="C133" s="1">
        <v>45392.597291666665</v>
      </c>
      <c r="D133">
        <v>20</v>
      </c>
      <c r="E133">
        <v>21</v>
      </c>
      <c r="F133">
        <v>21</v>
      </c>
      <c r="G133">
        <v>21</v>
      </c>
      <c r="H133">
        <v>20</v>
      </c>
      <c r="I133">
        <v>120.93899999999999</v>
      </c>
      <c r="J133">
        <v>132.31100000000001</v>
      </c>
      <c r="K133">
        <v>126.962</v>
      </c>
      <c r="L133">
        <v>20</v>
      </c>
      <c r="M133">
        <v>0</v>
      </c>
      <c r="N133">
        <v>5</v>
      </c>
      <c r="O133">
        <v>2.2999999999999998</v>
      </c>
      <c r="P133">
        <v>20</v>
      </c>
      <c r="Q133">
        <v>0</v>
      </c>
      <c r="R133">
        <v>0</v>
      </c>
      <c r="S133">
        <v>0</v>
      </c>
      <c r="T133">
        <v>20</v>
      </c>
      <c r="U133">
        <v>99</v>
      </c>
      <c r="V133">
        <v>101</v>
      </c>
      <c r="W133">
        <v>100.35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</row>
    <row r="134" spans="1:31" x14ac:dyDescent="0.25">
      <c r="A134" t="str">
        <f t="shared" si="2"/>
        <v>Hamming_3_15</v>
      </c>
      <c r="B134" t="s">
        <v>1003</v>
      </c>
      <c r="C134" s="1">
        <v>45392.608703703707</v>
      </c>
      <c r="D134">
        <v>20</v>
      </c>
      <c r="E134">
        <v>22</v>
      </c>
      <c r="F134">
        <v>23</v>
      </c>
      <c r="G134">
        <v>22.9</v>
      </c>
      <c r="H134">
        <v>20</v>
      </c>
      <c r="I134">
        <v>176.80600000000001</v>
      </c>
      <c r="J134">
        <v>202.93</v>
      </c>
      <c r="K134">
        <v>192.53899999999999</v>
      </c>
      <c r="L134">
        <v>20</v>
      </c>
      <c r="M134">
        <v>2</v>
      </c>
      <c r="N134">
        <v>4</v>
      </c>
      <c r="O134">
        <v>2.5499999999999998</v>
      </c>
      <c r="P134">
        <v>20</v>
      </c>
      <c r="Q134">
        <v>0</v>
      </c>
      <c r="R134">
        <v>0</v>
      </c>
      <c r="S134">
        <v>0</v>
      </c>
      <c r="T134">
        <v>20</v>
      </c>
      <c r="U134">
        <v>100</v>
      </c>
      <c r="V134">
        <v>101</v>
      </c>
      <c r="W134">
        <v>100.7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</row>
    <row r="135" spans="1:31" x14ac:dyDescent="0.25">
      <c r="A135" t="str">
        <f t="shared" si="2"/>
        <v>Hamming_3_16</v>
      </c>
      <c r="B135" t="s">
        <v>1004</v>
      </c>
      <c r="C135" s="1">
        <v>45392.628310185188</v>
      </c>
      <c r="D135">
        <v>20</v>
      </c>
      <c r="E135">
        <v>24</v>
      </c>
      <c r="F135">
        <v>24</v>
      </c>
      <c r="G135">
        <v>24</v>
      </c>
      <c r="H135">
        <v>20</v>
      </c>
      <c r="I135">
        <v>286.471</v>
      </c>
      <c r="J135">
        <v>334.34300000000002</v>
      </c>
      <c r="K135">
        <v>323.24099999999999</v>
      </c>
      <c r="L135">
        <v>20</v>
      </c>
      <c r="M135">
        <v>0</v>
      </c>
      <c r="N135">
        <v>5</v>
      </c>
      <c r="O135">
        <v>2.65</v>
      </c>
      <c r="P135">
        <v>20</v>
      </c>
      <c r="Q135">
        <v>0</v>
      </c>
      <c r="R135">
        <v>0</v>
      </c>
      <c r="S135">
        <v>0</v>
      </c>
      <c r="T135">
        <v>20</v>
      </c>
      <c r="U135">
        <v>99</v>
      </c>
      <c r="V135">
        <v>101</v>
      </c>
      <c r="W135">
        <v>100.45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</row>
    <row r="136" spans="1:31" x14ac:dyDescent="0.25">
      <c r="A136" t="str">
        <f t="shared" si="2"/>
        <v>Hamming_3_17</v>
      </c>
      <c r="B136" t="s">
        <v>1005</v>
      </c>
      <c r="C136" s="1">
        <v>45392.658842592595</v>
      </c>
      <c r="D136">
        <v>20</v>
      </c>
      <c r="E136">
        <v>25</v>
      </c>
      <c r="F136">
        <v>26</v>
      </c>
      <c r="G136">
        <v>25.9</v>
      </c>
      <c r="H136">
        <v>20</v>
      </c>
      <c r="I136">
        <v>428.83100000000002</v>
      </c>
      <c r="J136">
        <v>480.17599999999999</v>
      </c>
      <c r="K136">
        <v>446.29700000000003</v>
      </c>
      <c r="L136">
        <v>20</v>
      </c>
      <c r="M136">
        <v>1</v>
      </c>
      <c r="N136">
        <v>6</v>
      </c>
      <c r="O136">
        <v>2.75</v>
      </c>
      <c r="P136">
        <v>20</v>
      </c>
      <c r="Q136">
        <v>0</v>
      </c>
      <c r="R136">
        <v>0</v>
      </c>
      <c r="S136">
        <v>0</v>
      </c>
      <c r="T136">
        <v>20</v>
      </c>
      <c r="U136">
        <v>97</v>
      </c>
      <c r="V136">
        <v>101</v>
      </c>
      <c r="W136">
        <v>100.7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</row>
    <row r="137" spans="1:31" x14ac:dyDescent="0.25">
      <c r="A137" t="str">
        <f t="shared" si="2"/>
        <v>Hamming_4_3</v>
      </c>
      <c r="B137" t="s">
        <v>1006</v>
      </c>
      <c r="C137" s="1">
        <v>45392.658854166664</v>
      </c>
      <c r="D137">
        <v>20</v>
      </c>
      <c r="E137">
        <v>5</v>
      </c>
      <c r="F137">
        <v>5</v>
      </c>
      <c r="G137">
        <v>5</v>
      </c>
      <c r="H137">
        <v>20</v>
      </c>
      <c r="I137">
        <v>6.5000000000000002E-2</v>
      </c>
      <c r="J137">
        <v>8.5999999999999993E-2</v>
      </c>
      <c r="K137">
        <v>7.2999999999999995E-2</v>
      </c>
      <c r="L137">
        <v>20</v>
      </c>
      <c r="M137">
        <v>0</v>
      </c>
      <c r="N137">
        <v>0</v>
      </c>
      <c r="O137">
        <v>0</v>
      </c>
      <c r="P137">
        <v>20</v>
      </c>
      <c r="Q137">
        <v>0</v>
      </c>
      <c r="R137">
        <v>0</v>
      </c>
      <c r="S137">
        <v>0</v>
      </c>
      <c r="T137">
        <v>20</v>
      </c>
      <c r="U137">
        <v>76</v>
      </c>
      <c r="V137">
        <v>92</v>
      </c>
      <c r="W137">
        <v>84.05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</row>
    <row r="138" spans="1:31" x14ac:dyDescent="0.25">
      <c r="A138" t="str">
        <f t="shared" si="2"/>
        <v>Hamming_4_4</v>
      </c>
      <c r="B138" t="s">
        <v>1007</v>
      </c>
      <c r="C138" s="1">
        <v>45392.658877314818</v>
      </c>
      <c r="D138">
        <v>20</v>
      </c>
      <c r="E138">
        <v>7</v>
      </c>
      <c r="F138">
        <v>7</v>
      </c>
      <c r="G138">
        <v>7</v>
      </c>
      <c r="H138">
        <v>20</v>
      </c>
      <c r="I138">
        <v>0.44700000000000001</v>
      </c>
      <c r="J138">
        <v>0.61899999999999999</v>
      </c>
      <c r="K138">
        <v>0.50800000000000001</v>
      </c>
      <c r="L138">
        <v>20</v>
      </c>
      <c r="M138">
        <v>0</v>
      </c>
      <c r="N138">
        <v>1</v>
      </c>
      <c r="O138">
        <v>0.25</v>
      </c>
      <c r="P138">
        <v>20</v>
      </c>
      <c r="Q138">
        <v>0</v>
      </c>
      <c r="R138">
        <v>0</v>
      </c>
      <c r="S138">
        <v>0</v>
      </c>
      <c r="T138">
        <v>20</v>
      </c>
      <c r="U138">
        <v>92</v>
      </c>
      <c r="V138">
        <v>100</v>
      </c>
      <c r="W138">
        <v>96.05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</row>
    <row r="139" spans="1:31" x14ac:dyDescent="0.25">
      <c r="A139" t="str">
        <f t="shared" si="2"/>
        <v>Hamming_4_5</v>
      </c>
      <c r="B139" t="s">
        <v>1008</v>
      </c>
      <c r="C139" s="1">
        <v>45392.659062500003</v>
      </c>
      <c r="D139">
        <v>20</v>
      </c>
      <c r="E139">
        <v>8</v>
      </c>
      <c r="F139">
        <v>8</v>
      </c>
      <c r="G139">
        <v>8</v>
      </c>
      <c r="H139">
        <v>20</v>
      </c>
      <c r="I139">
        <v>3.4870000000000001</v>
      </c>
      <c r="J139">
        <v>4.6929999999999996</v>
      </c>
      <c r="K139">
        <v>4.2130000000000001</v>
      </c>
      <c r="L139">
        <v>20</v>
      </c>
      <c r="M139">
        <v>1</v>
      </c>
      <c r="N139">
        <v>5</v>
      </c>
      <c r="O139">
        <v>2.4</v>
      </c>
      <c r="P139">
        <v>20</v>
      </c>
      <c r="Q139">
        <v>0</v>
      </c>
      <c r="R139">
        <v>0</v>
      </c>
      <c r="S139">
        <v>0</v>
      </c>
      <c r="T139">
        <v>20</v>
      </c>
      <c r="U139">
        <v>94</v>
      </c>
      <c r="V139">
        <v>101</v>
      </c>
      <c r="W139">
        <v>97.45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</row>
    <row r="140" spans="1:31" x14ac:dyDescent="0.25">
      <c r="A140" t="str">
        <f t="shared" si="2"/>
        <v>Hamming_4_6</v>
      </c>
      <c r="B140" t="s">
        <v>1009</v>
      </c>
      <c r="C140" s="1">
        <v>45392.660150462965</v>
      </c>
      <c r="D140">
        <v>20</v>
      </c>
      <c r="E140">
        <v>10</v>
      </c>
      <c r="F140">
        <v>10</v>
      </c>
      <c r="G140">
        <v>10</v>
      </c>
      <c r="H140">
        <v>20</v>
      </c>
      <c r="I140">
        <v>17.34</v>
      </c>
      <c r="J140">
        <v>19.681000000000001</v>
      </c>
      <c r="K140">
        <v>18.314</v>
      </c>
      <c r="L140">
        <v>20</v>
      </c>
      <c r="M140">
        <v>2</v>
      </c>
      <c r="N140">
        <v>7</v>
      </c>
      <c r="O140">
        <v>3.55</v>
      </c>
      <c r="P140">
        <v>20</v>
      </c>
      <c r="Q140">
        <v>0</v>
      </c>
      <c r="R140">
        <v>0</v>
      </c>
      <c r="S140">
        <v>0</v>
      </c>
      <c r="T140">
        <v>20</v>
      </c>
      <c r="U140">
        <v>97</v>
      </c>
      <c r="V140">
        <v>101</v>
      </c>
      <c r="W140">
        <v>99.8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</row>
    <row r="141" spans="1:31" x14ac:dyDescent="0.25">
      <c r="A141" t="str">
        <f t="shared" si="2"/>
        <v>Hamming_4_7</v>
      </c>
      <c r="B141" t="s">
        <v>1010</v>
      </c>
      <c r="C141" s="1">
        <v>45392.665300925924</v>
      </c>
      <c r="D141">
        <v>20</v>
      </c>
      <c r="E141">
        <v>12</v>
      </c>
      <c r="F141">
        <v>12</v>
      </c>
      <c r="G141">
        <v>12</v>
      </c>
      <c r="H141">
        <v>20</v>
      </c>
      <c r="I141">
        <v>57.942</v>
      </c>
      <c r="J141">
        <v>63.531999999999996</v>
      </c>
      <c r="K141">
        <v>60.911000000000001</v>
      </c>
      <c r="L141">
        <v>20</v>
      </c>
      <c r="M141">
        <v>1</v>
      </c>
      <c r="N141">
        <v>5</v>
      </c>
      <c r="O141">
        <v>3.4</v>
      </c>
      <c r="P141">
        <v>20</v>
      </c>
      <c r="Q141">
        <v>0</v>
      </c>
      <c r="R141">
        <v>0</v>
      </c>
      <c r="S141">
        <v>0</v>
      </c>
      <c r="T141">
        <v>20</v>
      </c>
      <c r="U141">
        <v>96</v>
      </c>
      <c r="V141">
        <v>101</v>
      </c>
      <c r="W141">
        <v>99.65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</row>
    <row r="142" spans="1:31" x14ac:dyDescent="0.25">
      <c r="A142" t="str">
        <f t="shared" si="2"/>
        <v>Hamming_4_8</v>
      </c>
      <c r="B142" t="s">
        <v>1011</v>
      </c>
      <c r="C142" s="1">
        <v>45392.687083333331</v>
      </c>
      <c r="D142">
        <v>20</v>
      </c>
      <c r="E142">
        <v>14</v>
      </c>
      <c r="F142">
        <v>14</v>
      </c>
      <c r="G142">
        <v>14</v>
      </c>
      <c r="H142">
        <v>20</v>
      </c>
      <c r="I142">
        <v>179.577</v>
      </c>
      <c r="J142">
        <v>208.256</v>
      </c>
      <c r="K142">
        <v>195.589</v>
      </c>
      <c r="L142">
        <v>20</v>
      </c>
      <c r="M142">
        <v>1</v>
      </c>
      <c r="N142">
        <v>7</v>
      </c>
      <c r="O142">
        <v>3.4</v>
      </c>
      <c r="P142">
        <v>20</v>
      </c>
      <c r="Q142">
        <v>0</v>
      </c>
      <c r="R142">
        <v>0</v>
      </c>
      <c r="S142">
        <v>0</v>
      </c>
      <c r="T142">
        <v>20</v>
      </c>
      <c r="U142">
        <v>98</v>
      </c>
      <c r="V142">
        <v>101</v>
      </c>
      <c r="W142">
        <v>100.1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</row>
    <row r="143" spans="1:31" x14ac:dyDescent="0.25">
      <c r="A143" t="str">
        <f t="shared" si="2"/>
        <v>Hamming_5_3</v>
      </c>
      <c r="B143" t="s">
        <v>1012</v>
      </c>
      <c r="C143" s="1">
        <v>45392.687118055554</v>
      </c>
      <c r="D143">
        <v>20</v>
      </c>
      <c r="E143">
        <v>5</v>
      </c>
      <c r="F143">
        <v>5</v>
      </c>
      <c r="G143">
        <v>5</v>
      </c>
      <c r="H143">
        <v>20</v>
      </c>
      <c r="I143">
        <v>0.86199999999999999</v>
      </c>
      <c r="J143">
        <v>1.03</v>
      </c>
      <c r="K143">
        <v>0.95699999999999996</v>
      </c>
      <c r="L143">
        <v>20</v>
      </c>
      <c r="M143">
        <v>0</v>
      </c>
      <c r="N143">
        <v>1</v>
      </c>
      <c r="O143">
        <v>0.15</v>
      </c>
      <c r="P143">
        <v>20</v>
      </c>
      <c r="Q143">
        <v>0</v>
      </c>
      <c r="R143">
        <v>0</v>
      </c>
      <c r="S143">
        <v>0</v>
      </c>
      <c r="T143">
        <v>20</v>
      </c>
      <c r="U143">
        <v>92</v>
      </c>
      <c r="V143">
        <v>103</v>
      </c>
      <c r="W143">
        <v>96.85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</row>
    <row r="144" spans="1:31" x14ac:dyDescent="0.25">
      <c r="A144" t="str">
        <f t="shared" si="2"/>
        <v>Hamming_5_4</v>
      </c>
      <c r="B144" t="s">
        <v>1013</v>
      </c>
      <c r="C144" s="1">
        <v>45392.687731481485</v>
      </c>
      <c r="D144">
        <v>20</v>
      </c>
      <c r="E144">
        <v>8</v>
      </c>
      <c r="F144">
        <v>8</v>
      </c>
      <c r="G144">
        <v>8</v>
      </c>
      <c r="H144">
        <v>20</v>
      </c>
      <c r="I144">
        <v>7.5339999999999998</v>
      </c>
      <c r="J144">
        <v>8.6519999999999992</v>
      </c>
      <c r="K144">
        <v>8.2149999999999999</v>
      </c>
      <c r="L144">
        <v>20</v>
      </c>
      <c r="M144">
        <v>0</v>
      </c>
      <c r="N144">
        <v>4</v>
      </c>
      <c r="O144">
        <v>1.6</v>
      </c>
      <c r="P144">
        <v>20</v>
      </c>
      <c r="Q144">
        <v>0</v>
      </c>
      <c r="R144">
        <v>0</v>
      </c>
      <c r="S144">
        <v>0</v>
      </c>
      <c r="T144">
        <v>20</v>
      </c>
      <c r="U144">
        <v>92</v>
      </c>
      <c r="V144">
        <v>101</v>
      </c>
      <c r="W144">
        <v>97.15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</row>
    <row r="145" spans="1:31" x14ac:dyDescent="0.25">
      <c r="A145" t="str">
        <f t="shared" si="2"/>
        <v>Hamming_5_5</v>
      </c>
      <c r="B145" t="s">
        <v>1014</v>
      </c>
      <c r="C145" s="1">
        <v>45392.699803240743</v>
      </c>
      <c r="D145">
        <v>20</v>
      </c>
      <c r="E145">
        <v>10</v>
      </c>
      <c r="F145">
        <v>10</v>
      </c>
      <c r="G145">
        <v>10</v>
      </c>
      <c r="H145">
        <v>20</v>
      </c>
      <c r="I145">
        <v>69.230999999999995</v>
      </c>
      <c r="J145">
        <v>76.266000000000005</v>
      </c>
      <c r="K145">
        <v>71.875</v>
      </c>
      <c r="L145">
        <v>20</v>
      </c>
      <c r="M145">
        <v>1</v>
      </c>
      <c r="N145">
        <v>5</v>
      </c>
      <c r="O145">
        <v>2.9</v>
      </c>
      <c r="P145">
        <v>20</v>
      </c>
      <c r="Q145">
        <v>0</v>
      </c>
      <c r="R145">
        <v>0</v>
      </c>
      <c r="S145">
        <v>0</v>
      </c>
      <c r="T145">
        <v>20</v>
      </c>
      <c r="U145">
        <v>96</v>
      </c>
      <c r="V145">
        <v>101</v>
      </c>
      <c r="W145">
        <v>99.4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</row>
    <row r="146" spans="1:31" x14ac:dyDescent="0.25">
      <c r="A146" t="str">
        <f t="shared" si="2"/>
        <v>Hamming_6_3</v>
      </c>
      <c r="B146" t="s">
        <v>1015</v>
      </c>
      <c r="C146" s="1">
        <v>45392.700127314813</v>
      </c>
      <c r="D146">
        <v>20</v>
      </c>
      <c r="E146">
        <v>6</v>
      </c>
      <c r="F146">
        <v>6</v>
      </c>
      <c r="G146">
        <v>6</v>
      </c>
      <c r="H146">
        <v>20</v>
      </c>
      <c r="I146">
        <v>5.4980000000000002</v>
      </c>
      <c r="J146">
        <v>6.1769999999999996</v>
      </c>
      <c r="K146">
        <v>5.9470000000000001</v>
      </c>
      <c r="L146">
        <v>20</v>
      </c>
      <c r="M146">
        <v>0</v>
      </c>
      <c r="N146">
        <v>1</v>
      </c>
      <c r="O146">
        <v>0.3</v>
      </c>
      <c r="P146">
        <v>20</v>
      </c>
      <c r="Q146">
        <v>0</v>
      </c>
      <c r="R146">
        <v>0</v>
      </c>
      <c r="S146">
        <v>0</v>
      </c>
      <c r="T146">
        <v>20</v>
      </c>
      <c r="U146">
        <v>91</v>
      </c>
      <c r="V146">
        <v>99</v>
      </c>
      <c r="W146">
        <v>95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</row>
    <row r="147" spans="1:31" x14ac:dyDescent="0.25">
      <c r="A147" t="str">
        <f t="shared" si="2"/>
        <v>Hamming_6_4</v>
      </c>
      <c r="B147" t="s">
        <v>1016</v>
      </c>
      <c r="C147" s="1">
        <v>45392.731678240743</v>
      </c>
      <c r="D147">
        <v>20</v>
      </c>
      <c r="E147">
        <v>8</v>
      </c>
      <c r="F147">
        <v>9</v>
      </c>
      <c r="G147">
        <v>8.35</v>
      </c>
      <c r="H147">
        <v>20</v>
      </c>
      <c r="I147">
        <v>104.426</v>
      </c>
      <c r="J147">
        <v>210.21799999999999</v>
      </c>
      <c r="K147">
        <v>147.613</v>
      </c>
      <c r="L147">
        <v>20</v>
      </c>
      <c r="M147">
        <v>1</v>
      </c>
      <c r="N147">
        <v>9</v>
      </c>
      <c r="O147">
        <v>5.4</v>
      </c>
      <c r="P147">
        <v>20</v>
      </c>
      <c r="Q147">
        <v>0</v>
      </c>
      <c r="R147">
        <v>0</v>
      </c>
      <c r="S147">
        <v>0</v>
      </c>
      <c r="T147">
        <v>20</v>
      </c>
      <c r="U147">
        <v>93</v>
      </c>
      <c r="V147">
        <v>101</v>
      </c>
      <c r="W147">
        <v>98.35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</row>
    <row r="148" spans="1:31" x14ac:dyDescent="0.25">
      <c r="A148" t="str">
        <f t="shared" si="2"/>
        <v>Hamming_7_3</v>
      </c>
      <c r="B148" t="s">
        <v>1017</v>
      </c>
      <c r="C148" s="1">
        <v>45392.737800925926</v>
      </c>
      <c r="D148">
        <v>20</v>
      </c>
      <c r="E148">
        <v>7</v>
      </c>
      <c r="F148">
        <v>7</v>
      </c>
      <c r="G148">
        <v>7</v>
      </c>
      <c r="H148">
        <v>20</v>
      </c>
      <c r="I148">
        <v>42.151000000000003</v>
      </c>
      <c r="J148">
        <v>51.009</v>
      </c>
      <c r="K148">
        <v>47.167999999999999</v>
      </c>
      <c r="L148">
        <v>20</v>
      </c>
      <c r="M148">
        <v>0</v>
      </c>
      <c r="N148">
        <v>3</v>
      </c>
      <c r="O148">
        <v>0.9</v>
      </c>
      <c r="P148">
        <v>20</v>
      </c>
      <c r="Q148">
        <v>0</v>
      </c>
      <c r="R148">
        <v>0</v>
      </c>
      <c r="S148">
        <v>0</v>
      </c>
      <c r="T148">
        <v>20</v>
      </c>
      <c r="U148">
        <v>89</v>
      </c>
      <c r="V148">
        <v>99</v>
      </c>
      <c r="W148">
        <v>95.25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</row>
    <row r="149" spans="1:31" x14ac:dyDescent="0.25">
      <c r="A149" t="str">
        <f t="shared" si="2"/>
        <v/>
      </c>
    </row>
    <row r="150" spans="1:31" x14ac:dyDescent="0.25">
      <c r="A150" t="str">
        <f t="shared" si="2"/>
        <v/>
      </c>
    </row>
    <row r="151" spans="1:31" x14ac:dyDescent="0.25">
      <c r="A151" t="str">
        <f t="shared" si="2"/>
        <v/>
      </c>
    </row>
    <row r="152" spans="1:31" x14ac:dyDescent="0.25">
      <c r="A152" t="str">
        <f t="shared" si="2"/>
        <v/>
      </c>
    </row>
    <row r="153" spans="1:31" x14ac:dyDescent="0.25">
      <c r="A153" t="str">
        <f t="shared" si="2"/>
        <v/>
      </c>
    </row>
    <row r="154" spans="1:31" x14ac:dyDescent="0.25">
      <c r="A154" t="str">
        <f t="shared" si="2"/>
        <v/>
      </c>
    </row>
    <row r="155" spans="1:31" x14ac:dyDescent="0.25">
      <c r="A155" t="str">
        <f t="shared" si="2"/>
        <v/>
      </c>
    </row>
    <row r="156" spans="1:31" x14ac:dyDescent="0.25">
      <c r="A156" t="str">
        <f t="shared" si="2"/>
        <v/>
      </c>
    </row>
    <row r="157" spans="1:31" x14ac:dyDescent="0.25">
      <c r="A157" t="str">
        <f t="shared" si="2"/>
        <v/>
      </c>
    </row>
    <row r="158" spans="1:31" x14ac:dyDescent="0.25">
      <c r="A158" t="str">
        <f t="shared" si="2"/>
        <v/>
      </c>
    </row>
    <row r="159" spans="1:31" x14ac:dyDescent="0.25">
      <c r="A159" t="str">
        <f t="shared" si="2"/>
        <v/>
      </c>
    </row>
    <row r="160" spans="1:31" x14ac:dyDescent="0.25">
      <c r="A160" t="str">
        <f t="shared" si="2"/>
        <v/>
      </c>
    </row>
    <row r="161" spans="1:1" x14ac:dyDescent="0.25">
      <c r="A161" t="str">
        <f t="shared" si="2"/>
        <v/>
      </c>
    </row>
    <row r="162" spans="1:1" x14ac:dyDescent="0.25">
      <c r="A162" t="str">
        <f t="shared" si="2"/>
        <v/>
      </c>
    </row>
    <row r="163" spans="1:1" x14ac:dyDescent="0.25">
      <c r="A163" t="str">
        <f t="shared" si="2"/>
        <v/>
      </c>
    </row>
    <row r="164" spans="1:1" x14ac:dyDescent="0.25">
      <c r="A164" t="str">
        <f t="shared" si="2"/>
        <v/>
      </c>
    </row>
    <row r="165" spans="1:1" x14ac:dyDescent="0.25">
      <c r="A165" t="str">
        <f t="shared" si="2"/>
        <v/>
      </c>
    </row>
    <row r="166" spans="1:1" x14ac:dyDescent="0.25">
      <c r="A166" t="str">
        <f t="shared" si="2"/>
        <v/>
      </c>
    </row>
    <row r="167" spans="1:1" x14ac:dyDescent="0.25">
      <c r="A167" t="str">
        <f t="shared" si="2"/>
        <v/>
      </c>
    </row>
    <row r="168" spans="1:1" x14ac:dyDescent="0.25">
      <c r="A168" t="str">
        <f t="shared" si="2"/>
        <v/>
      </c>
    </row>
    <row r="169" spans="1:1" x14ac:dyDescent="0.25">
      <c r="A169" t="str">
        <f t="shared" si="2"/>
        <v/>
      </c>
    </row>
    <row r="170" spans="1:1" x14ac:dyDescent="0.25">
      <c r="A170" t="str">
        <f t="shared" si="2"/>
        <v/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168F3-06AD-47FF-8F88-C5E8E232EB36}">
  <dimension ref="A1:AE170"/>
  <sheetViews>
    <sheetView topLeftCell="A73" workbookViewId="0">
      <selection activeCell="A82" sqref="A82:XFD82"/>
    </sheetView>
  </sheetViews>
  <sheetFormatPr defaultRowHeight="15" x14ac:dyDescent="0.25"/>
  <cols>
    <col min="1" max="1" width="24.85546875" customWidth="1"/>
    <col min="2" max="2" width="108.5703125" bestFit="1" customWidth="1"/>
  </cols>
  <sheetData>
    <row r="1" spans="1:31" x14ac:dyDescent="0.25">
      <c r="A1" t="s">
        <v>0</v>
      </c>
      <c r="B1" t="s">
        <v>241</v>
      </c>
      <c r="C1" t="s">
        <v>242</v>
      </c>
      <c r="D1" t="s">
        <v>243</v>
      </c>
      <c r="E1" t="s">
        <v>244</v>
      </c>
      <c r="F1" t="s">
        <v>245</v>
      </c>
      <c r="G1" t="s">
        <v>246</v>
      </c>
      <c r="H1" t="s">
        <v>247</v>
      </c>
      <c r="I1" t="s">
        <v>248</v>
      </c>
      <c r="J1" t="s">
        <v>249</v>
      </c>
      <c r="K1" t="s">
        <v>250</v>
      </c>
      <c r="L1" t="s">
        <v>251</v>
      </c>
      <c r="M1" t="s">
        <v>252</v>
      </c>
      <c r="N1" t="s">
        <v>253</v>
      </c>
      <c r="O1" t="s">
        <v>254</v>
      </c>
      <c r="P1" t="s">
        <v>255</v>
      </c>
      <c r="Q1" t="s">
        <v>256</v>
      </c>
      <c r="R1" t="s">
        <v>257</v>
      </c>
      <c r="S1" t="s">
        <v>258</v>
      </c>
      <c r="T1" t="s">
        <v>259</v>
      </c>
      <c r="U1" t="s">
        <v>260</v>
      </c>
      <c r="V1" t="s">
        <v>261</v>
      </c>
      <c r="W1" t="s">
        <v>262</v>
      </c>
      <c r="X1" t="s">
        <v>263</v>
      </c>
      <c r="Y1" t="s">
        <v>264</v>
      </c>
      <c r="Z1" t="s">
        <v>265</v>
      </c>
      <c r="AA1" t="s">
        <v>266</v>
      </c>
      <c r="AB1" t="s">
        <v>267</v>
      </c>
      <c r="AC1" t="s">
        <v>268</v>
      </c>
      <c r="AD1" t="s">
        <v>269</v>
      </c>
      <c r="AE1" t="s">
        <v>270</v>
      </c>
    </row>
    <row r="2" spans="1:31" x14ac:dyDescent="0.25">
      <c r="A2" t="str">
        <f>SUBSTITUTE(SUBSTITUTE(B2,"metricDimension/metricDimension.exe tvns true 100 100 3600 20 1 5 {RandomSeed} metricDimension/",""),".txt","")</f>
        <v>csp50</v>
      </c>
      <c r="B2" t="s">
        <v>1087</v>
      </c>
      <c r="C2" s="1">
        <v>45392.737812500003</v>
      </c>
      <c r="D2">
        <v>20</v>
      </c>
      <c r="E2">
        <v>8</v>
      </c>
      <c r="F2">
        <v>8</v>
      </c>
      <c r="G2">
        <v>8</v>
      </c>
      <c r="H2">
        <v>20</v>
      </c>
      <c r="I2">
        <v>9.1999999999999998E-2</v>
      </c>
      <c r="J2">
        <v>0.11600000000000001</v>
      </c>
      <c r="K2">
        <v>0.10299999999999999</v>
      </c>
      <c r="L2">
        <v>20</v>
      </c>
      <c r="M2">
        <v>0</v>
      </c>
      <c r="N2">
        <v>4</v>
      </c>
      <c r="O2">
        <v>1.7</v>
      </c>
      <c r="P2">
        <v>20</v>
      </c>
      <c r="Q2">
        <v>2026</v>
      </c>
      <c r="R2">
        <v>3117</v>
      </c>
      <c r="S2">
        <v>2663.85</v>
      </c>
      <c r="T2">
        <v>20</v>
      </c>
      <c r="U2">
        <v>67</v>
      </c>
      <c r="V2">
        <v>82</v>
      </c>
      <c r="W2">
        <v>76.150000000000006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tr">
        <f t="shared" ref="A3:A66" si="0">SUBSTITUTE(SUBSTITUTE(B3,"metricDimension/metricDimension.exe tvns true 100 100 3600 20 1 5 {RandomSeed} metricDimension/",""),".txt","")</f>
        <v>csp100</v>
      </c>
      <c r="B3" t="s">
        <v>1088</v>
      </c>
      <c r="C3" s="1">
        <v>45392.737824074073</v>
      </c>
      <c r="D3">
        <v>20</v>
      </c>
      <c r="E3">
        <v>11</v>
      </c>
      <c r="F3">
        <v>11</v>
      </c>
      <c r="G3">
        <v>11</v>
      </c>
      <c r="H3">
        <v>20</v>
      </c>
      <c r="I3">
        <v>0.22500000000000001</v>
      </c>
      <c r="J3">
        <v>0.26400000000000001</v>
      </c>
      <c r="K3">
        <v>0.24299999999999999</v>
      </c>
      <c r="L3">
        <v>20</v>
      </c>
      <c r="M3">
        <v>1</v>
      </c>
      <c r="N3">
        <v>7</v>
      </c>
      <c r="O3">
        <v>4.2</v>
      </c>
      <c r="P3">
        <v>20</v>
      </c>
      <c r="Q3">
        <v>843</v>
      </c>
      <c r="R3">
        <v>2226</v>
      </c>
      <c r="S3">
        <v>1461.5</v>
      </c>
      <c r="T3">
        <v>20</v>
      </c>
      <c r="U3">
        <v>71</v>
      </c>
      <c r="V3">
        <v>87</v>
      </c>
      <c r="W3">
        <v>80.3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tr">
        <f t="shared" si="0"/>
        <v>csp150</v>
      </c>
      <c r="B4" t="s">
        <v>1089</v>
      </c>
      <c r="C4" s="1">
        <v>45392.737847222219</v>
      </c>
      <c r="D4">
        <v>20</v>
      </c>
      <c r="E4">
        <v>13</v>
      </c>
      <c r="F4">
        <v>14</v>
      </c>
      <c r="G4">
        <v>13.15</v>
      </c>
      <c r="H4">
        <v>20</v>
      </c>
      <c r="I4">
        <v>0.42299999999999999</v>
      </c>
      <c r="J4">
        <v>0.51800000000000002</v>
      </c>
      <c r="K4">
        <v>0.45700000000000002</v>
      </c>
      <c r="L4">
        <v>20</v>
      </c>
      <c r="M4">
        <v>1</v>
      </c>
      <c r="N4">
        <v>8</v>
      </c>
      <c r="O4">
        <v>3.8</v>
      </c>
      <c r="P4">
        <v>20</v>
      </c>
      <c r="Q4">
        <v>664</v>
      </c>
      <c r="R4">
        <v>2128</v>
      </c>
      <c r="S4">
        <v>1220.05</v>
      </c>
      <c r="T4">
        <v>20</v>
      </c>
      <c r="U4">
        <v>71</v>
      </c>
      <c r="V4">
        <v>89</v>
      </c>
      <c r="W4">
        <v>80.650000000000006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tr">
        <f t="shared" si="0"/>
        <v>csp200</v>
      </c>
      <c r="B5" t="s">
        <v>1090</v>
      </c>
      <c r="C5" s="1">
        <v>45392.737870370373</v>
      </c>
      <c r="D5">
        <v>20</v>
      </c>
      <c r="E5">
        <v>14</v>
      </c>
      <c r="F5">
        <v>16</v>
      </c>
      <c r="G5">
        <v>14.95</v>
      </c>
      <c r="H5">
        <v>20</v>
      </c>
      <c r="I5">
        <v>0.74199999999999999</v>
      </c>
      <c r="J5">
        <v>0.85099999999999998</v>
      </c>
      <c r="K5">
        <v>0.79900000000000004</v>
      </c>
      <c r="L5">
        <v>20</v>
      </c>
      <c r="M5">
        <v>1</v>
      </c>
      <c r="N5">
        <v>7</v>
      </c>
      <c r="O5">
        <v>4.5</v>
      </c>
      <c r="P5">
        <v>20</v>
      </c>
      <c r="Q5">
        <v>157</v>
      </c>
      <c r="R5">
        <v>997</v>
      </c>
      <c r="S5">
        <v>374.75</v>
      </c>
      <c r="T5">
        <v>20</v>
      </c>
      <c r="U5">
        <v>79</v>
      </c>
      <c r="V5">
        <v>93</v>
      </c>
      <c r="W5">
        <v>88.15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tr">
        <f t="shared" si="0"/>
        <v>csp250</v>
      </c>
      <c r="B6" t="s">
        <v>1091</v>
      </c>
      <c r="C6" s="1">
        <v>45392.737916666665</v>
      </c>
      <c r="D6">
        <v>20</v>
      </c>
      <c r="E6">
        <v>15</v>
      </c>
      <c r="F6">
        <v>17</v>
      </c>
      <c r="G6">
        <v>16</v>
      </c>
      <c r="H6">
        <v>20</v>
      </c>
      <c r="I6">
        <v>1.1060000000000001</v>
      </c>
      <c r="J6">
        <v>1.349</v>
      </c>
      <c r="K6">
        <v>1.2090000000000001</v>
      </c>
      <c r="L6">
        <v>20</v>
      </c>
      <c r="M6">
        <v>2</v>
      </c>
      <c r="N6">
        <v>9</v>
      </c>
      <c r="O6">
        <v>5.4</v>
      </c>
      <c r="P6">
        <v>20</v>
      </c>
      <c r="Q6">
        <v>302</v>
      </c>
      <c r="R6">
        <v>1225</v>
      </c>
      <c r="S6">
        <v>575.70000000000005</v>
      </c>
      <c r="T6">
        <v>20</v>
      </c>
      <c r="U6">
        <v>74</v>
      </c>
      <c r="V6">
        <v>91</v>
      </c>
      <c r="W6">
        <v>84.45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tr">
        <f t="shared" si="0"/>
        <v>csp300</v>
      </c>
      <c r="B7" t="s">
        <v>1092</v>
      </c>
      <c r="C7" s="1">
        <v>45392.737997685188</v>
      </c>
      <c r="D7">
        <v>20</v>
      </c>
      <c r="E7">
        <v>19</v>
      </c>
      <c r="F7">
        <v>20</v>
      </c>
      <c r="G7">
        <v>19.899999999999999</v>
      </c>
      <c r="H7">
        <v>20</v>
      </c>
      <c r="I7">
        <v>1.796</v>
      </c>
      <c r="J7">
        <v>2.0870000000000002</v>
      </c>
      <c r="K7">
        <v>1.976</v>
      </c>
      <c r="L7">
        <v>20</v>
      </c>
      <c r="M7">
        <v>2</v>
      </c>
      <c r="N7">
        <v>9</v>
      </c>
      <c r="O7">
        <v>5.55</v>
      </c>
      <c r="P7">
        <v>20</v>
      </c>
      <c r="Q7">
        <v>144</v>
      </c>
      <c r="R7">
        <v>411</v>
      </c>
      <c r="S7">
        <v>228.1</v>
      </c>
      <c r="T7">
        <v>20</v>
      </c>
      <c r="U7">
        <v>81</v>
      </c>
      <c r="V7">
        <v>93</v>
      </c>
      <c r="W7">
        <v>88.75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tr">
        <f t="shared" si="0"/>
        <v>csp350</v>
      </c>
      <c r="B8" t="s">
        <v>1093</v>
      </c>
      <c r="C8" s="1">
        <v>45392.738113425927</v>
      </c>
      <c r="D8">
        <v>20</v>
      </c>
      <c r="E8">
        <v>20</v>
      </c>
      <c r="F8">
        <v>21</v>
      </c>
      <c r="G8">
        <v>20.100000000000001</v>
      </c>
      <c r="H8">
        <v>20</v>
      </c>
      <c r="I8">
        <v>2.4820000000000002</v>
      </c>
      <c r="J8">
        <v>3.036</v>
      </c>
      <c r="K8">
        <v>2.7290000000000001</v>
      </c>
      <c r="L8">
        <v>20</v>
      </c>
      <c r="M8">
        <v>3</v>
      </c>
      <c r="N8">
        <v>13</v>
      </c>
      <c r="O8">
        <v>6.35</v>
      </c>
      <c r="P8">
        <v>20</v>
      </c>
      <c r="Q8">
        <v>145</v>
      </c>
      <c r="R8">
        <v>400</v>
      </c>
      <c r="S8">
        <v>225.5</v>
      </c>
      <c r="T8">
        <v>20</v>
      </c>
      <c r="U8">
        <v>80</v>
      </c>
      <c r="V8">
        <v>96</v>
      </c>
      <c r="W8">
        <v>89.8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25">
      <c r="A9" t="str">
        <f t="shared" si="0"/>
        <v>csp400</v>
      </c>
      <c r="B9" t="s">
        <v>1094</v>
      </c>
      <c r="C9" s="1">
        <v>45392.738275462965</v>
      </c>
      <c r="D9">
        <v>20</v>
      </c>
      <c r="E9">
        <v>22</v>
      </c>
      <c r="F9">
        <v>23</v>
      </c>
      <c r="G9">
        <v>22.65</v>
      </c>
      <c r="H9">
        <v>20</v>
      </c>
      <c r="I9">
        <v>3.7080000000000002</v>
      </c>
      <c r="J9">
        <v>4.3019999999999996</v>
      </c>
      <c r="K9">
        <v>3.9380000000000002</v>
      </c>
      <c r="L9">
        <v>20</v>
      </c>
      <c r="M9">
        <v>2</v>
      </c>
      <c r="N9">
        <v>10</v>
      </c>
      <c r="O9">
        <v>6.1</v>
      </c>
      <c r="P9">
        <v>20</v>
      </c>
      <c r="Q9">
        <v>118</v>
      </c>
      <c r="R9">
        <v>397</v>
      </c>
      <c r="S9">
        <v>198.65</v>
      </c>
      <c r="T9">
        <v>20</v>
      </c>
      <c r="U9">
        <v>83</v>
      </c>
      <c r="V9">
        <v>96</v>
      </c>
      <c r="W9">
        <v>90.2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tr">
        <f t="shared" si="0"/>
        <v>csp450</v>
      </c>
      <c r="B10" t="s">
        <v>1095</v>
      </c>
      <c r="C10" s="1">
        <v>45392.738495370373</v>
      </c>
      <c r="D10">
        <v>20</v>
      </c>
      <c r="E10">
        <v>22</v>
      </c>
      <c r="F10">
        <v>24</v>
      </c>
      <c r="G10">
        <v>23.05</v>
      </c>
      <c r="H10">
        <v>20</v>
      </c>
      <c r="I10">
        <v>4.609</v>
      </c>
      <c r="J10">
        <v>5.5410000000000004</v>
      </c>
      <c r="K10">
        <v>5.1550000000000002</v>
      </c>
      <c r="L10">
        <v>20</v>
      </c>
      <c r="M10">
        <v>3</v>
      </c>
      <c r="N10">
        <v>11</v>
      </c>
      <c r="O10">
        <v>5.85</v>
      </c>
      <c r="P10">
        <v>20</v>
      </c>
      <c r="Q10">
        <v>109</v>
      </c>
      <c r="R10">
        <v>419</v>
      </c>
      <c r="S10">
        <v>180.2</v>
      </c>
      <c r="T10">
        <v>20</v>
      </c>
      <c r="U10">
        <v>81</v>
      </c>
      <c r="V10">
        <v>98</v>
      </c>
      <c r="W10">
        <v>91.85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 t="str">
        <f t="shared" si="0"/>
        <v>csp500</v>
      </c>
      <c r="B11" t="s">
        <v>1096</v>
      </c>
      <c r="C11" s="1">
        <v>45392.73878472222</v>
      </c>
      <c r="D11">
        <v>20</v>
      </c>
      <c r="E11">
        <v>24</v>
      </c>
      <c r="F11">
        <v>25</v>
      </c>
      <c r="G11">
        <v>24.7</v>
      </c>
      <c r="H11">
        <v>20</v>
      </c>
      <c r="I11">
        <v>5.9630000000000001</v>
      </c>
      <c r="J11">
        <v>7.3310000000000004</v>
      </c>
      <c r="K11">
        <v>6.7439999999999998</v>
      </c>
      <c r="L11">
        <v>20</v>
      </c>
      <c r="M11">
        <v>2</v>
      </c>
      <c r="N11">
        <v>10</v>
      </c>
      <c r="O11">
        <v>6.65</v>
      </c>
      <c r="P11">
        <v>20</v>
      </c>
      <c r="Q11">
        <v>110</v>
      </c>
      <c r="R11">
        <v>226</v>
      </c>
      <c r="S11">
        <v>164.35</v>
      </c>
      <c r="T11">
        <v>20</v>
      </c>
      <c r="U11">
        <v>85</v>
      </c>
      <c r="V11">
        <v>98</v>
      </c>
      <c r="W11">
        <v>92.15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25">
      <c r="A12" t="str">
        <f t="shared" si="0"/>
        <v>gcol1</v>
      </c>
      <c r="B12" t="s">
        <v>1097</v>
      </c>
      <c r="C12" s="1">
        <v>45392.738796296297</v>
      </c>
      <c r="D12">
        <v>20</v>
      </c>
      <c r="E12">
        <v>8</v>
      </c>
      <c r="F12">
        <v>9</v>
      </c>
      <c r="G12">
        <v>8.65</v>
      </c>
      <c r="H12">
        <v>20</v>
      </c>
      <c r="I12">
        <v>0.20200000000000001</v>
      </c>
      <c r="J12">
        <v>0.28999999999999998</v>
      </c>
      <c r="K12">
        <v>0.23499999999999999</v>
      </c>
      <c r="L12">
        <v>20</v>
      </c>
      <c r="M12">
        <v>0</v>
      </c>
      <c r="N12">
        <v>7</v>
      </c>
      <c r="O12">
        <v>2.7</v>
      </c>
      <c r="P12">
        <v>20</v>
      </c>
      <c r="Q12">
        <v>622</v>
      </c>
      <c r="R12">
        <v>2344</v>
      </c>
      <c r="S12">
        <v>1108</v>
      </c>
      <c r="T12">
        <v>20</v>
      </c>
      <c r="U12">
        <v>91</v>
      </c>
      <c r="V12">
        <v>98</v>
      </c>
      <c r="W12">
        <v>94.7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tr">
        <f t="shared" si="0"/>
        <v>gcol2</v>
      </c>
      <c r="B13" t="s">
        <v>1098</v>
      </c>
      <c r="C13" s="1">
        <v>45392.738807870373</v>
      </c>
      <c r="D13">
        <v>20</v>
      </c>
      <c r="E13">
        <v>8</v>
      </c>
      <c r="F13">
        <v>9</v>
      </c>
      <c r="G13">
        <v>8.5500000000000007</v>
      </c>
      <c r="H13">
        <v>20</v>
      </c>
      <c r="I13">
        <v>0.21199999999999999</v>
      </c>
      <c r="J13">
        <v>0.28799999999999998</v>
      </c>
      <c r="K13">
        <v>0.23599999999999999</v>
      </c>
      <c r="L13">
        <v>20</v>
      </c>
      <c r="M13">
        <v>0</v>
      </c>
      <c r="N13">
        <v>6</v>
      </c>
      <c r="O13">
        <v>2.5</v>
      </c>
      <c r="P13">
        <v>20</v>
      </c>
      <c r="Q13">
        <v>672</v>
      </c>
      <c r="R13">
        <v>2582</v>
      </c>
      <c r="S13">
        <v>1260.3</v>
      </c>
      <c r="T13">
        <v>20</v>
      </c>
      <c r="U13">
        <v>88</v>
      </c>
      <c r="V13">
        <v>100</v>
      </c>
      <c r="W13">
        <v>93.55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tr">
        <f t="shared" si="0"/>
        <v>gcol3</v>
      </c>
      <c r="B14" t="s">
        <v>1099</v>
      </c>
      <c r="C14" s="1">
        <v>45392.738807870373</v>
      </c>
      <c r="D14">
        <v>20</v>
      </c>
      <c r="E14">
        <v>8</v>
      </c>
      <c r="F14">
        <v>9</v>
      </c>
      <c r="G14">
        <v>8.75</v>
      </c>
      <c r="H14">
        <v>20</v>
      </c>
      <c r="I14">
        <v>0.20899999999999999</v>
      </c>
      <c r="J14">
        <v>0.28199999999999997</v>
      </c>
      <c r="K14">
        <v>0.23699999999999999</v>
      </c>
      <c r="L14">
        <v>20</v>
      </c>
      <c r="M14">
        <v>0</v>
      </c>
      <c r="N14">
        <v>7</v>
      </c>
      <c r="O14">
        <v>2.75</v>
      </c>
      <c r="P14">
        <v>20</v>
      </c>
      <c r="Q14">
        <v>667</v>
      </c>
      <c r="R14">
        <v>2347</v>
      </c>
      <c r="S14">
        <v>1228.5</v>
      </c>
      <c r="T14">
        <v>20</v>
      </c>
      <c r="U14">
        <v>85</v>
      </c>
      <c r="V14">
        <v>99</v>
      </c>
      <c r="W14">
        <v>91.8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tr">
        <f t="shared" si="0"/>
        <v>gcol4</v>
      </c>
      <c r="B15" t="s">
        <v>1100</v>
      </c>
      <c r="C15" s="1">
        <v>45392.738819444443</v>
      </c>
      <c r="D15">
        <v>20</v>
      </c>
      <c r="E15">
        <v>8</v>
      </c>
      <c r="F15">
        <v>9</v>
      </c>
      <c r="G15">
        <v>8.6</v>
      </c>
      <c r="H15">
        <v>20</v>
      </c>
      <c r="I15">
        <v>0.20399999999999999</v>
      </c>
      <c r="J15">
        <v>0.29599999999999999</v>
      </c>
      <c r="K15">
        <v>0.23699999999999999</v>
      </c>
      <c r="L15">
        <v>20</v>
      </c>
      <c r="M15">
        <v>0</v>
      </c>
      <c r="N15">
        <v>7</v>
      </c>
      <c r="O15">
        <v>2.6</v>
      </c>
      <c r="P15">
        <v>20</v>
      </c>
      <c r="Q15">
        <v>624</v>
      </c>
      <c r="R15">
        <v>1891</v>
      </c>
      <c r="S15">
        <v>1257.25</v>
      </c>
      <c r="T15">
        <v>20</v>
      </c>
      <c r="U15">
        <v>85</v>
      </c>
      <c r="V15">
        <v>99</v>
      </c>
      <c r="W15">
        <v>93.3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tr">
        <f t="shared" si="0"/>
        <v>gcol5</v>
      </c>
      <c r="B16" t="s">
        <v>1101</v>
      </c>
      <c r="C16" s="1">
        <v>45392.73883101852</v>
      </c>
      <c r="D16">
        <v>20</v>
      </c>
      <c r="E16">
        <v>8</v>
      </c>
      <c r="F16">
        <v>9</v>
      </c>
      <c r="G16">
        <v>8.5500000000000007</v>
      </c>
      <c r="H16">
        <v>20</v>
      </c>
      <c r="I16">
        <v>0.20699999999999999</v>
      </c>
      <c r="J16">
        <v>0.28799999999999998</v>
      </c>
      <c r="K16">
        <v>0.23300000000000001</v>
      </c>
      <c r="L16">
        <v>20</v>
      </c>
      <c r="M16">
        <v>1</v>
      </c>
      <c r="N16">
        <v>5</v>
      </c>
      <c r="O16">
        <v>3.1</v>
      </c>
      <c r="P16">
        <v>20</v>
      </c>
      <c r="Q16">
        <v>732</v>
      </c>
      <c r="R16">
        <v>2396</v>
      </c>
      <c r="S16">
        <v>1284.0999999999999</v>
      </c>
      <c r="T16">
        <v>20</v>
      </c>
      <c r="U16">
        <v>88</v>
      </c>
      <c r="V16">
        <v>100</v>
      </c>
      <c r="W16">
        <v>92.55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tr">
        <f t="shared" si="0"/>
        <v>gcol6</v>
      </c>
      <c r="B17" t="s">
        <v>1102</v>
      </c>
      <c r="C17" s="1">
        <v>45392.738842592589</v>
      </c>
      <c r="D17">
        <v>20</v>
      </c>
      <c r="E17">
        <v>8</v>
      </c>
      <c r="F17">
        <v>9</v>
      </c>
      <c r="G17">
        <v>8.65</v>
      </c>
      <c r="H17">
        <v>20</v>
      </c>
      <c r="I17">
        <v>0.21199999999999999</v>
      </c>
      <c r="J17">
        <v>0.309</v>
      </c>
      <c r="K17">
        <v>0.23499999999999999</v>
      </c>
      <c r="L17">
        <v>20</v>
      </c>
      <c r="M17">
        <v>1</v>
      </c>
      <c r="N17">
        <v>7</v>
      </c>
      <c r="O17">
        <v>3.05</v>
      </c>
      <c r="P17">
        <v>20</v>
      </c>
      <c r="Q17">
        <v>640</v>
      </c>
      <c r="R17">
        <v>1932</v>
      </c>
      <c r="S17">
        <v>1046.6500000000001</v>
      </c>
      <c r="T17">
        <v>20</v>
      </c>
      <c r="U17">
        <v>89</v>
      </c>
      <c r="V17">
        <v>98</v>
      </c>
      <c r="W17">
        <v>92.85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tr">
        <f t="shared" si="0"/>
        <v>gcol7</v>
      </c>
      <c r="B18" t="s">
        <v>1103</v>
      </c>
      <c r="C18" s="1">
        <v>45392.738854166666</v>
      </c>
      <c r="D18">
        <v>20</v>
      </c>
      <c r="E18">
        <v>8</v>
      </c>
      <c r="F18">
        <v>9</v>
      </c>
      <c r="G18">
        <v>8.8000000000000007</v>
      </c>
      <c r="H18">
        <v>20</v>
      </c>
      <c r="I18">
        <v>0.19700000000000001</v>
      </c>
      <c r="J18">
        <v>0.28199999999999997</v>
      </c>
      <c r="K18">
        <v>0.22700000000000001</v>
      </c>
      <c r="L18">
        <v>20</v>
      </c>
      <c r="M18">
        <v>1</v>
      </c>
      <c r="N18">
        <v>5</v>
      </c>
      <c r="O18">
        <v>2.5</v>
      </c>
      <c r="P18">
        <v>20</v>
      </c>
      <c r="Q18">
        <v>706</v>
      </c>
      <c r="R18">
        <v>2478</v>
      </c>
      <c r="S18">
        <v>1101.9000000000001</v>
      </c>
      <c r="T18">
        <v>20</v>
      </c>
      <c r="U18">
        <v>91</v>
      </c>
      <c r="V18">
        <v>99</v>
      </c>
      <c r="W18">
        <v>94.9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tr">
        <f t="shared" si="0"/>
        <v>gcol8</v>
      </c>
      <c r="B19" t="s">
        <v>1104</v>
      </c>
      <c r="C19" s="1">
        <v>45392.738854166666</v>
      </c>
      <c r="D19">
        <v>20</v>
      </c>
      <c r="E19">
        <v>8</v>
      </c>
      <c r="F19">
        <v>9</v>
      </c>
      <c r="G19">
        <v>8.6999999999999993</v>
      </c>
      <c r="H19">
        <v>20</v>
      </c>
      <c r="I19">
        <v>0.20599999999999999</v>
      </c>
      <c r="J19">
        <v>0.251</v>
      </c>
      <c r="K19">
        <v>0.22500000000000001</v>
      </c>
      <c r="L19">
        <v>20</v>
      </c>
      <c r="M19">
        <v>1</v>
      </c>
      <c r="N19">
        <v>6</v>
      </c>
      <c r="O19">
        <v>2.7</v>
      </c>
      <c r="P19">
        <v>20</v>
      </c>
      <c r="Q19">
        <v>534</v>
      </c>
      <c r="R19">
        <v>1923</v>
      </c>
      <c r="S19">
        <v>1089.9000000000001</v>
      </c>
      <c r="T19">
        <v>20</v>
      </c>
      <c r="U19">
        <v>88</v>
      </c>
      <c r="V19">
        <v>97</v>
      </c>
      <c r="W19">
        <v>93.5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tr">
        <f t="shared" si="0"/>
        <v>gcol9</v>
      </c>
      <c r="B20" t="s">
        <v>1105</v>
      </c>
      <c r="C20" s="1">
        <v>45392.738865740743</v>
      </c>
      <c r="D20">
        <v>20</v>
      </c>
      <c r="E20">
        <v>8</v>
      </c>
      <c r="F20">
        <v>9</v>
      </c>
      <c r="G20">
        <v>8.6</v>
      </c>
      <c r="H20">
        <v>20</v>
      </c>
      <c r="I20">
        <v>0.21099999999999999</v>
      </c>
      <c r="J20">
        <v>0.27600000000000002</v>
      </c>
      <c r="K20">
        <v>0.23599999999999999</v>
      </c>
      <c r="L20">
        <v>20</v>
      </c>
      <c r="M20">
        <v>1</v>
      </c>
      <c r="N20">
        <v>7</v>
      </c>
      <c r="O20">
        <v>3.05</v>
      </c>
      <c r="P20">
        <v>20</v>
      </c>
      <c r="Q20">
        <v>715</v>
      </c>
      <c r="R20">
        <v>2035</v>
      </c>
      <c r="S20">
        <v>1176.8</v>
      </c>
      <c r="T20">
        <v>20</v>
      </c>
      <c r="U20">
        <v>85</v>
      </c>
      <c r="V20">
        <v>98</v>
      </c>
      <c r="W20">
        <v>92.55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tr">
        <f t="shared" si="0"/>
        <v>gcol10</v>
      </c>
      <c r="B21" t="s">
        <v>1106</v>
      </c>
      <c r="C21" s="1">
        <v>45392.738877314812</v>
      </c>
      <c r="D21">
        <v>20</v>
      </c>
      <c r="E21">
        <v>8</v>
      </c>
      <c r="F21">
        <v>9</v>
      </c>
      <c r="G21">
        <v>8.65</v>
      </c>
      <c r="H21">
        <v>20</v>
      </c>
      <c r="I21">
        <v>0.21299999999999999</v>
      </c>
      <c r="J21">
        <v>0.27</v>
      </c>
      <c r="K21">
        <v>0.23</v>
      </c>
      <c r="L21">
        <v>20</v>
      </c>
      <c r="M21">
        <v>0</v>
      </c>
      <c r="N21">
        <v>5</v>
      </c>
      <c r="O21">
        <v>2.65</v>
      </c>
      <c r="P21">
        <v>20</v>
      </c>
      <c r="Q21">
        <v>522</v>
      </c>
      <c r="R21">
        <v>1968</v>
      </c>
      <c r="S21">
        <v>1067.75</v>
      </c>
      <c r="T21">
        <v>20</v>
      </c>
      <c r="U21">
        <v>88</v>
      </c>
      <c r="V21">
        <v>99</v>
      </c>
      <c r="W21">
        <v>93.5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tr">
        <f t="shared" si="0"/>
        <v>gcol11</v>
      </c>
      <c r="B22" t="s">
        <v>1107</v>
      </c>
      <c r="C22" s="1">
        <v>45392.738888888889</v>
      </c>
      <c r="D22">
        <v>20</v>
      </c>
      <c r="E22">
        <v>8</v>
      </c>
      <c r="F22">
        <v>9</v>
      </c>
      <c r="G22">
        <v>8.75</v>
      </c>
      <c r="H22">
        <v>20</v>
      </c>
      <c r="I22">
        <v>0.19600000000000001</v>
      </c>
      <c r="J22">
        <v>0.27800000000000002</v>
      </c>
      <c r="K22">
        <v>0.23899999999999999</v>
      </c>
      <c r="L22">
        <v>20</v>
      </c>
      <c r="M22">
        <v>0</v>
      </c>
      <c r="N22">
        <v>5</v>
      </c>
      <c r="O22">
        <v>2.4</v>
      </c>
      <c r="P22">
        <v>20</v>
      </c>
      <c r="Q22">
        <v>545</v>
      </c>
      <c r="R22">
        <v>1887</v>
      </c>
      <c r="S22">
        <v>1107.25</v>
      </c>
      <c r="T22">
        <v>20</v>
      </c>
      <c r="U22">
        <v>87</v>
      </c>
      <c r="V22">
        <v>99</v>
      </c>
      <c r="W22">
        <v>94.25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tr">
        <f t="shared" si="0"/>
        <v>gcol12</v>
      </c>
      <c r="B23" t="s">
        <v>1108</v>
      </c>
      <c r="C23" s="1">
        <v>45392.738900462966</v>
      </c>
      <c r="D23">
        <v>20</v>
      </c>
      <c r="E23">
        <v>8</v>
      </c>
      <c r="F23">
        <v>9</v>
      </c>
      <c r="G23">
        <v>8.5500000000000007</v>
      </c>
      <c r="H23">
        <v>20</v>
      </c>
      <c r="I23">
        <v>0.214</v>
      </c>
      <c r="J23">
        <v>0.28699999999999998</v>
      </c>
      <c r="K23">
        <v>0.24099999999999999</v>
      </c>
      <c r="L23">
        <v>20</v>
      </c>
      <c r="M23">
        <v>1</v>
      </c>
      <c r="N23">
        <v>7</v>
      </c>
      <c r="O23">
        <v>3.2</v>
      </c>
      <c r="P23">
        <v>20</v>
      </c>
      <c r="Q23">
        <v>664</v>
      </c>
      <c r="R23">
        <v>1891</v>
      </c>
      <c r="S23">
        <v>1268.4000000000001</v>
      </c>
      <c r="T23">
        <v>20</v>
      </c>
      <c r="U23">
        <v>88</v>
      </c>
      <c r="V23">
        <v>97</v>
      </c>
      <c r="W23">
        <v>93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tr">
        <f t="shared" si="0"/>
        <v>gcol13</v>
      </c>
      <c r="B24" t="s">
        <v>1109</v>
      </c>
      <c r="C24" s="1">
        <v>45392.738900462966</v>
      </c>
      <c r="D24">
        <v>20</v>
      </c>
      <c r="E24">
        <v>8</v>
      </c>
      <c r="F24">
        <v>9</v>
      </c>
      <c r="G24">
        <v>8.6</v>
      </c>
      <c r="H24">
        <v>20</v>
      </c>
      <c r="I24">
        <v>0.20499999999999999</v>
      </c>
      <c r="J24">
        <v>0.26</v>
      </c>
      <c r="K24">
        <v>0.22900000000000001</v>
      </c>
      <c r="L24">
        <v>20</v>
      </c>
      <c r="M24">
        <v>1</v>
      </c>
      <c r="N24">
        <v>6</v>
      </c>
      <c r="O24">
        <v>2.85</v>
      </c>
      <c r="P24">
        <v>20</v>
      </c>
      <c r="Q24">
        <v>565</v>
      </c>
      <c r="R24">
        <v>1611</v>
      </c>
      <c r="S24">
        <v>1020.9</v>
      </c>
      <c r="T24">
        <v>20</v>
      </c>
      <c r="U24">
        <v>87</v>
      </c>
      <c r="V24">
        <v>99</v>
      </c>
      <c r="W24">
        <v>93.95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t="str">
        <f t="shared" si="0"/>
        <v>gcol14</v>
      </c>
      <c r="B25" t="s">
        <v>1110</v>
      </c>
      <c r="C25" s="1">
        <v>45392.738912037035</v>
      </c>
      <c r="D25">
        <v>20</v>
      </c>
      <c r="E25">
        <v>8</v>
      </c>
      <c r="F25">
        <v>9</v>
      </c>
      <c r="G25">
        <v>8.75</v>
      </c>
      <c r="H25">
        <v>20</v>
      </c>
      <c r="I25">
        <v>0.20599999999999999</v>
      </c>
      <c r="J25">
        <v>0.254</v>
      </c>
      <c r="K25">
        <v>0.22700000000000001</v>
      </c>
      <c r="L25">
        <v>20</v>
      </c>
      <c r="M25">
        <v>1</v>
      </c>
      <c r="N25">
        <v>6</v>
      </c>
      <c r="O25">
        <v>2.5499999999999998</v>
      </c>
      <c r="P25">
        <v>20</v>
      </c>
      <c r="Q25">
        <v>564</v>
      </c>
      <c r="R25">
        <v>2013</v>
      </c>
      <c r="S25">
        <v>1152.8499999999999</v>
      </c>
      <c r="T25">
        <v>20</v>
      </c>
      <c r="U25">
        <v>84</v>
      </c>
      <c r="V25">
        <v>98</v>
      </c>
      <c r="W25">
        <v>93.25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  <row r="26" spans="1:31" x14ac:dyDescent="0.25">
      <c r="A26" t="str">
        <f t="shared" si="0"/>
        <v>gcol15</v>
      </c>
      <c r="B26" t="s">
        <v>1111</v>
      </c>
      <c r="C26" s="1">
        <v>45392.738923611112</v>
      </c>
      <c r="D26">
        <v>20</v>
      </c>
      <c r="E26">
        <v>8</v>
      </c>
      <c r="F26">
        <v>9</v>
      </c>
      <c r="G26">
        <v>8.5</v>
      </c>
      <c r="H26">
        <v>20</v>
      </c>
      <c r="I26">
        <v>0.21</v>
      </c>
      <c r="J26">
        <v>0.29199999999999998</v>
      </c>
      <c r="K26">
        <v>0.23899999999999999</v>
      </c>
      <c r="L26">
        <v>20</v>
      </c>
      <c r="M26">
        <v>0</v>
      </c>
      <c r="N26">
        <v>5</v>
      </c>
      <c r="O26">
        <v>2.4</v>
      </c>
      <c r="P26">
        <v>20</v>
      </c>
      <c r="Q26">
        <v>578</v>
      </c>
      <c r="R26">
        <v>2016</v>
      </c>
      <c r="S26">
        <v>1221.4000000000001</v>
      </c>
      <c r="T26">
        <v>20</v>
      </c>
      <c r="U26">
        <v>89</v>
      </c>
      <c r="V26">
        <v>100</v>
      </c>
      <c r="W26">
        <v>93.55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</row>
    <row r="27" spans="1:31" x14ac:dyDescent="0.25">
      <c r="A27" t="str">
        <f t="shared" si="0"/>
        <v>gcol16</v>
      </c>
      <c r="B27" t="s">
        <v>1112</v>
      </c>
      <c r="C27" s="1">
        <v>45392.738935185182</v>
      </c>
      <c r="D27">
        <v>20</v>
      </c>
      <c r="E27">
        <v>8</v>
      </c>
      <c r="F27">
        <v>9</v>
      </c>
      <c r="G27">
        <v>8.6</v>
      </c>
      <c r="H27">
        <v>20</v>
      </c>
      <c r="I27">
        <v>0.20399999999999999</v>
      </c>
      <c r="J27">
        <v>0.27</v>
      </c>
      <c r="K27">
        <v>0.23300000000000001</v>
      </c>
      <c r="L27">
        <v>20</v>
      </c>
      <c r="M27">
        <v>1</v>
      </c>
      <c r="N27">
        <v>7</v>
      </c>
      <c r="O27">
        <v>2.8</v>
      </c>
      <c r="P27">
        <v>20</v>
      </c>
      <c r="Q27">
        <v>505</v>
      </c>
      <c r="R27">
        <v>1719</v>
      </c>
      <c r="S27">
        <v>1113.5</v>
      </c>
      <c r="T27">
        <v>20</v>
      </c>
      <c r="U27">
        <v>82</v>
      </c>
      <c r="V27">
        <v>95</v>
      </c>
      <c r="W27">
        <v>91.15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</row>
    <row r="28" spans="1:31" x14ac:dyDescent="0.25">
      <c r="A28" t="str">
        <f t="shared" si="0"/>
        <v>gcol17</v>
      </c>
      <c r="B28" t="s">
        <v>1113</v>
      </c>
      <c r="C28" s="1">
        <v>45392.738935185182</v>
      </c>
      <c r="D28">
        <v>20</v>
      </c>
      <c r="E28">
        <v>8</v>
      </c>
      <c r="F28">
        <v>9</v>
      </c>
      <c r="G28">
        <v>8.65</v>
      </c>
      <c r="H28">
        <v>20</v>
      </c>
      <c r="I28">
        <v>0.20499999999999999</v>
      </c>
      <c r="J28">
        <v>0.26100000000000001</v>
      </c>
      <c r="K28">
        <v>0.23200000000000001</v>
      </c>
      <c r="L28">
        <v>20</v>
      </c>
      <c r="M28">
        <v>0</v>
      </c>
      <c r="N28">
        <v>6</v>
      </c>
      <c r="O28">
        <v>3</v>
      </c>
      <c r="P28">
        <v>20</v>
      </c>
      <c r="Q28">
        <v>644</v>
      </c>
      <c r="R28">
        <v>2159</v>
      </c>
      <c r="S28">
        <v>1104.7</v>
      </c>
      <c r="T28">
        <v>20</v>
      </c>
      <c r="U28">
        <v>86</v>
      </c>
      <c r="V28">
        <v>97</v>
      </c>
      <c r="W28">
        <v>93.45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</row>
    <row r="29" spans="1:31" x14ac:dyDescent="0.25">
      <c r="A29" t="str">
        <f t="shared" si="0"/>
        <v>gcol18</v>
      </c>
      <c r="B29" t="s">
        <v>1114</v>
      </c>
      <c r="C29" s="1">
        <v>45392.738946759258</v>
      </c>
      <c r="D29">
        <v>20</v>
      </c>
      <c r="E29">
        <v>8</v>
      </c>
      <c r="F29">
        <v>9</v>
      </c>
      <c r="G29">
        <v>8.3000000000000007</v>
      </c>
      <c r="H29">
        <v>20</v>
      </c>
      <c r="I29">
        <v>0.217</v>
      </c>
      <c r="J29">
        <v>0.29599999999999999</v>
      </c>
      <c r="K29">
        <v>0.251</v>
      </c>
      <c r="L29">
        <v>20</v>
      </c>
      <c r="M29">
        <v>1</v>
      </c>
      <c r="N29">
        <v>6</v>
      </c>
      <c r="O29">
        <v>3.3</v>
      </c>
      <c r="P29">
        <v>20</v>
      </c>
      <c r="Q29">
        <v>662</v>
      </c>
      <c r="R29">
        <v>2359</v>
      </c>
      <c r="S29">
        <v>1299.6500000000001</v>
      </c>
      <c r="T29">
        <v>20</v>
      </c>
      <c r="U29">
        <v>83</v>
      </c>
      <c r="V29">
        <v>98</v>
      </c>
      <c r="W29">
        <v>93.25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</row>
    <row r="30" spans="1:31" x14ac:dyDescent="0.25">
      <c r="A30" t="str">
        <f t="shared" si="0"/>
        <v>gcol19</v>
      </c>
      <c r="B30" t="s">
        <v>1115</v>
      </c>
      <c r="C30" s="1">
        <v>45392.738958333335</v>
      </c>
      <c r="D30">
        <v>20</v>
      </c>
      <c r="E30">
        <v>8</v>
      </c>
      <c r="F30">
        <v>9</v>
      </c>
      <c r="G30">
        <v>8.5</v>
      </c>
      <c r="H30">
        <v>20</v>
      </c>
      <c r="I30">
        <v>0.20399999999999999</v>
      </c>
      <c r="J30">
        <v>0.28499999999999998</v>
      </c>
      <c r="K30">
        <v>0.24199999999999999</v>
      </c>
      <c r="L30">
        <v>20</v>
      </c>
      <c r="M30">
        <v>1</v>
      </c>
      <c r="N30">
        <v>7</v>
      </c>
      <c r="O30">
        <v>3.4</v>
      </c>
      <c r="P30">
        <v>20</v>
      </c>
      <c r="Q30">
        <v>614</v>
      </c>
      <c r="R30">
        <v>2019</v>
      </c>
      <c r="S30">
        <v>1140.4000000000001</v>
      </c>
      <c r="T30">
        <v>20</v>
      </c>
      <c r="U30">
        <v>85</v>
      </c>
      <c r="V30">
        <v>98</v>
      </c>
      <c r="W30">
        <v>92.55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</row>
    <row r="31" spans="1:31" x14ac:dyDescent="0.25">
      <c r="A31" t="str">
        <f t="shared" si="0"/>
        <v>gcol20</v>
      </c>
      <c r="B31" t="s">
        <v>1116</v>
      </c>
      <c r="C31" s="1">
        <v>45392.738969907405</v>
      </c>
      <c r="D31">
        <v>20</v>
      </c>
      <c r="E31">
        <v>8</v>
      </c>
      <c r="F31">
        <v>9</v>
      </c>
      <c r="G31">
        <v>8.65</v>
      </c>
      <c r="H31">
        <v>20</v>
      </c>
      <c r="I31">
        <v>0.216</v>
      </c>
      <c r="J31">
        <v>0.28899999999999998</v>
      </c>
      <c r="K31">
        <v>0.23899999999999999</v>
      </c>
      <c r="L31">
        <v>20</v>
      </c>
      <c r="M31">
        <v>0</v>
      </c>
      <c r="N31">
        <v>6</v>
      </c>
      <c r="O31">
        <v>2.8</v>
      </c>
      <c r="P31">
        <v>20</v>
      </c>
      <c r="Q31">
        <v>557</v>
      </c>
      <c r="R31">
        <v>1800</v>
      </c>
      <c r="S31">
        <v>1072.4000000000001</v>
      </c>
      <c r="T31">
        <v>20</v>
      </c>
      <c r="U31">
        <v>87</v>
      </c>
      <c r="V31">
        <v>99</v>
      </c>
      <c r="W31">
        <v>93.3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</row>
    <row r="32" spans="1:31" x14ac:dyDescent="0.25">
      <c r="A32" t="str">
        <f t="shared" si="0"/>
        <v>gcol21</v>
      </c>
      <c r="B32" t="s">
        <v>1117</v>
      </c>
      <c r="C32" s="1">
        <v>45392.739004629628</v>
      </c>
      <c r="D32">
        <v>20</v>
      </c>
      <c r="E32">
        <v>11</v>
      </c>
      <c r="F32">
        <v>12</v>
      </c>
      <c r="G32">
        <v>11.3</v>
      </c>
      <c r="H32">
        <v>20</v>
      </c>
      <c r="I32">
        <v>1.1259999999999999</v>
      </c>
      <c r="J32">
        <v>1.405</v>
      </c>
      <c r="K32">
        <v>1.246</v>
      </c>
      <c r="L32">
        <v>20</v>
      </c>
      <c r="M32">
        <v>0</v>
      </c>
      <c r="N32">
        <v>7</v>
      </c>
      <c r="O32">
        <v>3.6</v>
      </c>
      <c r="P32">
        <v>20</v>
      </c>
      <c r="Q32">
        <v>129</v>
      </c>
      <c r="R32">
        <v>275</v>
      </c>
      <c r="S32">
        <v>179.15</v>
      </c>
      <c r="T32">
        <v>20</v>
      </c>
      <c r="U32">
        <v>91</v>
      </c>
      <c r="V32">
        <v>101</v>
      </c>
      <c r="W32">
        <v>96.3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</row>
    <row r="33" spans="1:31" x14ac:dyDescent="0.25">
      <c r="A33" t="str">
        <f t="shared" si="0"/>
        <v>gcol22</v>
      </c>
      <c r="B33" t="s">
        <v>1118</v>
      </c>
      <c r="C33" s="1">
        <v>45392.739039351851</v>
      </c>
      <c r="D33">
        <v>20</v>
      </c>
      <c r="E33">
        <v>11</v>
      </c>
      <c r="F33">
        <v>12</v>
      </c>
      <c r="G33">
        <v>11.45</v>
      </c>
      <c r="H33">
        <v>20</v>
      </c>
      <c r="I33">
        <v>1.129</v>
      </c>
      <c r="J33">
        <v>1.4530000000000001</v>
      </c>
      <c r="K33">
        <v>1.2370000000000001</v>
      </c>
      <c r="L33">
        <v>20</v>
      </c>
      <c r="M33">
        <v>1</v>
      </c>
      <c r="N33">
        <v>9</v>
      </c>
      <c r="O33">
        <v>3.25</v>
      </c>
      <c r="P33">
        <v>20</v>
      </c>
      <c r="Q33">
        <v>121</v>
      </c>
      <c r="R33">
        <v>252</v>
      </c>
      <c r="S33">
        <v>170.8</v>
      </c>
      <c r="T33">
        <v>20</v>
      </c>
      <c r="U33">
        <v>90</v>
      </c>
      <c r="V33">
        <v>101</v>
      </c>
      <c r="W33">
        <v>96.7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</row>
    <row r="34" spans="1:31" x14ac:dyDescent="0.25">
      <c r="A34" t="str">
        <f t="shared" si="0"/>
        <v>gcol23</v>
      </c>
      <c r="B34" t="s">
        <v>1119</v>
      </c>
      <c r="C34" s="1">
        <v>45392.739085648151</v>
      </c>
      <c r="D34">
        <v>20</v>
      </c>
      <c r="E34">
        <v>11</v>
      </c>
      <c r="F34">
        <v>12</v>
      </c>
      <c r="G34">
        <v>11.45</v>
      </c>
      <c r="H34">
        <v>20</v>
      </c>
      <c r="I34">
        <v>1.107</v>
      </c>
      <c r="J34">
        <v>1.4059999999999999</v>
      </c>
      <c r="K34">
        <v>1.238</v>
      </c>
      <c r="L34">
        <v>20</v>
      </c>
      <c r="M34">
        <v>0</v>
      </c>
      <c r="N34">
        <v>6</v>
      </c>
      <c r="O34">
        <v>3.15</v>
      </c>
      <c r="P34">
        <v>20</v>
      </c>
      <c r="Q34">
        <v>143</v>
      </c>
      <c r="R34">
        <v>220</v>
      </c>
      <c r="S34">
        <v>174.5</v>
      </c>
      <c r="T34">
        <v>20</v>
      </c>
      <c r="U34">
        <v>95</v>
      </c>
      <c r="V34">
        <v>101</v>
      </c>
      <c r="W34">
        <v>97.85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</row>
    <row r="35" spans="1:31" x14ac:dyDescent="0.25">
      <c r="A35" t="str">
        <f t="shared" si="0"/>
        <v>gcol24</v>
      </c>
      <c r="B35" t="s">
        <v>1120</v>
      </c>
      <c r="C35" s="1">
        <v>45392.739120370374</v>
      </c>
      <c r="D35">
        <v>20</v>
      </c>
      <c r="E35">
        <v>11</v>
      </c>
      <c r="F35">
        <v>12</v>
      </c>
      <c r="G35">
        <v>11.4</v>
      </c>
      <c r="H35">
        <v>20</v>
      </c>
      <c r="I35">
        <v>1.1379999999999999</v>
      </c>
      <c r="J35">
        <v>1.5009999999999999</v>
      </c>
      <c r="K35">
        <v>1.2569999999999999</v>
      </c>
      <c r="L35">
        <v>20</v>
      </c>
      <c r="M35">
        <v>1</v>
      </c>
      <c r="N35">
        <v>8</v>
      </c>
      <c r="O35">
        <v>2.9</v>
      </c>
      <c r="P35">
        <v>20</v>
      </c>
      <c r="Q35">
        <v>132</v>
      </c>
      <c r="R35">
        <v>265</v>
      </c>
      <c r="S35">
        <v>178</v>
      </c>
      <c r="T35">
        <v>20</v>
      </c>
      <c r="U35">
        <v>91</v>
      </c>
      <c r="V35">
        <v>100</v>
      </c>
      <c r="W35">
        <v>96.05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</row>
    <row r="36" spans="1:31" x14ac:dyDescent="0.25">
      <c r="A36" t="str">
        <f t="shared" si="0"/>
        <v>gcol25</v>
      </c>
      <c r="B36" t="s">
        <v>1121</v>
      </c>
      <c r="C36" s="1">
        <v>45392.739155092589</v>
      </c>
      <c r="D36">
        <v>20</v>
      </c>
      <c r="E36">
        <v>11</v>
      </c>
      <c r="F36">
        <v>12</v>
      </c>
      <c r="G36">
        <v>11.35</v>
      </c>
      <c r="H36">
        <v>20</v>
      </c>
      <c r="I36">
        <v>1.1040000000000001</v>
      </c>
      <c r="J36">
        <v>1.3919999999999999</v>
      </c>
      <c r="K36">
        <v>1.2210000000000001</v>
      </c>
      <c r="L36">
        <v>20</v>
      </c>
      <c r="M36">
        <v>0</v>
      </c>
      <c r="N36">
        <v>6</v>
      </c>
      <c r="O36">
        <v>2.95</v>
      </c>
      <c r="P36">
        <v>20</v>
      </c>
      <c r="Q36">
        <v>144</v>
      </c>
      <c r="R36">
        <v>270</v>
      </c>
      <c r="S36">
        <v>177.15</v>
      </c>
      <c r="T36">
        <v>20</v>
      </c>
      <c r="U36">
        <v>93</v>
      </c>
      <c r="V36">
        <v>100</v>
      </c>
      <c r="W36">
        <v>97.3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</row>
    <row r="37" spans="1:31" x14ac:dyDescent="0.25">
      <c r="A37" t="str">
        <f t="shared" si="0"/>
        <v>gcol26</v>
      </c>
      <c r="B37" t="s">
        <v>1122</v>
      </c>
      <c r="C37" s="1">
        <v>45392.739189814813</v>
      </c>
      <c r="D37">
        <v>20</v>
      </c>
      <c r="E37">
        <v>11</v>
      </c>
      <c r="F37">
        <v>12</v>
      </c>
      <c r="G37">
        <v>11.3</v>
      </c>
      <c r="H37">
        <v>20</v>
      </c>
      <c r="I37">
        <v>1.097</v>
      </c>
      <c r="J37">
        <v>1.4510000000000001</v>
      </c>
      <c r="K37">
        <v>1.252</v>
      </c>
      <c r="L37">
        <v>20</v>
      </c>
      <c r="M37">
        <v>0</v>
      </c>
      <c r="N37">
        <v>8</v>
      </c>
      <c r="O37">
        <v>3.6</v>
      </c>
      <c r="P37">
        <v>20</v>
      </c>
      <c r="Q37">
        <v>125</v>
      </c>
      <c r="R37">
        <v>231</v>
      </c>
      <c r="S37">
        <v>162.30000000000001</v>
      </c>
      <c r="T37">
        <v>20</v>
      </c>
      <c r="U37">
        <v>93</v>
      </c>
      <c r="V37">
        <v>99</v>
      </c>
      <c r="W37">
        <v>96.75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</row>
    <row r="38" spans="1:31" x14ac:dyDescent="0.25">
      <c r="A38" t="str">
        <f t="shared" si="0"/>
        <v>gcol27</v>
      </c>
      <c r="B38" t="s">
        <v>1123</v>
      </c>
      <c r="C38" s="1">
        <v>45392.739236111112</v>
      </c>
      <c r="D38">
        <v>20</v>
      </c>
      <c r="E38">
        <v>11</v>
      </c>
      <c r="F38">
        <v>12</v>
      </c>
      <c r="G38">
        <v>11.3</v>
      </c>
      <c r="H38">
        <v>20</v>
      </c>
      <c r="I38">
        <v>1.1359999999999999</v>
      </c>
      <c r="J38">
        <v>1.4790000000000001</v>
      </c>
      <c r="K38">
        <v>1.276</v>
      </c>
      <c r="L38">
        <v>20</v>
      </c>
      <c r="M38">
        <v>0</v>
      </c>
      <c r="N38">
        <v>7</v>
      </c>
      <c r="O38">
        <v>3.8</v>
      </c>
      <c r="P38">
        <v>20</v>
      </c>
      <c r="Q38">
        <v>126</v>
      </c>
      <c r="R38">
        <v>216</v>
      </c>
      <c r="S38">
        <v>165.35</v>
      </c>
      <c r="T38">
        <v>20</v>
      </c>
      <c r="U38">
        <v>92</v>
      </c>
      <c r="V38">
        <v>100</v>
      </c>
      <c r="W38">
        <v>96.05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</row>
    <row r="39" spans="1:31" x14ac:dyDescent="0.25">
      <c r="A39" t="str">
        <f t="shared" si="0"/>
        <v>gcol28</v>
      </c>
      <c r="B39" t="s">
        <v>1124</v>
      </c>
      <c r="C39" s="1">
        <v>45392.739270833335</v>
      </c>
      <c r="D39">
        <v>20</v>
      </c>
      <c r="E39">
        <v>11</v>
      </c>
      <c r="F39">
        <v>12</v>
      </c>
      <c r="G39">
        <v>11.45</v>
      </c>
      <c r="H39">
        <v>20</v>
      </c>
      <c r="I39">
        <v>1.1060000000000001</v>
      </c>
      <c r="J39">
        <v>1.4</v>
      </c>
      <c r="K39">
        <v>1.224</v>
      </c>
      <c r="L39">
        <v>20</v>
      </c>
      <c r="M39">
        <v>1</v>
      </c>
      <c r="N39">
        <v>9</v>
      </c>
      <c r="O39">
        <v>3.2</v>
      </c>
      <c r="P39">
        <v>20</v>
      </c>
      <c r="Q39">
        <v>144</v>
      </c>
      <c r="R39">
        <v>225</v>
      </c>
      <c r="S39">
        <v>175.4</v>
      </c>
      <c r="T39">
        <v>20</v>
      </c>
      <c r="U39">
        <v>91</v>
      </c>
      <c r="V39">
        <v>101</v>
      </c>
      <c r="W39">
        <v>96.7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</row>
    <row r="40" spans="1:31" x14ac:dyDescent="0.25">
      <c r="A40" t="str">
        <f t="shared" si="0"/>
        <v>gcol29</v>
      </c>
      <c r="B40" t="s">
        <v>1125</v>
      </c>
      <c r="C40" s="1">
        <v>45392.739305555559</v>
      </c>
      <c r="D40">
        <v>20</v>
      </c>
      <c r="E40">
        <v>11</v>
      </c>
      <c r="F40">
        <v>12</v>
      </c>
      <c r="G40">
        <v>11.5</v>
      </c>
      <c r="H40">
        <v>20</v>
      </c>
      <c r="I40">
        <v>1.091</v>
      </c>
      <c r="J40">
        <v>1.4350000000000001</v>
      </c>
      <c r="K40">
        <v>1.232</v>
      </c>
      <c r="L40">
        <v>20</v>
      </c>
      <c r="M40">
        <v>0</v>
      </c>
      <c r="N40">
        <v>5</v>
      </c>
      <c r="O40">
        <v>2.35</v>
      </c>
      <c r="P40">
        <v>20</v>
      </c>
      <c r="Q40">
        <v>127</v>
      </c>
      <c r="R40">
        <v>294</v>
      </c>
      <c r="S40">
        <v>172.7</v>
      </c>
      <c r="T40">
        <v>20</v>
      </c>
      <c r="U40">
        <v>95</v>
      </c>
      <c r="V40">
        <v>100</v>
      </c>
      <c r="W40">
        <v>97.15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</row>
    <row r="41" spans="1:31" x14ac:dyDescent="0.25">
      <c r="A41" t="str">
        <f t="shared" si="0"/>
        <v>gcol30</v>
      </c>
      <c r="B41" t="s">
        <v>1126</v>
      </c>
      <c r="C41" s="1">
        <v>45392.739340277774</v>
      </c>
      <c r="D41">
        <v>20</v>
      </c>
      <c r="E41">
        <v>11</v>
      </c>
      <c r="F41">
        <v>12</v>
      </c>
      <c r="G41">
        <v>11.45</v>
      </c>
      <c r="H41">
        <v>20</v>
      </c>
      <c r="I41">
        <v>1.1539999999999999</v>
      </c>
      <c r="J41">
        <v>1.476</v>
      </c>
      <c r="K41">
        <v>1.282</v>
      </c>
      <c r="L41">
        <v>20</v>
      </c>
      <c r="M41">
        <v>0</v>
      </c>
      <c r="N41">
        <v>6</v>
      </c>
      <c r="O41">
        <v>3.2</v>
      </c>
      <c r="P41">
        <v>20</v>
      </c>
      <c r="Q41">
        <v>125</v>
      </c>
      <c r="R41">
        <v>312</v>
      </c>
      <c r="S41">
        <v>179.5</v>
      </c>
      <c r="T41">
        <v>20</v>
      </c>
      <c r="U41">
        <v>93</v>
      </c>
      <c r="V41">
        <v>101</v>
      </c>
      <c r="W41">
        <v>97.15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</row>
    <row r="42" spans="1:31" x14ac:dyDescent="0.25">
      <c r="A42" t="str">
        <f t="shared" si="0"/>
        <v>frb30-15-1</v>
      </c>
      <c r="B42" t="s">
        <v>1127</v>
      </c>
      <c r="C42" s="1">
        <v>45392.739479166667</v>
      </c>
      <c r="D42">
        <v>20</v>
      </c>
      <c r="E42">
        <v>20</v>
      </c>
      <c r="F42">
        <v>21</v>
      </c>
      <c r="G42">
        <v>20.75</v>
      </c>
      <c r="H42">
        <v>20</v>
      </c>
      <c r="I42">
        <v>4.0190000000000001</v>
      </c>
      <c r="J42">
        <v>5.24</v>
      </c>
      <c r="K42">
        <v>4.66</v>
      </c>
      <c r="L42">
        <v>20</v>
      </c>
      <c r="M42">
        <v>2</v>
      </c>
      <c r="N42">
        <v>10</v>
      </c>
      <c r="O42">
        <v>5.95</v>
      </c>
      <c r="P42">
        <v>20</v>
      </c>
      <c r="Q42">
        <v>111</v>
      </c>
      <c r="R42">
        <v>186</v>
      </c>
      <c r="S42">
        <v>126.35</v>
      </c>
      <c r="T42">
        <v>20</v>
      </c>
      <c r="U42">
        <v>83</v>
      </c>
      <c r="V42">
        <v>99</v>
      </c>
      <c r="W42">
        <v>94.45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</row>
    <row r="43" spans="1:31" x14ac:dyDescent="0.25">
      <c r="A43" t="str">
        <f t="shared" si="0"/>
        <v>frb30-15-2</v>
      </c>
      <c r="B43" t="s">
        <v>1128</v>
      </c>
      <c r="C43" s="1">
        <v>45392.739629629628</v>
      </c>
      <c r="D43">
        <v>20</v>
      </c>
      <c r="E43">
        <v>20</v>
      </c>
      <c r="F43">
        <v>21</v>
      </c>
      <c r="G43">
        <v>20.75</v>
      </c>
      <c r="H43">
        <v>20</v>
      </c>
      <c r="I43">
        <v>4.343</v>
      </c>
      <c r="J43">
        <v>4.9800000000000004</v>
      </c>
      <c r="K43">
        <v>4.6100000000000003</v>
      </c>
      <c r="L43">
        <v>20</v>
      </c>
      <c r="M43">
        <v>2</v>
      </c>
      <c r="N43">
        <v>9</v>
      </c>
      <c r="O43">
        <v>5.8</v>
      </c>
      <c r="P43">
        <v>20</v>
      </c>
      <c r="Q43">
        <v>93</v>
      </c>
      <c r="R43">
        <v>170</v>
      </c>
      <c r="S43">
        <v>130.5</v>
      </c>
      <c r="T43">
        <v>20</v>
      </c>
      <c r="U43">
        <v>86</v>
      </c>
      <c r="V43">
        <v>99</v>
      </c>
      <c r="W43">
        <v>93.55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</row>
    <row r="44" spans="1:31" x14ac:dyDescent="0.25">
      <c r="A44" t="str">
        <f t="shared" si="0"/>
        <v>frb30-15-3</v>
      </c>
      <c r="B44" t="s">
        <v>1129</v>
      </c>
      <c r="C44" s="1">
        <v>45392.739768518521</v>
      </c>
      <c r="D44">
        <v>20</v>
      </c>
      <c r="E44">
        <v>20</v>
      </c>
      <c r="F44">
        <v>21</v>
      </c>
      <c r="G44">
        <v>20.9</v>
      </c>
      <c r="H44">
        <v>20</v>
      </c>
      <c r="I44">
        <v>4.1139999999999999</v>
      </c>
      <c r="J44">
        <v>4.9930000000000003</v>
      </c>
      <c r="K44">
        <v>4.7290000000000001</v>
      </c>
      <c r="L44">
        <v>20</v>
      </c>
      <c r="M44">
        <v>3</v>
      </c>
      <c r="N44">
        <v>10</v>
      </c>
      <c r="O44">
        <v>5.8</v>
      </c>
      <c r="P44">
        <v>20</v>
      </c>
      <c r="Q44">
        <v>106</v>
      </c>
      <c r="R44">
        <v>168</v>
      </c>
      <c r="S44">
        <v>132.25</v>
      </c>
      <c r="T44">
        <v>20</v>
      </c>
      <c r="U44">
        <v>88</v>
      </c>
      <c r="V44">
        <v>97</v>
      </c>
      <c r="W44">
        <v>93.3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</row>
    <row r="45" spans="1:31" x14ac:dyDescent="0.25">
      <c r="A45" t="str">
        <f t="shared" si="0"/>
        <v>frb30-15-4</v>
      </c>
      <c r="B45" t="s">
        <v>1130</v>
      </c>
      <c r="C45" s="1">
        <v>45392.739907407406</v>
      </c>
      <c r="D45">
        <v>20</v>
      </c>
      <c r="E45">
        <v>20</v>
      </c>
      <c r="F45">
        <v>21</v>
      </c>
      <c r="G45">
        <v>20.95</v>
      </c>
      <c r="H45">
        <v>20</v>
      </c>
      <c r="I45">
        <v>4.6059999999999999</v>
      </c>
      <c r="J45">
        <v>5.0739999999999998</v>
      </c>
      <c r="K45">
        <v>4.9180000000000001</v>
      </c>
      <c r="L45">
        <v>20</v>
      </c>
      <c r="M45">
        <v>3</v>
      </c>
      <c r="N45">
        <v>9</v>
      </c>
      <c r="O45">
        <v>5.95</v>
      </c>
      <c r="P45">
        <v>20</v>
      </c>
      <c r="Q45">
        <v>110</v>
      </c>
      <c r="R45">
        <v>152</v>
      </c>
      <c r="S45">
        <v>126.95</v>
      </c>
      <c r="T45">
        <v>20</v>
      </c>
      <c r="U45">
        <v>91</v>
      </c>
      <c r="V45">
        <v>99</v>
      </c>
      <c r="W45">
        <v>95.35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</row>
    <row r="46" spans="1:31" x14ac:dyDescent="0.25">
      <c r="A46" t="str">
        <f t="shared" si="0"/>
        <v>frb30-15-5</v>
      </c>
      <c r="B46" t="s">
        <v>1131</v>
      </c>
      <c r="C46" s="1">
        <v>45392.740057870367</v>
      </c>
      <c r="D46">
        <v>20</v>
      </c>
      <c r="E46">
        <v>20</v>
      </c>
      <c r="F46">
        <v>21</v>
      </c>
      <c r="G46">
        <v>20.85</v>
      </c>
      <c r="H46">
        <v>20</v>
      </c>
      <c r="I46">
        <v>4.3460000000000001</v>
      </c>
      <c r="J46">
        <v>5.1550000000000002</v>
      </c>
      <c r="K46">
        <v>4.8730000000000002</v>
      </c>
      <c r="L46">
        <v>20</v>
      </c>
      <c r="M46">
        <v>1</v>
      </c>
      <c r="N46">
        <v>10</v>
      </c>
      <c r="O46">
        <v>5.6</v>
      </c>
      <c r="P46">
        <v>20</v>
      </c>
      <c r="Q46">
        <v>99</v>
      </c>
      <c r="R46">
        <v>166</v>
      </c>
      <c r="S46">
        <v>131</v>
      </c>
      <c r="T46">
        <v>20</v>
      </c>
      <c r="U46">
        <v>84</v>
      </c>
      <c r="V46">
        <v>99</v>
      </c>
      <c r="W46">
        <v>94.05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</row>
    <row r="47" spans="1:31" x14ac:dyDescent="0.25">
      <c r="A47" t="str">
        <f t="shared" si="0"/>
        <v>frb35-17-1</v>
      </c>
      <c r="B47" t="s">
        <v>1132</v>
      </c>
      <c r="C47" s="1">
        <v>45392.740381944444</v>
      </c>
      <c r="D47">
        <v>20</v>
      </c>
      <c r="E47">
        <v>24</v>
      </c>
      <c r="F47">
        <v>25</v>
      </c>
      <c r="G47">
        <v>24.5</v>
      </c>
      <c r="H47">
        <v>20</v>
      </c>
      <c r="I47">
        <v>8.0679999999999996</v>
      </c>
      <c r="J47">
        <v>11.311</v>
      </c>
      <c r="K47">
        <v>9.6660000000000004</v>
      </c>
      <c r="L47">
        <v>20</v>
      </c>
      <c r="M47">
        <v>1</v>
      </c>
      <c r="N47">
        <v>10</v>
      </c>
      <c r="O47">
        <v>5.75</v>
      </c>
      <c r="P47">
        <v>20</v>
      </c>
      <c r="Q47">
        <v>100</v>
      </c>
      <c r="R47">
        <v>136</v>
      </c>
      <c r="S47">
        <v>120</v>
      </c>
      <c r="T47">
        <v>20</v>
      </c>
      <c r="U47">
        <v>90</v>
      </c>
      <c r="V47">
        <v>99</v>
      </c>
      <c r="W47">
        <v>95.45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</row>
    <row r="48" spans="1:31" x14ac:dyDescent="0.25">
      <c r="A48" t="str">
        <f t="shared" si="0"/>
        <v>frb35-17-2</v>
      </c>
      <c r="B48" t="s">
        <v>1133</v>
      </c>
      <c r="C48" s="1">
        <v>45392.740659722222</v>
      </c>
      <c r="D48">
        <v>20</v>
      </c>
      <c r="E48">
        <v>23</v>
      </c>
      <c r="F48">
        <v>25</v>
      </c>
      <c r="G48">
        <v>23.95</v>
      </c>
      <c r="H48">
        <v>20</v>
      </c>
      <c r="I48">
        <v>7.8949999999999996</v>
      </c>
      <c r="J48">
        <v>10.282999999999999</v>
      </c>
      <c r="K48">
        <v>8.9909999999999997</v>
      </c>
      <c r="L48">
        <v>20</v>
      </c>
      <c r="M48">
        <v>3</v>
      </c>
      <c r="N48">
        <v>10</v>
      </c>
      <c r="O48">
        <v>6.05</v>
      </c>
      <c r="P48">
        <v>20</v>
      </c>
      <c r="Q48">
        <v>106</v>
      </c>
      <c r="R48">
        <v>142</v>
      </c>
      <c r="S48">
        <v>122.75</v>
      </c>
      <c r="T48">
        <v>20</v>
      </c>
      <c r="U48">
        <v>91</v>
      </c>
      <c r="V48">
        <v>99</v>
      </c>
      <c r="W48">
        <v>94.25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</row>
    <row r="49" spans="1:31" x14ac:dyDescent="0.25">
      <c r="A49" t="str">
        <f t="shared" si="0"/>
        <v>frb35-17-3</v>
      </c>
      <c r="B49" t="s">
        <v>1134</v>
      </c>
      <c r="C49" s="1">
        <v>45392.740914351853</v>
      </c>
      <c r="D49">
        <v>20</v>
      </c>
      <c r="E49">
        <v>23</v>
      </c>
      <c r="F49">
        <v>24</v>
      </c>
      <c r="G49">
        <v>23.75</v>
      </c>
      <c r="H49">
        <v>20</v>
      </c>
      <c r="I49">
        <v>7.6369999999999996</v>
      </c>
      <c r="J49">
        <v>9.2170000000000005</v>
      </c>
      <c r="K49">
        <v>8.2759999999999998</v>
      </c>
      <c r="L49">
        <v>20</v>
      </c>
      <c r="M49">
        <v>3</v>
      </c>
      <c r="N49">
        <v>10</v>
      </c>
      <c r="O49">
        <v>6</v>
      </c>
      <c r="P49">
        <v>20</v>
      </c>
      <c r="Q49">
        <v>109</v>
      </c>
      <c r="R49">
        <v>262</v>
      </c>
      <c r="S49">
        <v>134.30000000000001</v>
      </c>
      <c r="T49">
        <v>20</v>
      </c>
      <c r="U49">
        <v>90</v>
      </c>
      <c r="V49">
        <v>99</v>
      </c>
      <c r="W49">
        <v>94.25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</row>
    <row r="50" spans="1:31" x14ac:dyDescent="0.25">
      <c r="A50" t="str">
        <f t="shared" si="0"/>
        <v>frb35-17-4</v>
      </c>
      <c r="B50" t="s">
        <v>1135</v>
      </c>
      <c r="C50" s="1">
        <v>45392.741157407407</v>
      </c>
      <c r="D50">
        <v>20</v>
      </c>
      <c r="E50">
        <v>23</v>
      </c>
      <c r="F50">
        <v>24</v>
      </c>
      <c r="G50">
        <v>23.65</v>
      </c>
      <c r="H50">
        <v>20</v>
      </c>
      <c r="I50">
        <v>7.1079999999999997</v>
      </c>
      <c r="J50">
        <v>8.0559999999999992</v>
      </c>
      <c r="K50">
        <v>7.5350000000000001</v>
      </c>
      <c r="L50">
        <v>20</v>
      </c>
      <c r="M50">
        <v>1</v>
      </c>
      <c r="N50">
        <v>11</v>
      </c>
      <c r="O50">
        <v>5.4</v>
      </c>
      <c r="P50">
        <v>20</v>
      </c>
      <c r="Q50">
        <v>102</v>
      </c>
      <c r="R50">
        <v>140</v>
      </c>
      <c r="S50">
        <v>116.35</v>
      </c>
      <c r="T50">
        <v>20</v>
      </c>
      <c r="U50">
        <v>91</v>
      </c>
      <c r="V50">
        <v>98</v>
      </c>
      <c r="W50">
        <v>94.45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</row>
    <row r="51" spans="1:31" x14ac:dyDescent="0.25">
      <c r="A51" t="str">
        <f t="shared" si="0"/>
        <v>frb35-17-5</v>
      </c>
      <c r="B51" t="s">
        <v>1136</v>
      </c>
      <c r="C51" s="1">
        <v>45392.741423611114</v>
      </c>
      <c r="D51">
        <v>20</v>
      </c>
      <c r="E51">
        <v>23</v>
      </c>
      <c r="F51">
        <v>24</v>
      </c>
      <c r="G51">
        <v>23.2</v>
      </c>
      <c r="H51">
        <v>20</v>
      </c>
      <c r="I51">
        <v>7.8120000000000003</v>
      </c>
      <c r="J51">
        <v>8.8919999999999995</v>
      </c>
      <c r="K51">
        <v>8.3460000000000001</v>
      </c>
      <c r="L51">
        <v>20</v>
      </c>
      <c r="M51">
        <v>3</v>
      </c>
      <c r="N51">
        <v>9</v>
      </c>
      <c r="O51">
        <v>6.3</v>
      </c>
      <c r="P51">
        <v>20</v>
      </c>
      <c r="Q51">
        <v>106</v>
      </c>
      <c r="R51">
        <v>157</v>
      </c>
      <c r="S51">
        <v>126.25</v>
      </c>
      <c r="T51">
        <v>20</v>
      </c>
      <c r="U51">
        <v>91</v>
      </c>
      <c r="V51">
        <v>98</v>
      </c>
      <c r="W51">
        <v>94.25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</row>
    <row r="52" spans="1:31" x14ac:dyDescent="0.25">
      <c r="A52" t="str">
        <f t="shared" si="0"/>
        <v>frb40-19-1</v>
      </c>
      <c r="B52" t="s">
        <v>1137</v>
      </c>
      <c r="C52" s="1">
        <v>45392.741932870369</v>
      </c>
      <c r="D52">
        <v>20</v>
      </c>
      <c r="E52">
        <v>26</v>
      </c>
      <c r="F52">
        <v>28</v>
      </c>
      <c r="G52">
        <v>26.7</v>
      </c>
      <c r="H52">
        <v>20</v>
      </c>
      <c r="I52">
        <v>12.298</v>
      </c>
      <c r="J52">
        <v>15.302</v>
      </c>
      <c r="K52">
        <v>13.84</v>
      </c>
      <c r="L52">
        <v>20</v>
      </c>
      <c r="M52">
        <v>3</v>
      </c>
      <c r="N52">
        <v>10</v>
      </c>
      <c r="O52">
        <v>6.2</v>
      </c>
      <c r="P52">
        <v>20</v>
      </c>
      <c r="Q52">
        <v>98</v>
      </c>
      <c r="R52">
        <v>162</v>
      </c>
      <c r="S52">
        <v>122.15</v>
      </c>
      <c r="T52">
        <v>20</v>
      </c>
      <c r="U52">
        <v>87</v>
      </c>
      <c r="V52">
        <v>98</v>
      </c>
      <c r="W52">
        <v>93.45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</row>
    <row r="53" spans="1:31" x14ac:dyDescent="0.25">
      <c r="A53" t="str">
        <f t="shared" si="0"/>
        <v>frb40-19-2</v>
      </c>
      <c r="B53" t="s">
        <v>1138</v>
      </c>
      <c r="C53" s="1">
        <v>45392.742442129631</v>
      </c>
      <c r="D53">
        <v>20</v>
      </c>
      <c r="E53">
        <v>26</v>
      </c>
      <c r="F53">
        <v>28</v>
      </c>
      <c r="G53">
        <v>27.05</v>
      </c>
      <c r="H53">
        <v>20</v>
      </c>
      <c r="I53">
        <v>13.183</v>
      </c>
      <c r="J53">
        <v>16.821000000000002</v>
      </c>
      <c r="K53">
        <v>15.028</v>
      </c>
      <c r="L53">
        <v>20</v>
      </c>
      <c r="M53">
        <v>4</v>
      </c>
      <c r="N53">
        <v>11</v>
      </c>
      <c r="O53">
        <v>7.2</v>
      </c>
      <c r="P53">
        <v>20</v>
      </c>
      <c r="Q53">
        <v>101</v>
      </c>
      <c r="R53">
        <v>155</v>
      </c>
      <c r="S53">
        <v>122.15</v>
      </c>
      <c r="T53">
        <v>20</v>
      </c>
      <c r="U53">
        <v>89</v>
      </c>
      <c r="V53">
        <v>97</v>
      </c>
      <c r="W53">
        <v>92.4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</row>
    <row r="54" spans="1:31" x14ac:dyDescent="0.25">
      <c r="A54" t="str">
        <f t="shared" si="0"/>
        <v>frb40-19-3</v>
      </c>
      <c r="B54" t="s">
        <v>1139</v>
      </c>
      <c r="C54" s="1">
        <v>45392.743055555555</v>
      </c>
      <c r="D54">
        <v>20</v>
      </c>
      <c r="E54">
        <v>27</v>
      </c>
      <c r="F54">
        <v>28</v>
      </c>
      <c r="G54">
        <v>27.4</v>
      </c>
      <c r="H54">
        <v>20</v>
      </c>
      <c r="I54">
        <v>17.571000000000002</v>
      </c>
      <c r="J54">
        <v>20.536999999999999</v>
      </c>
      <c r="K54">
        <v>18.891999999999999</v>
      </c>
      <c r="L54">
        <v>20</v>
      </c>
      <c r="M54">
        <v>2</v>
      </c>
      <c r="N54">
        <v>11</v>
      </c>
      <c r="O54">
        <v>6.45</v>
      </c>
      <c r="P54">
        <v>20</v>
      </c>
      <c r="Q54">
        <v>100</v>
      </c>
      <c r="R54">
        <v>147</v>
      </c>
      <c r="S54">
        <v>121.25</v>
      </c>
      <c r="T54">
        <v>20</v>
      </c>
      <c r="U54">
        <v>90</v>
      </c>
      <c r="V54">
        <v>99</v>
      </c>
      <c r="W54">
        <v>94.35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</row>
    <row r="55" spans="1:31" x14ac:dyDescent="0.25">
      <c r="A55" t="str">
        <f t="shared" si="0"/>
        <v>frb40-19-4</v>
      </c>
      <c r="B55" t="s">
        <v>1140</v>
      </c>
      <c r="C55" s="1">
        <v>45392.743587962963</v>
      </c>
      <c r="D55">
        <v>20</v>
      </c>
      <c r="E55">
        <v>26</v>
      </c>
      <c r="F55">
        <v>28</v>
      </c>
      <c r="G55">
        <v>27.25</v>
      </c>
      <c r="H55">
        <v>20</v>
      </c>
      <c r="I55">
        <v>14.272</v>
      </c>
      <c r="J55">
        <v>17.594999999999999</v>
      </c>
      <c r="K55">
        <v>15.835000000000001</v>
      </c>
      <c r="L55">
        <v>20</v>
      </c>
      <c r="M55">
        <v>3</v>
      </c>
      <c r="N55">
        <v>12</v>
      </c>
      <c r="O55">
        <v>7.1</v>
      </c>
      <c r="P55">
        <v>20</v>
      </c>
      <c r="Q55">
        <v>103</v>
      </c>
      <c r="R55">
        <v>185</v>
      </c>
      <c r="S55">
        <v>121.5</v>
      </c>
      <c r="T55">
        <v>20</v>
      </c>
      <c r="U55">
        <v>89</v>
      </c>
      <c r="V55">
        <v>98</v>
      </c>
      <c r="W55">
        <v>93.25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</row>
    <row r="56" spans="1:31" x14ac:dyDescent="0.25">
      <c r="A56" t="str">
        <f t="shared" si="0"/>
        <v>frb40-19-5</v>
      </c>
      <c r="B56" t="s">
        <v>1141</v>
      </c>
      <c r="C56" s="1">
        <v>45392.744050925925</v>
      </c>
      <c r="D56">
        <v>20</v>
      </c>
      <c r="E56">
        <v>26</v>
      </c>
      <c r="F56">
        <v>28</v>
      </c>
      <c r="G56">
        <v>27</v>
      </c>
      <c r="H56">
        <v>20</v>
      </c>
      <c r="I56">
        <v>12.573</v>
      </c>
      <c r="J56">
        <v>15.422000000000001</v>
      </c>
      <c r="K56">
        <v>13.869</v>
      </c>
      <c r="L56">
        <v>20</v>
      </c>
      <c r="M56">
        <v>4</v>
      </c>
      <c r="N56">
        <v>11</v>
      </c>
      <c r="O56">
        <v>7</v>
      </c>
      <c r="P56">
        <v>20</v>
      </c>
      <c r="Q56">
        <v>104</v>
      </c>
      <c r="R56">
        <v>171</v>
      </c>
      <c r="S56">
        <v>127.3</v>
      </c>
      <c r="T56">
        <v>20</v>
      </c>
      <c r="U56">
        <v>85</v>
      </c>
      <c r="V56">
        <v>96</v>
      </c>
      <c r="W56">
        <v>90.5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</row>
    <row r="57" spans="1:31" x14ac:dyDescent="0.25">
      <c r="A57" t="str">
        <f t="shared" si="0"/>
        <v>frb45-21-1</v>
      </c>
      <c r="B57" t="s">
        <v>1142</v>
      </c>
      <c r="C57" s="1">
        <v>45392.74496527778</v>
      </c>
      <c r="D57">
        <v>20</v>
      </c>
      <c r="E57">
        <v>30</v>
      </c>
      <c r="F57">
        <v>31</v>
      </c>
      <c r="G57">
        <v>30.25</v>
      </c>
      <c r="H57">
        <v>20</v>
      </c>
      <c r="I57">
        <v>26.707000000000001</v>
      </c>
      <c r="J57">
        <v>30.228000000000002</v>
      </c>
      <c r="K57">
        <v>28.326000000000001</v>
      </c>
      <c r="L57">
        <v>20</v>
      </c>
      <c r="M57">
        <v>4</v>
      </c>
      <c r="N57">
        <v>12</v>
      </c>
      <c r="O57">
        <v>7.2</v>
      </c>
      <c r="P57">
        <v>20</v>
      </c>
      <c r="Q57">
        <v>106</v>
      </c>
      <c r="R57">
        <v>148</v>
      </c>
      <c r="S57">
        <v>125.55</v>
      </c>
      <c r="T57">
        <v>20</v>
      </c>
      <c r="U57">
        <v>86</v>
      </c>
      <c r="V57">
        <v>97</v>
      </c>
      <c r="W57">
        <v>93.35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</row>
    <row r="58" spans="1:31" x14ac:dyDescent="0.25">
      <c r="A58" t="str">
        <f t="shared" si="0"/>
        <v>frb45-21-2</v>
      </c>
      <c r="B58" t="s">
        <v>1143</v>
      </c>
      <c r="C58" s="1">
        <v>45392.745891203704</v>
      </c>
      <c r="D58">
        <v>20</v>
      </c>
      <c r="E58">
        <v>30</v>
      </c>
      <c r="F58">
        <v>32</v>
      </c>
      <c r="G58">
        <v>31.3</v>
      </c>
      <c r="H58">
        <v>20</v>
      </c>
      <c r="I58">
        <v>24.416</v>
      </c>
      <c r="J58">
        <v>31.890999999999998</v>
      </c>
      <c r="K58">
        <v>28.311</v>
      </c>
      <c r="L58">
        <v>20</v>
      </c>
      <c r="M58">
        <v>3</v>
      </c>
      <c r="N58">
        <v>11</v>
      </c>
      <c r="O58">
        <v>6.45</v>
      </c>
      <c r="P58">
        <v>20</v>
      </c>
      <c r="Q58">
        <v>104</v>
      </c>
      <c r="R58">
        <v>159</v>
      </c>
      <c r="S58">
        <v>121.15</v>
      </c>
      <c r="T58">
        <v>20</v>
      </c>
      <c r="U58">
        <v>91</v>
      </c>
      <c r="V58">
        <v>100</v>
      </c>
      <c r="W58">
        <v>95.5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</row>
    <row r="59" spans="1:31" x14ac:dyDescent="0.25">
      <c r="A59" t="str">
        <f t="shared" si="0"/>
        <v>frb45-21-3</v>
      </c>
      <c r="B59" t="s">
        <v>1144</v>
      </c>
      <c r="C59" s="1">
        <v>45392.746701388889</v>
      </c>
      <c r="D59">
        <v>20</v>
      </c>
      <c r="E59">
        <v>30</v>
      </c>
      <c r="F59">
        <v>31</v>
      </c>
      <c r="G59">
        <v>30.5</v>
      </c>
      <c r="H59">
        <v>20</v>
      </c>
      <c r="I59">
        <v>23.753</v>
      </c>
      <c r="J59">
        <v>27.696999999999999</v>
      </c>
      <c r="K59">
        <v>24.968</v>
      </c>
      <c r="L59">
        <v>20</v>
      </c>
      <c r="M59">
        <v>3</v>
      </c>
      <c r="N59">
        <v>10</v>
      </c>
      <c r="O59">
        <v>6.5</v>
      </c>
      <c r="P59">
        <v>20</v>
      </c>
      <c r="Q59">
        <v>104</v>
      </c>
      <c r="R59">
        <v>161</v>
      </c>
      <c r="S59">
        <v>118.9</v>
      </c>
      <c r="T59">
        <v>20</v>
      </c>
      <c r="U59">
        <v>89</v>
      </c>
      <c r="V59">
        <v>98</v>
      </c>
      <c r="W59">
        <v>94.1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</row>
    <row r="60" spans="1:31" x14ac:dyDescent="0.25">
      <c r="A60" t="str">
        <f t="shared" si="0"/>
        <v>frb45-21-4</v>
      </c>
      <c r="B60" t="s">
        <v>1145</v>
      </c>
      <c r="C60" s="1">
        <v>45392.74759259259</v>
      </c>
      <c r="D60">
        <v>20</v>
      </c>
      <c r="E60">
        <v>30</v>
      </c>
      <c r="F60">
        <v>31</v>
      </c>
      <c r="G60">
        <v>30.3</v>
      </c>
      <c r="H60">
        <v>20</v>
      </c>
      <c r="I60">
        <v>24.257999999999999</v>
      </c>
      <c r="J60">
        <v>28.491</v>
      </c>
      <c r="K60">
        <v>26.280999999999999</v>
      </c>
      <c r="L60">
        <v>20</v>
      </c>
      <c r="M60">
        <v>4</v>
      </c>
      <c r="N60">
        <v>12</v>
      </c>
      <c r="O60">
        <v>6.85</v>
      </c>
      <c r="P60">
        <v>20</v>
      </c>
      <c r="Q60">
        <v>98</v>
      </c>
      <c r="R60">
        <v>146</v>
      </c>
      <c r="S60">
        <v>118.35</v>
      </c>
      <c r="T60">
        <v>20</v>
      </c>
      <c r="U60">
        <v>89</v>
      </c>
      <c r="V60">
        <v>97</v>
      </c>
      <c r="W60">
        <v>93.8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</row>
    <row r="61" spans="1:31" x14ac:dyDescent="0.25">
      <c r="A61" t="str">
        <f t="shared" si="0"/>
        <v>frb45-21-5</v>
      </c>
      <c r="B61" t="s">
        <v>1146</v>
      </c>
      <c r="C61" s="1">
        <v>45392.748460648145</v>
      </c>
      <c r="D61">
        <v>20</v>
      </c>
      <c r="E61">
        <v>30</v>
      </c>
      <c r="F61">
        <v>31</v>
      </c>
      <c r="G61">
        <v>30.85</v>
      </c>
      <c r="H61">
        <v>20</v>
      </c>
      <c r="I61">
        <v>24.579000000000001</v>
      </c>
      <c r="J61">
        <v>27.683</v>
      </c>
      <c r="K61">
        <v>26.132999999999999</v>
      </c>
      <c r="L61">
        <v>20</v>
      </c>
      <c r="M61">
        <v>5</v>
      </c>
      <c r="N61">
        <v>11</v>
      </c>
      <c r="O61">
        <v>7.75</v>
      </c>
      <c r="P61">
        <v>20</v>
      </c>
      <c r="Q61">
        <v>108</v>
      </c>
      <c r="R61">
        <v>152</v>
      </c>
      <c r="S61">
        <v>120</v>
      </c>
      <c r="T61">
        <v>20</v>
      </c>
      <c r="U61">
        <v>89</v>
      </c>
      <c r="V61">
        <v>100</v>
      </c>
      <c r="W61">
        <v>94.7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</row>
    <row r="62" spans="1:31" x14ac:dyDescent="0.25">
      <c r="A62" t="str">
        <f t="shared" si="0"/>
        <v>frb50-23-1</v>
      </c>
      <c r="B62" t="s">
        <v>1147</v>
      </c>
      <c r="C62" s="1">
        <v>45392.749849537038</v>
      </c>
      <c r="D62">
        <v>20</v>
      </c>
      <c r="E62">
        <v>33</v>
      </c>
      <c r="F62">
        <v>34</v>
      </c>
      <c r="G62">
        <v>33.4</v>
      </c>
      <c r="H62">
        <v>20</v>
      </c>
      <c r="I62">
        <v>39.975000000000001</v>
      </c>
      <c r="J62">
        <v>47.472999999999999</v>
      </c>
      <c r="K62">
        <v>43.947000000000003</v>
      </c>
      <c r="L62">
        <v>20</v>
      </c>
      <c r="M62">
        <v>5</v>
      </c>
      <c r="N62">
        <v>10</v>
      </c>
      <c r="O62">
        <v>6.75</v>
      </c>
      <c r="P62">
        <v>20</v>
      </c>
      <c r="Q62">
        <v>101</v>
      </c>
      <c r="R62">
        <v>134</v>
      </c>
      <c r="S62">
        <v>113.95</v>
      </c>
      <c r="T62">
        <v>20</v>
      </c>
      <c r="U62">
        <v>92</v>
      </c>
      <c r="V62">
        <v>101</v>
      </c>
      <c r="W62">
        <v>95.1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</row>
    <row r="63" spans="1:31" x14ac:dyDescent="0.25">
      <c r="A63" t="str">
        <f t="shared" si="0"/>
        <v>frb50-23-2</v>
      </c>
      <c r="B63" t="s">
        <v>1148</v>
      </c>
      <c r="C63" s="1">
        <v>45392.751192129632</v>
      </c>
      <c r="D63">
        <v>20</v>
      </c>
      <c r="E63">
        <v>33</v>
      </c>
      <c r="F63">
        <v>34</v>
      </c>
      <c r="G63">
        <v>33.1</v>
      </c>
      <c r="H63">
        <v>20</v>
      </c>
      <c r="I63">
        <v>37.43</v>
      </c>
      <c r="J63">
        <v>42.896000000000001</v>
      </c>
      <c r="K63">
        <v>40.325000000000003</v>
      </c>
      <c r="L63">
        <v>20</v>
      </c>
      <c r="M63">
        <v>3</v>
      </c>
      <c r="N63">
        <v>13</v>
      </c>
      <c r="O63">
        <v>7.25</v>
      </c>
      <c r="P63">
        <v>20</v>
      </c>
      <c r="Q63">
        <v>103</v>
      </c>
      <c r="R63">
        <v>141</v>
      </c>
      <c r="S63">
        <v>116.05</v>
      </c>
      <c r="T63">
        <v>20</v>
      </c>
      <c r="U63">
        <v>90</v>
      </c>
      <c r="V63">
        <v>97</v>
      </c>
      <c r="W63">
        <v>93.55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</row>
    <row r="64" spans="1:31" x14ac:dyDescent="0.25">
      <c r="A64" t="str">
        <f t="shared" si="0"/>
        <v>frb50-23-3</v>
      </c>
      <c r="B64" t="s">
        <v>1149</v>
      </c>
      <c r="C64" s="1">
        <v>45392.752685185187</v>
      </c>
      <c r="D64">
        <v>20</v>
      </c>
      <c r="E64">
        <v>33</v>
      </c>
      <c r="F64">
        <v>35</v>
      </c>
      <c r="G64">
        <v>33.950000000000003</v>
      </c>
      <c r="H64">
        <v>20</v>
      </c>
      <c r="I64">
        <v>43.348999999999997</v>
      </c>
      <c r="J64">
        <v>54.354999999999997</v>
      </c>
      <c r="K64">
        <v>48.691000000000003</v>
      </c>
      <c r="L64">
        <v>20</v>
      </c>
      <c r="M64">
        <v>4</v>
      </c>
      <c r="N64">
        <v>13</v>
      </c>
      <c r="O64">
        <v>7.65</v>
      </c>
      <c r="P64">
        <v>20</v>
      </c>
      <c r="Q64">
        <v>107</v>
      </c>
      <c r="R64">
        <v>142</v>
      </c>
      <c r="S64">
        <v>118</v>
      </c>
      <c r="T64">
        <v>20</v>
      </c>
      <c r="U64">
        <v>91</v>
      </c>
      <c r="V64">
        <v>98</v>
      </c>
      <c r="W64">
        <v>93.95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</row>
    <row r="65" spans="1:31" x14ac:dyDescent="0.25">
      <c r="A65" t="str">
        <f t="shared" si="0"/>
        <v>frb50-23-4</v>
      </c>
      <c r="B65" t="s">
        <v>1150</v>
      </c>
      <c r="C65" s="1">
        <v>45392.754143518519</v>
      </c>
      <c r="D65">
        <v>20</v>
      </c>
      <c r="E65">
        <v>33</v>
      </c>
      <c r="F65">
        <v>35</v>
      </c>
      <c r="G65">
        <v>34</v>
      </c>
      <c r="H65">
        <v>20</v>
      </c>
      <c r="I65">
        <v>38.218000000000004</v>
      </c>
      <c r="J65">
        <v>49.607999999999997</v>
      </c>
      <c r="K65">
        <v>43.01</v>
      </c>
      <c r="L65">
        <v>20</v>
      </c>
      <c r="M65">
        <v>3</v>
      </c>
      <c r="N65">
        <v>10</v>
      </c>
      <c r="O65">
        <v>6.15</v>
      </c>
      <c r="P65">
        <v>20</v>
      </c>
      <c r="Q65">
        <v>100</v>
      </c>
      <c r="R65">
        <v>144</v>
      </c>
      <c r="S65">
        <v>115.35</v>
      </c>
      <c r="T65">
        <v>20</v>
      </c>
      <c r="U65">
        <v>90</v>
      </c>
      <c r="V65">
        <v>98</v>
      </c>
      <c r="W65">
        <v>93.9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</row>
    <row r="66" spans="1:31" x14ac:dyDescent="0.25">
      <c r="A66" t="str">
        <f t="shared" si="0"/>
        <v>frb50-23-5</v>
      </c>
      <c r="B66" t="s">
        <v>1151</v>
      </c>
      <c r="C66" s="1">
        <v>45392.75576388889</v>
      </c>
      <c r="D66">
        <v>20</v>
      </c>
      <c r="E66">
        <v>33</v>
      </c>
      <c r="F66">
        <v>35</v>
      </c>
      <c r="G66">
        <v>33.950000000000003</v>
      </c>
      <c r="H66">
        <v>20</v>
      </c>
      <c r="I66">
        <v>45.584000000000003</v>
      </c>
      <c r="J66">
        <v>51.628</v>
      </c>
      <c r="K66">
        <v>48.542000000000002</v>
      </c>
      <c r="L66">
        <v>20</v>
      </c>
      <c r="M66">
        <v>3</v>
      </c>
      <c r="N66">
        <v>12</v>
      </c>
      <c r="O66">
        <v>7.5</v>
      </c>
      <c r="P66">
        <v>20</v>
      </c>
      <c r="Q66">
        <v>100</v>
      </c>
      <c r="R66">
        <v>150</v>
      </c>
      <c r="S66">
        <v>119.95</v>
      </c>
      <c r="T66">
        <v>20</v>
      </c>
      <c r="U66">
        <v>90</v>
      </c>
      <c r="V66">
        <v>99</v>
      </c>
      <c r="W66">
        <v>94.8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</row>
    <row r="67" spans="1:31" x14ac:dyDescent="0.25">
      <c r="A67" t="str">
        <f t="shared" ref="A67:A130" si="1">SUBSTITUTE(SUBSTITUTE(B67,"metricDimension/metricDimension.exe tvns true 100 100 3600 20 1 5 {RandomSeed} metricDimension/",""),".txt","")</f>
        <v>frb53-24-1</v>
      </c>
      <c r="B67" t="s">
        <v>1152</v>
      </c>
      <c r="C67" s="1">
        <v>45392.757638888892</v>
      </c>
      <c r="D67">
        <v>20</v>
      </c>
      <c r="E67">
        <v>34</v>
      </c>
      <c r="F67">
        <v>36</v>
      </c>
      <c r="G67">
        <v>34.700000000000003</v>
      </c>
      <c r="H67">
        <v>20</v>
      </c>
      <c r="I67">
        <v>47.98</v>
      </c>
      <c r="J67">
        <v>57.158000000000001</v>
      </c>
      <c r="K67">
        <v>52.912999999999997</v>
      </c>
      <c r="L67">
        <v>20</v>
      </c>
      <c r="M67">
        <v>3</v>
      </c>
      <c r="N67">
        <v>13</v>
      </c>
      <c r="O67">
        <v>7.65</v>
      </c>
      <c r="P67">
        <v>20</v>
      </c>
      <c r="Q67">
        <v>104</v>
      </c>
      <c r="R67">
        <v>164</v>
      </c>
      <c r="S67">
        <v>118.95</v>
      </c>
      <c r="T67">
        <v>20</v>
      </c>
      <c r="U67">
        <v>88</v>
      </c>
      <c r="V67">
        <v>98</v>
      </c>
      <c r="W67">
        <v>92.7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</row>
    <row r="68" spans="1:31" x14ac:dyDescent="0.25">
      <c r="A68" t="str">
        <f t="shared" si="1"/>
        <v>frb53-24-2</v>
      </c>
      <c r="B68" t="s">
        <v>1153</v>
      </c>
      <c r="C68" s="1">
        <v>45392.759340277778</v>
      </c>
      <c r="D68">
        <v>20</v>
      </c>
      <c r="E68">
        <v>35</v>
      </c>
      <c r="F68">
        <v>36</v>
      </c>
      <c r="G68">
        <v>35.549999999999997</v>
      </c>
      <c r="H68">
        <v>20</v>
      </c>
      <c r="I68">
        <v>48.56</v>
      </c>
      <c r="J68">
        <v>53.807000000000002</v>
      </c>
      <c r="K68">
        <v>51.924999999999997</v>
      </c>
      <c r="L68">
        <v>20</v>
      </c>
      <c r="M68">
        <v>3</v>
      </c>
      <c r="N68">
        <v>15</v>
      </c>
      <c r="O68">
        <v>8.0500000000000007</v>
      </c>
      <c r="P68">
        <v>20</v>
      </c>
      <c r="Q68">
        <v>98</v>
      </c>
      <c r="R68">
        <v>155</v>
      </c>
      <c r="S68">
        <v>120.25</v>
      </c>
      <c r="T68">
        <v>20</v>
      </c>
      <c r="U68">
        <v>86</v>
      </c>
      <c r="V68">
        <v>97</v>
      </c>
      <c r="W68">
        <v>92.65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</row>
    <row r="69" spans="1:31" x14ac:dyDescent="0.25">
      <c r="A69" t="str">
        <f t="shared" si="1"/>
        <v>frb53-24-3</v>
      </c>
      <c r="B69" t="s">
        <v>1154</v>
      </c>
      <c r="C69" s="1">
        <v>45392.761354166665</v>
      </c>
      <c r="D69">
        <v>20</v>
      </c>
      <c r="E69">
        <v>35</v>
      </c>
      <c r="F69">
        <v>36</v>
      </c>
      <c r="G69">
        <v>35.6</v>
      </c>
      <c r="H69">
        <v>20</v>
      </c>
      <c r="I69">
        <v>50.396999999999998</v>
      </c>
      <c r="J69">
        <v>56.755000000000003</v>
      </c>
      <c r="K69">
        <v>53.63</v>
      </c>
      <c r="L69">
        <v>20</v>
      </c>
      <c r="M69">
        <v>4</v>
      </c>
      <c r="N69">
        <v>12</v>
      </c>
      <c r="O69">
        <v>7.5</v>
      </c>
      <c r="P69">
        <v>20</v>
      </c>
      <c r="Q69">
        <v>100</v>
      </c>
      <c r="R69">
        <v>149</v>
      </c>
      <c r="S69">
        <v>122.9</v>
      </c>
      <c r="T69">
        <v>20</v>
      </c>
      <c r="U69">
        <v>86</v>
      </c>
      <c r="V69">
        <v>96</v>
      </c>
      <c r="W69">
        <v>93.15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</row>
    <row r="70" spans="1:31" x14ac:dyDescent="0.25">
      <c r="A70" t="str">
        <f t="shared" si="1"/>
        <v>frb53-24-4</v>
      </c>
      <c r="B70" t="s">
        <v>1155</v>
      </c>
      <c r="C70" s="1">
        <v>45392.763298611113</v>
      </c>
      <c r="D70">
        <v>20</v>
      </c>
      <c r="E70">
        <v>35</v>
      </c>
      <c r="F70">
        <v>37</v>
      </c>
      <c r="G70">
        <v>36.049999999999997</v>
      </c>
      <c r="H70">
        <v>20</v>
      </c>
      <c r="I70">
        <v>51.871000000000002</v>
      </c>
      <c r="J70">
        <v>61.331000000000003</v>
      </c>
      <c r="K70">
        <v>56.506</v>
      </c>
      <c r="L70">
        <v>20</v>
      </c>
      <c r="M70">
        <v>3</v>
      </c>
      <c r="N70">
        <v>12</v>
      </c>
      <c r="O70">
        <v>7.7</v>
      </c>
      <c r="P70">
        <v>20</v>
      </c>
      <c r="Q70">
        <v>94</v>
      </c>
      <c r="R70">
        <v>184</v>
      </c>
      <c r="S70">
        <v>121.65</v>
      </c>
      <c r="T70">
        <v>20</v>
      </c>
      <c r="U70">
        <v>88</v>
      </c>
      <c r="V70">
        <v>97</v>
      </c>
      <c r="W70">
        <v>93.55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</row>
    <row r="71" spans="1:31" x14ac:dyDescent="0.25">
      <c r="A71" t="str">
        <f t="shared" si="1"/>
        <v>frb53-24-5</v>
      </c>
      <c r="B71" t="s">
        <v>1156</v>
      </c>
      <c r="C71" s="1">
        <v>45392.765138888892</v>
      </c>
      <c r="D71">
        <v>20</v>
      </c>
      <c r="E71">
        <v>35</v>
      </c>
      <c r="F71">
        <v>37</v>
      </c>
      <c r="G71">
        <v>36.049999999999997</v>
      </c>
      <c r="H71">
        <v>20</v>
      </c>
      <c r="I71">
        <v>49.761000000000003</v>
      </c>
      <c r="J71">
        <v>56.710999999999999</v>
      </c>
      <c r="K71">
        <v>53.228999999999999</v>
      </c>
      <c r="L71">
        <v>20</v>
      </c>
      <c r="M71">
        <v>4</v>
      </c>
      <c r="N71">
        <v>13</v>
      </c>
      <c r="O71">
        <v>7.35</v>
      </c>
      <c r="P71">
        <v>20</v>
      </c>
      <c r="Q71">
        <v>99</v>
      </c>
      <c r="R71">
        <v>155</v>
      </c>
      <c r="S71">
        <v>117.05</v>
      </c>
      <c r="T71">
        <v>20</v>
      </c>
      <c r="U71">
        <v>90</v>
      </c>
      <c r="V71">
        <v>97</v>
      </c>
      <c r="W71">
        <v>94.1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</row>
    <row r="72" spans="1:31" x14ac:dyDescent="0.25">
      <c r="A72" t="str">
        <f t="shared" si="1"/>
        <v>frb56-25-1</v>
      </c>
      <c r="B72" t="s">
        <v>1157</v>
      </c>
      <c r="C72" s="1">
        <v>45392.767395833333</v>
      </c>
      <c r="D72">
        <v>20</v>
      </c>
      <c r="E72">
        <v>36</v>
      </c>
      <c r="F72">
        <v>37</v>
      </c>
      <c r="G72">
        <v>36.6</v>
      </c>
      <c r="H72">
        <v>20</v>
      </c>
      <c r="I72">
        <v>59.206000000000003</v>
      </c>
      <c r="J72">
        <v>65.212999999999994</v>
      </c>
      <c r="K72">
        <v>62.335999999999999</v>
      </c>
      <c r="L72">
        <v>20</v>
      </c>
      <c r="M72">
        <v>4</v>
      </c>
      <c r="N72">
        <v>12</v>
      </c>
      <c r="O72">
        <v>7.6</v>
      </c>
      <c r="P72">
        <v>20</v>
      </c>
      <c r="Q72">
        <v>102</v>
      </c>
      <c r="R72">
        <v>158</v>
      </c>
      <c r="S72">
        <v>125.7</v>
      </c>
      <c r="T72">
        <v>20</v>
      </c>
      <c r="U72">
        <v>88</v>
      </c>
      <c r="V72">
        <v>98</v>
      </c>
      <c r="W72">
        <v>93.85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</row>
    <row r="73" spans="1:31" x14ac:dyDescent="0.25">
      <c r="A73" t="str">
        <f t="shared" si="1"/>
        <v>frb56-25-2</v>
      </c>
      <c r="B73" t="s">
        <v>1158</v>
      </c>
      <c r="C73" s="1">
        <v>45392.769456018519</v>
      </c>
      <c r="D73">
        <v>20</v>
      </c>
      <c r="E73">
        <v>36</v>
      </c>
      <c r="F73">
        <v>37</v>
      </c>
      <c r="G73">
        <v>36.799999999999997</v>
      </c>
      <c r="H73">
        <v>20</v>
      </c>
      <c r="I73">
        <v>60.158999999999999</v>
      </c>
      <c r="J73">
        <v>67.673000000000002</v>
      </c>
      <c r="K73">
        <v>64.222999999999999</v>
      </c>
      <c r="L73">
        <v>20</v>
      </c>
      <c r="M73">
        <v>3</v>
      </c>
      <c r="N73">
        <v>10</v>
      </c>
      <c r="O73">
        <v>6.95</v>
      </c>
      <c r="P73">
        <v>20</v>
      </c>
      <c r="Q73">
        <v>107</v>
      </c>
      <c r="R73">
        <v>146</v>
      </c>
      <c r="S73">
        <v>119.7</v>
      </c>
      <c r="T73">
        <v>20</v>
      </c>
      <c r="U73">
        <v>89</v>
      </c>
      <c r="V73">
        <v>99</v>
      </c>
      <c r="W73">
        <v>95.2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</row>
    <row r="74" spans="1:31" x14ac:dyDescent="0.25">
      <c r="A74" t="str">
        <f t="shared" si="1"/>
        <v>frb56-25-3</v>
      </c>
      <c r="B74" t="s">
        <v>1159</v>
      </c>
      <c r="C74" s="1">
        <v>45392.771724537037</v>
      </c>
      <c r="D74">
        <v>20</v>
      </c>
      <c r="E74">
        <v>37</v>
      </c>
      <c r="F74">
        <v>38</v>
      </c>
      <c r="G74">
        <v>37.549999999999997</v>
      </c>
      <c r="H74">
        <v>20</v>
      </c>
      <c r="I74">
        <v>60.557000000000002</v>
      </c>
      <c r="J74">
        <v>66.415000000000006</v>
      </c>
      <c r="K74">
        <v>64.290999999999997</v>
      </c>
      <c r="L74">
        <v>20</v>
      </c>
      <c r="M74">
        <v>5</v>
      </c>
      <c r="N74">
        <v>13</v>
      </c>
      <c r="O74">
        <v>7.7</v>
      </c>
      <c r="P74">
        <v>20</v>
      </c>
      <c r="Q74">
        <v>102</v>
      </c>
      <c r="R74">
        <v>141</v>
      </c>
      <c r="S74">
        <v>117.85</v>
      </c>
      <c r="T74">
        <v>20</v>
      </c>
      <c r="U74">
        <v>87</v>
      </c>
      <c r="V74">
        <v>96</v>
      </c>
      <c r="W74">
        <v>91.85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</row>
    <row r="75" spans="1:31" x14ac:dyDescent="0.25">
      <c r="A75" t="str">
        <f t="shared" si="1"/>
        <v>frb56-25-4</v>
      </c>
      <c r="B75" t="s">
        <v>1160</v>
      </c>
      <c r="C75" s="1">
        <v>45392.773900462962</v>
      </c>
      <c r="D75">
        <v>20</v>
      </c>
      <c r="E75">
        <v>36</v>
      </c>
      <c r="F75">
        <v>38</v>
      </c>
      <c r="G75">
        <v>37.4</v>
      </c>
      <c r="H75">
        <v>20</v>
      </c>
      <c r="I75">
        <v>59.53</v>
      </c>
      <c r="J75">
        <v>68.129000000000005</v>
      </c>
      <c r="K75">
        <v>64.322999999999993</v>
      </c>
      <c r="L75">
        <v>20</v>
      </c>
      <c r="M75">
        <v>4</v>
      </c>
      <c r="N75">
        <v>13</v>
      </c>
      <c r="O75">
        <v>7.75</v>
      </c>
      <c r="P75">
        <v>20</v>
      </c>
      <c r="Q75">
        <v>102</v>
      </c>
      <c r="R75">
        <v>150</v>
      </c>
      <c r="S75">
        <v>119.5</v>
      </c>
      <c r="T75">
        <v>20</v>
      </c>
      <c r="U75">
        <v>90</v>
      </c>
      <c r="V75">
        <v>98</v>
      </c>
      <c r="W75">
        <v>94.5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</row>
    <row r="76" spans="1:31" x14ac:dyDescent="0.25">
      <c r="A76" t="str">
        <f t="shared" si="1"/>
        <v>frb56-25-5</v>
      </c>
      <c r="B76" t="s">
        <v>1161</v>
      </c>
      <c r="C76" s="1">
        <v>45392.776261574072</v>
      </c>
      <c r="D76">
        <v>20</v>
      </c>
      <c r="E76">
        <v>36</v>
      </c>
      <c r="F76">
        <v>37</v>
      </c>
      <c r="G76">
        <v>36.9</v>
      </c>
      <c r="H76">
        <v>20</v>
      </c>
      <c r="I76">
        <v>57.768999999999998</v>
      </c>
      <c r="J76">
        <v>68.010000000000005</v>
      </c>
      <c r="K76">
        <v>63.198</v>
      </c>
      <c r="L76">
        <v>20</v>
      </c>
      <c r="M76">
        <v>4</v>
      </c>
      <c r="N76">
        <v>12</v>
      </c>
      <c r="O76">
        <v>8.15</v>
      </c>
      <c r="P76">
        <v>20</v>
      </c>
      <c r="Q76">
        <v>105</v>
      </c>
      <c r="R76">
        <v>166</v>
      </c>
      <c r="S76">
        <v>122.25</v>
      </c>
      <c r="T76">
        <v>20</v>
      </c>
      <c r="U76">
        <v>89</v>
      </c>
      <c r="V76">
        <v>99</v>
      </c>
      <c r="W76">
        <v>93.25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</row>
    <row r="77" spans="1:31" x14ac:dyDescent="0.25">
      <c r="A77" t="str">
        <f t="shared" si="1"/>
        <v>frb59-26-1</v>
      </c>
      <c r="B77" t="s">
        <v>1162</v>
      </c>
      <c r="C77" s="1">
        <v>45392.779166666667</v>
      </c>
      <c r="D77">
        <v>20</v>
      </c>
      <c r="E77">
        <v>38</v>
      </c>
      <c r="F77">
        <v>39</v>
      </c>
      <c r="G77">
        <v>38.5</v>
      </c>
      <c r="H77">
        <v>20</v>
      </c>
      <c r="I77">
        <v>74.242999999999995</v>
      </c>
      <c r="J77">
        <v>84.4</v>
      </c>
      <c r="K77">
        <v>79.709999999999994</v>
      </c>
      <c r="L77">
        <v>20</v>
      </c>
      <c r="M77">
        <v>3</v>
      </c>
      <c r="N77">
        <v>12</v>
      </c>
      <c r="O77">
        <v>7.55</v>
      </c>
      <c r="P77">
        <v>20</v>
      </c>
      <c r="Q77">
        <v>97</v>
      </c>
      <c r="R77">
        <v>151</v>
      </c>
      <c r="S77">
        <v>114.75</v>
      </c>
      <c r="T77">
        <v>20</v>
      </c>
      <c r="U77">
        <v>86</v>
      </c>
      <c r="V77">
        <v>98</v>
      </c>
      <c r="W77">
        <v>92.25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</row>
    <row r="78" spans="1:31" x14ac:dyDescent="0.25">
      <c r="A78" t="str">
        <f t="shared" si="1"/>
        <v>frb59-26-2</v>
      </c>
      <c r="B78" t="s">
        <v>1163</v>
      </c>
      <c r="C78" s="1">
        <v>45392.782152777778</v>
      </c>
      <c r="D78">
        <v>20</v>
      </c>
      <c r="E78">
        <v>38</v>
      </c>
      <c r="F78">
        <v>39</v>
      </c>
      <c r="G78">
        <v>38.799999999999997</v>
      </c>
      <c r="H78">
        <v>20</v>
      </c>
      <c r="I78">
        <v>76.537000000000006</v>
      </c>
      <c r="J78">
        <v>84.492000000000004</v>
      </c>
      <c r="K78">
        <v>80.337000000000003</v>
      </c>
      <c r="L78">
        <v>20</v>
      </c>
      <c r="M78">
        <v>4</v>
      </c>
      <c r="N78">
        <v>11</v>
      </c>
      <c r="O78">
        <v>7.05</v>
      </c>
      <c r="P78">
        <v>20</v>
      </c>
      <c r="Q78">
        <v>106</v>
      </c>
      <c r="R78">
        <v>139</v>
      </c>
      <c r="S78">
        <v>117</v>
      </c>
      <c r="T78">
        <v>20</v>
      </c>
      <c r="U78">
        <v>92</v>
      </c>
      <c r="V78">
        <v>99</v>
      </c>
      <c r="W78">
        <v>95.75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</row>
    <row r="79" spans="1:31" x14ac:dyDescent="0.25">
      <c r="A79" t="str">
        <f t="shared" si="1"/>
        <v>frb59-26-3</v>
      </c>
      <c r="B79" t="s">
        <v>1164</v>
      </c>
      <c r="C79" s="1">
        <v>45392.785115740742</v>
      </c>
      <c r="D79">
        <v>20</v>
      </c>
      <c r="E79">
        <v>38</v>
      </c>
      <c r="F79">
        <v>40</v>
      </c>
      <c r="G79">
        <v>39.1</v>
      </c>
      <c r="H79">
        <v>20</v>
      </c>
      <c r="I79">
        <v>75.751000000000005</v>
      </c>
      <c r="J79">
        <v>84.322999999999993</v>
      </c>
      <c r="K79">
        <v>79.400000000000006</v>
      </c>
      <c r="L79">
        <v>20</v>
      </c>
      <c r="M79">
        <v>3</v>
      </c>
      <c r="N79">
        <v>12</v>
      </c>
      <c r="O79">
        <v>7.85</v>
      </c>
      <c r="P79">
        <v>20</v>
      </c>
      <c r="Q79">
        <v>100</v>
      </c>
      <c r="R79">
        <v>141</v>
      </c>
      <c r="S79">
        <v>117.25</v>
      </c>
      <c r="T79">
        <v>20</v>
      </c>
      <c r="U79">
        <v>90</v>
      </c>
      <c r="V79">
        <v>97</v>
      </c>
      <c r="W79">
        <v>93.75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</row>
    <row r="80" spans="1:31" x14ac:dyDescent="0.25">
      <c r="A80" t="str">
        <f t="shared" si="1"/>
        <v>frb59-26-4</v>
      </c>
      <c r="B80" t="s">
        <v>1165</v>
      </c>
      <c r="C80" s="1">
        <v>45392.787766203706</v>
      </c>
      <c r="D80">
        <v>20</v>
      </c>
      <c r="E80">
        <v>37</v>
      </c>
      <c r="F80">
        <v>39</v>
      </c>
      <c r="G80">
        <v>38</v>
      </c>
      <c r="H80">
        <v>20</v>
      </c>
      <c r="I80">
        <v>73.738</v>
      </c>
      <c r="J80">
        <v>81.391999999999996</v>
      </c>
      <c r="K80">
        <v>77.405000000000001</v>
      </c>
      <c r="L80">
        <v>20</v>
      </c>
      <c r="M80">
        <v>4</v>
      </c>
      <c r="N80">
        <v>14</v>
      </c>
      <c r="O80">
        <v>7.95</v>
      </c>
      <c r="P80">
        <v>20</v>
      </c>
      <c r="Q80">
        <v>103</v>
      </c>
      <c r="R80">
        <v>135</v>
      </c>
      <c r="S80">
        <v>116.95</v>
      </c>
      <c r="T80">
        <v>20</v>
      </c>
      <c r="U80">
        <v>90</v>
      </c>
      <c r="V80">
        <v>99</v>
      </c>
      <c r="W80">
        <v>94.8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</row>
    <row r="81" spans="1:31" x14ac:dyDescent="0.25">
      <c r="A81" t="str">
        <f t="shared" si="1"/>
        <v>frb59-26-5</v>
      </c>
      <c r="B81" t="s">
        <v>1166</v>
      </c>
      <c r="C81" s="1">
        <v>45392.790601851855</v>
      </c>
      <c r="D81">
        <v>20</v>
      </c>
      <c r="E81">
        <v>38</v>
      </c>
      <c r="F81">
        <v>40</v>
      </c>
      <c r="G81">
        <v>39.25</v>
      </c>
      <c r="H81">
        <v>20</v>
      </c>
      <c r="I81">
        <v>77.313000000000002</v>
      </c>
      <c r="J81">
        <v>85.13</v>
      </c>
      <c r="K81">
        <v>81.349999999999994</v>
      </c>
      <c r="L81">
        <v>20</v>
      </c>
      <c r="M81">
        <v>4</v>
      </c>
      <c r="N81">
        <v>14</v>
      </c>
      <c r="O81">
        <v>8.1999999999999993</v>
      </c>
      <c r="P81">
        <v>20</v>
      </c>
      <c r="Q81">
        <v>105</v>
      </c>
      <c r="R81">
        <v>133</v>
      </c>
      <c r="S81">
        <v>116.85</v>
      </c>
      <c r="T81">
        <v>20</v>
      </c>
      <c r="U81">
        <v>90</v>
      </c>
      <c r="V81">
        <v>97</v>
      </c>
      <c r="W81">
        <v>93.45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</row>
    <row r="82" spans="1:31" x14ac:dyDescent="0.25">
      <c r="A82" t="str">
        <f t="shared" si="1"/>
        <v>hypercube_1</v>
      </c>
      <c r="B82" t="s">
        <v>1167</v>
      </c>
      <c r="C82" s="1">
        <v>45392.790625000001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</row>
    <row r="83" spans="1:31" x14ac:dyDescent="0.25">
      <c r="A83" t="str">
        <f t="shared" si="1"/>
        <v>hypercube_2</v>
      </c>
      <c r="B83" t="s">
        <v>1168</v>
      </c>
      <c r="C83" s="1">
        <v>45392.790636574071</v>
      </c>
      <c r="D83">
        <v>9</v>
      </c>
      <c r="E83">
        <v>2</v>
      </c>
      <c r="F83">
        <v>2</v>
      </c>
      <c r="G83">
        <v>2</v>
      </c>
      <c r="H83">
        <v>9</v>
      </c>
      <c r="I83">
        <v>0.03</v>
      </c>
      <c r="J83">
        <v>5.1999999999999998E-2</v>
      </c>
      <c r="K83">
        <v>0.04</v>
      </c>
      <c r="L83">
        <v>9</v>
      </c>
      <c r="M83">
        <v>0</v>
      </c>
      <c r="N83">
        <v>0</v>
      </c>
      <c r="O83">
        <v>0</v>
      </c>
      <c r="P83">
        <v>9</v>
      </c>
      <c r="Q83">
        <v>3</v>
      </c>
      <c r="R83">
        <v>7</v>
      </c>
      <c r="S83">
        <v>5.2220000000000004</v>
      </c>
      <c r="T83">
        <v>9</v>
      </c>
      <c r="U83">
        <v>4</v>
      </c>
      <c r="V83">
        <v>4</v>
      </c>
      <c r="W83">
        <v>4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</row>
    <row r="84" spans="1:31" x14ac:dyDescent="0.25">
      <c r="A84" t="str">
        <f t="shared" si="1"/>
        <v>hypercube_3</v>
      </c>
      <c r="B84" t="s">
        <v>1169</v>
      </c>
      <c r="C84" s="1">
        <v>45392.790648148148</v>
      </c>
      <c r="D84">
        <v>20</v>
      </c>
      <c r="E84">
        <v>3</v>
      </c>
      <c r="F84">
        <v>3</v>
      </c>
      <c r="G84">
        <v>3</v>
      </c>
      <c r="H84">
        <v>20</v>
      </c>
      <c r="I84">
        <v>2.7E-2</v>
      </c>
      <c r="J84">
        <v>4.3999999999999997E-2</v>
      </c>
      <c r="K84">
        <v>3.6999999999999998E-2</v>
      </c>
      <c r="L84">
        <v>20</v>
      </c>
      <c r="M84">
        <v>0</v>
      </c>
      <c r="N84">
        <v>0</v>
      </c>
      <c r="O84">
        <v>0</v>
      </c>
      <c r="P84">
        <v>20</v>
      </c>
      <c r="Q84">
        <v>146</v>
      </c>
      <c r="R84">
        <v>249</v>
      </c>
      <c r="S84">
        <v>208.9</v>
      </c>
      <c r="T84">
        <v>20</v>
      </c>
      <c r="U84">
        <v>21</v>
      </c>
      <c r="V84">
        <v>24</v>
      </c>
      <c r="W84">
        <v>23.25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</row>
    <row r="85" spans="1:31" x14ac:dyDescent="0.25">
      <c r="A85" t="str">
        <f t="shared" si="1"/>
        <v>hypercube_4</v>
      </c>
      <c r="B85" t="s">
        <v>1170</v>
      </c>
      <c r="C85" s="1">
        <v>45392.790648148148</v>
      </c>
      <c r="D85">
        <v>20</v>
      </c>
      <c r="E85">
        <v>4</v>
      </c>
      <c r="F85">
        <v>4</v>
      </c>
      <c r="G85">
        <v>4</v>
      </c>
      <c r="H85">
        <v>20</v>
      </c>
      <c r="I85">
        <v>3.6999999999999998E-2</v>
      </c>
      <c r="J85">
        <v>6.0999999999999999E-2</v>
      </c>
      <c r="K85">
        <v>4.4999999999999998E-2</v>
      </c>
      <c r="L85">
        <v>20</v>
      </c>
      <c r="M85">
        <v>0</v>
      </c>
      <c r="N85">
        <v>0</v>
      </c>
      <c r="O85">
        <v>0</v>
      </c>
      <c r="P85">
        <v>20</v>
      </c>
      <c r="Q85">
        <v>867</v>
      </c>
      <c r="R85">
        <v>1195</v>
      </c>
      <c r="S85">
        <v>1041.45</v>
      </c>
      <c r="T85">
        <v>20</v>
      </c>
      <c r="U85">
        <v>42</v>
      </c>
      <c r="V85">
        <v>50</v>
      </c>
      <c r="W85">
        <v>46.5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</row>
    <row r="86" spans="1:31" x14ac:dyDescent="0.25">
      <c r="A86" t="str">
        <f t="shared" si="1"/>
        <v>hypercube_5</v>
      </c>
      <c r="B86" t="s">
        <v>1171</v>
      </c>
      <c r="C86" s="1">
        <v>45392.790659722225</v>
      </c>
      <c r="D86">
        <v>20</v>
      </c>
      <c r="E86">
        <v>4</v>
      </c>
      <c r="F86">
        <v>4</v>
      </c>
      <c r="G86">
        <v>4</v>
      </c>
      <c r="H86">
        <v>20</v>
      </c>
      <c r="I86">
        <v>6.3E-2</v>
      </c>
      <c r="J86">
        <v>9.8000000000000004E-2</v>
      </c>
      <c r="K86">
        <v>0.08</v>
      </c>
      <c r="L86">
        <v>20</v>
      </c>
      <c r="M86">
        <v>0</v>
      </c>
      <c r="N86">
        <v>0</v>
      </c>
      <c r="O86">
        <v>0</v>
      </c>
      <c r="P86">
        <v>20</v>
      </c>
      <c r="Q86">
        <v>3698</v>
      </c>
      <c r="R86">
        <v>4788</v>
      </c>
      <c r="S86">
        <v>4133.6000000000004</v>
      </c>
      <c r="T86">
        <v>20</v>
      </c>
      <c r="U86">
        <v>87</v>
      </c>
      <c r="V86">
        <v>99</v>
      </c>
      <c r="W86">
        <v>91.75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</row>
    <row r="87" spans="1:31" x14ac:dyDescent="0.25">
      <c r="A87" t="str">
        <f t="shared" si="1"/>
        <v>hypercube_6</v>
      </c>
      <c r="B87" t="s">
        <v>1172</v>
      </c>
      <c r="C87" s="1">
        <v>45392.790659722225</v>
      </c>
      <c r="D87">
        <v>20</v>
      </c>
      <c r="E87">
        <v>5</v>
      </c>
      <c r="F87">
        <v>5</v>
      </c>
      <c r="G87">
        <v>5</v>
      </c>
      <c r="H87">
        <v>20</v>
      </c>
      <c r="I87">
        <v>8.8999999999999996E-2</v>
      </c>
      <c r="J87">
        <v>0.13400000000000001</v>
      </c>
      <c r="K87">
        <v>0.115</v>
      </c>
      <c r="L87">
        <v>20</v>
      </c>
      <c r="M87">
        <v>0</v>
      </c>
      <c r="N87">
        <v>0</v>
      </c>
      <c r="O87">
        <v>0</v>
      </c>
      <c r="P87">
        <v>20</v>
      </c>
      <c r="Q87">
        <v>3824</v>
      </c>
      <c r="R87">
        <v>4938</v>
      </c>
      <c r="S87">
        <v>4539.6499999999996</v>
      </c>
      <c r="T87">
        <v>20</v>
      </c>
      <c r="U87">
        <v>88</v>
      </c>
      <c r="V87">
        <v>100</v>
      </c>
      <c r="W87">
        <v>95.6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</row>
    <row r="88" spans="1:31" x14ac:dyDescent="0.25">
      <c r="A88" t="str">
        <f t="shared" si="1"/>
        <v>hypercube_7</v>
      </c>
      <c r="B88" t="s">
        <v>1173</v>
      </c>
      <c r="C88" s="1">
        <v>45392.790671296294</v>
      </c>
      <c r="D88">
        <v>20</v>
      </c>
      <c r="E88">
        <v>6</v>
      </c>
      <c r="F88">
        <v>6</v>
      </c>
      <c r="G88">
        <v>6</v>
      </c>
      <c r="H88">
        <v>20</v>
      </c>
      <c r="I88">
        <v>0.185</v>
      </c>
      <c r="J88">
        <v>0.23899999999999999</v>
      </c>
      <c r="K88">
        <v>0.20699999999999999</v>
      </c>
      <c r="L88">
        <v>20</v>
      </c>
      <c r="M88">
        <v>0</v>
      </c>
      <c r="N88">
        <v>0</v>
      </c>
      <c r="O88">
        <v>0</v>
      </c>
      <c r="P88">
        <v>20</v>
      </c>
      <c r="Q88">
        <v>4462</v>
      </c>
      <c r="R88">
        <v>4851</v>
      </c>
      <c r="S88">
        <v>4616.7</v>
      </c>
      <c r="T88">
        <v>20</v>
      </c>
      <c r="U88">
        <v>95</v>
      </c>
      <c r="V88">
        <v>99</v>
      </c>
      <c r="W88">
        <v>96.5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</row>
    <row r="89" spans="1:31" x14ac:dyDescent="0.25">
      <c r="A89" t="str">
        <f t="shared" si="1"/>
        <v>hypercube_8</v>
      </c>
      <c r="B89" t="s">
        <v>1174</v>
      </c>
      <c r="C89" s="1">
        <v>45392.790694444448</v>
      </c>
      <c r="D89">
        <v>20</v>
      </c>
      <c r="E89">
        <v>6</v>
      </c>
      <c r="F89">
        <v>6</v>
      </c>
      <c r="G89">
        <v>6</v>
      </c>
      <c r="H89">
        <v>20</v>
      </c>
      <c r="I89">
        <v>0.74399999999999999</v>
      </c>
      <c r="J89">
        <v>0.91100000000000003</v>
      </c>
      <c r="K89">
        <v>0.82399999999999995</v>
      </c>
      <c r="L89">
        <v>20</v>
      </c>
      <c r="M89">
        <v>0</v>
      </c>
      <c r="N89">
        <v>0</v>
      </c>
      <c r="O89">
        <v>0</v>
      </c>
      <c r="P89">
        <v>20</v>
      </c>
      <c r="Q89">
        <v>4751</v>
      </c>
      <c r="R89">
        <v>5050</v>
      </c>
      <c r="S89">
        <v>4924.8999999999996</v>
      </c>
      <c r="T89">
        <v>20</v>
      </c>
      <c r="U89">
        <v>98</v>
      </c>
      <c r="V89">
        <v>103</v>
      </c>
      <c r="W89">
        <v>99.85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</row>
    <row r="90" spans="1:31" x14ac:dyDescent="0.25">
      <c r="A90" t="str">
        <f t="shared" si="1"/>
        <v>hypercube_9</v>
      </c>
      <c r="B90" t="s">
        <v>1175</v>
      </c>
      <c r="C90" s="1">
        <v>45392.790833333333</v>
      </c>
      <c r="D90">
        <v>20</v>
      </c>
      <c r="E90">
        <v>7</v>
      </c>
      <c r="F90">
        <v>7</v>
      </c>
      <c r="G90">
        <v>7</v>
      </c>
      <c r="H90">
        <v>20</v>
      </c>
      <c r="I90">
        <v>2.0939999999999999</v>
      </c>
      <c r="J90">
        <v>2.3940000000000001</v>
      </c>
      <c r="K90">
        <v>2.2629999999999999</v>
      </c>
      <c r="L90">
        <v>20</v>
      </c>
      <c r="M90">
        <v>0</v>
      </c>
      <c r="N90">
        <v>1</v>
      </c>
      <c r="O90">
        <v>0.2</v>
      </c>
      <c r="P90">
        <v>20</v>
      </c>
      <c r="Q90">
        <v>806</v>
      </c>
      <c r="R90">
        <v>2301</v>
      </c>
      <c r="S90">
        <v>1381.45</v>
      </c>
      <c r="T90">
        <v>20</v>
      </c>
      <c r="U90">
        <v>96</v>
      </c>
      <c r="V90">
        <v>101</v>
      </c>
      <c r="W90">
        <v>99.2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</row>
    <row r="91" spans="1:31" x14ac:dyDescent="0.25">
      <c r="A91" t="str">
        <f t="shared" si="1"/>
        <v>hypercube_10</v>
      </c>
      <c r="B91" t="s">
        <v>1176</v>
      </c>
      <c r="C91" s="1">
        <v>45392.79179398148</v>
      </c>
      <c r="D91">
        <v>20</v>
      </c>
      <c r="E91">
        <v>7</v>
      </c>
      <c r="F91">
        <v>7</v>
      </c>
      <c r="G91">
        <v>7</v>
      </c>
      <c r="H91">
        <v>20</v>
      </c>
      <c r="I91">
        <v>12.641</v>
      </c>
      <c r="J91">
        <v>14.326000000000001</v>
      </c>
      <c r="K91">
        <v>13.404999999999999</v>
      </c>
      <c r="L91">
        <v>20</v>
      </c>
      <c r="M91">
        <v>0</v>
      </c>
      <c r="N91">
        <v>2</v>
      </c>
      <c r="O91">
        <v>0.35</v>
      </c>
      <c r="P91">
        <v>20</v>
      </c>
      <c r="Q91">
        <v>524</v>
      </c>
      <c r="R91">
        <v>2226</v>
      </c>
      <c r="S91">
        <v>1039.45</v>
      </c>
      <c r="T91">
        <v>20</v>
      </c>
      <c r="U91">
        <v>98</v>
      </c>
      <c r="V91">
        <v>101</v>
      </c>
      <c r="W91">
        <v>100.2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</row>
    <row r="92" spans="1:31" x14ac:dyDescent="0.25">
      <c r="A92" t="str">
        <f t="shared" si="1"/>
        <v>hypercube_11</v>
      </c>
      <c r="B92" t="s">
        <v>1177</v>
      </c>
      <c r="C92" s="1">
        <v>45392.797719907408</v>
      </c>
      <c r="D92">
        <v>20</v>
      </c>
      <c r="E92">
        <v>8</v>
      </c>
      <c r="F92">
        <v>8</v>
      </c>
      <c r="G92">
        <v>8</v>
      </c>
      <c r="H92">
        <v>20</v>
      </c>
      <c r="I92">
        <v>34.351999999999997</v>
      </c>
      <c r="J92">
        <v>39.262</v>
      </c>
      <c r="K92">
        <v>36.113999999999997</v>
      </c>
      <c r="L92">
        <v>20</v>
      </c>
      <c r="M92">
        <v>0</v>
      </c>
      <c r="N92">
        <v>1</v>
      </c>
      <c r="O92">
        <v>0.15</v>
      </c>
      <c r="P92">
        <v>20</v>
      </c>
      <c r="Q92">
        <v>269</v>
      </c>
      <c r="R92">
        <v>850</v>
      </c>
      <c r="S92">
        <v>367.95</v>
      </c>
      <c r="T92">
        <v>20</v>
      </c>
      <c r="U92">
        <v>98</v>
      </c>
      <c r="V92">
        <v>101</v>
      </c>
      <c r="W92">
        <v>99.6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</row>
    <row r="93" spans="1:31" x14ac:dyDescent="0.25">
      <c r="A93" t="str">
        <f t="shared" si="1"/>
        <v>hypercube_12</v>
      </c>
      <c r="B93" t="s">
        <v>1178</v>
      </c>
      <c r="C93" s="1">
        <v>45392.843958333331</v>
      </c>
      <c r="D93">
        <v>20</v>
      </c>
      <c r="E93">
        <v>8</v>
      </c>
      <c r="F93">
        <v>8</v>
      </c>
      <c r="G93">
        <v>8</v>
      </c>
      <c r="H93">
        <v>20</v>
      </c>
      <c r="I93">
        <v>193.346</v>
      </c>
      <c r="J93">
        <v>243.85900000000001</v>
      </c>
      <c r="K93">
        <v>219.43600000000001</v>
      </c>
      <c r="L93">
        <v>20</v>
      </c>
      <c r="M93">
        <v>0</v>
      </c>
      <c r="N93">
        <v>2</v>
      </c>
      <c r="O93">
        <v>0.9</v>
      </c>
      <c r="P93">
        <v>20</v>
      </c>
      <c r="Q93">
        <v>228</v>
      </c>
      <c r="R93">
        <v>515</v>
      </c>
      <c r="S93">
        <v>310</v>
      </c>
      <c r="T93">
        <v>20</v>
      </c>
      <c r="U93">
        <v>96</v>
      </c>
      <c r="V93">
        <v>101</v>
      </c>
      <c r="W93">
        <v>99.45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</row>
    <row r="94" spans="1:31" x14ac:dyDescent="0.25">
      <c r="A94" t="str">
        <f t="shared" si="1"/>
        <v>Hamming_2_3</v>
      </c>
      <c r="B94" t="s">
        <v>1179</v>
      </c>
      <c r="C94" s="1">
        <v>45392.843958333331</v>
      </c>
      <c r="D94">
        <v>20</v>
      </c>
      <c r="E94">
        <v>3</v>
      </c>
      <c r="F94">
        <v>3</v>
      </c>
      <c r="G94">
        <v>3</v>
      </c>
      <c r="H94">
        <v>20</v>
      </c>
      <c r="I94">
        <v>2.9000000000000001E-2</v>
      </c>
      <c r="J94">
        <v>4.4999999999999998E-2</v>
      </c>
      <c r="K94">
        <v>3.7999999999999999E-2</v>
      </c>
      <c r="L94">
        <v>20</v>
      </c>
      <c r="M94">
        <v>0</v>
      </c>
      <c r="N94">
        <v>0</v>
      </c>
      <c r="O94">
        <v>0</v>
      </c>
      <c r="P94">
        <v>20</v>
      </c>
      <c r="Q94">
        <v>346</v>
      </c>
      <c r="R94">
        <v>561</v>
      </c>
      <c r="S94">
        <v>449.1</v>
      </c>
      <c r="T94">
        <v>20</v>
      </c>
      <c r="U94">
        <v>31</v>
      </c>
      <c r="V94">
        <v>36</v>
      </c>
      <c r="W94">
        <v>33.25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</row>
    <row r="95" spans="1:31" x14ac:dyDescent="0.25">
      <c r="A95" t="str">
        <f t="shared" si="1"/>
        <v>Hamming_2_4</v>
      </c>
      <c r="B95" t="s">
        <v>1180</v>
      </c>
      <c r="C95" s="1">
        <v>45392.843969907408</v>
      </c>
      <c r="D95">
        <v>20</v>
      </c>
      <c r="E95">
        <v>4</v>
      </c>
      <c r="F95">
        <v>4</v>
      </c>
      <c r="G95">
        <v>4</v>
      </c>
      <c r="H95">
        <v>20</v>
      </c>
      <c r="I95">
        <v>5.3999999999999999E-2</v>
      </c>
      <c r="J95">
        <v>8.5000000000000006E-2</v>
      </c>
      <c r="K95">
        <v>7.0000000000000007E-2</v>
      </c>
      <c r="L95">
        <v>20</v>
      </c>
      <c r="M95">
        <v>0</v>
      </c>
      <c r="N95">
        <v>0</v>
      </c>
      <c r="O95">
        <v>0</v>
      </c>
      <c r="P95">
        <v>20</v>
      </c>
      <c r="Q95">
        <v>2577</v>
      </c>
      <c r="R95">
        <v>4021</v>
      </c>
      <c r="S95">
        <v>3355.9</v>
      </c>
      <c r="T95">
        <v>20</v>
      </c>
      <c r="U95">
        <v>74</v>
      </c>
      <c r="V95">
        <v>92</v>
      </c>
      <c r="W95">
        <v>84.15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</row>
    <row r="96" spans="1:31" x14ac:dyDescent="0.25">
      <c r="A96" t="str">
        <f t="shared" si="1"/>
        <v>Hamming_2_5</v>
      </c>
      <c r="B96" t="s">
        <v>1181</v>
      </c>
      <c r="C96" s="1">
        <v>45392.843969907408</v>
      </c>
      <c r="D96">
        <v>20</v>
      </c>
      <c r="E96">
        <v>6</v>
      </c>
      <c r="F96">
        <v>6</v>
      </c>
      <c r="G96">
        <v>6</v>
      </c>
      <c r="H96">
        <v>20</v>
      </c>
      <c r="I96">
        <v>5.6000000000000001E-2</v>
      </c>
      <c r="J96">
        <v>8.4000000000000005E-2</v>
      </c>
      <c r="K96">
        <v>7.1999999999999995E-2</v>
      </c>
      <c r="L96">
        <v>20</v>
      </c>
      <c r="M96">
        <v>0</v>
      </c>
      <c r="N96">
        <v>0</v>
      </c>
      <c r="O96">
        <v>0</v>
      </c>
      <c r="P96">
        <v>20</v>
      </c>
      <c r="Q96">
        <v>3813</v>
      </c>
      <c r="R96">
        <v>4931</v>
      </c>
      <c r="S96">
        <v>4195.75</v>
      </c>
      <c r="T96">
        <v>20</v>
      </c>
      <c r="U96">
        <v>88</v>
      </c>
      <c r="V96">
        <v>100</v>
      </c>
      <c r="W96">
        <v>92.2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</row>
    <row r="97" spans="1:31" x14ac:dyDescent="0.25">
      <c r="A97" t="str">
        <f t="shared" si="1"/>
        <v>Hamming_2_6</v>
      </c>
      <c r="B97" t="s">
        <v>1182</v>
      </c>
      <c r="C97" s="1">
        <v>45392.843981481485</v>
      </c>
      <c r="D97">
        <v>20</v>
      </c>
      <c r="E97">
        <v>7</v>
      </c>
      <c r="F97">
        <v>7</v>
      </c>
      <c r="G97">
        <v>7</v>
      </c>
      <c r="H97">
        <v>20</v>
      </c>
      <c r="I97">
        <v>6.9000000000000006E-2</v>
      </c>
      <c r="J97">
        <v>9.1999999999999998E-2</v>
      </c>
      <c r="K97">
        <v>0.08</v>
      </c>
      <c r="L97">
        <v>20</v>
      </c>
      <c r="M97">
        <v>0</v>
      </c>
      <c r="N97">
        <v>0</v>
      </c>
      <c r="O97">
        <v>0</v>
      </c>
      <c r="P97">
        <v>20</v>
      </c>
      <c r="Q97">
        <v>3741</v>
      </c>
      <c r="R97">
        <v>4774</v>
      </c>
      <c r="S97">
        <v>4235.8</v>
      </c>
      <c r="T97">
        <v>20</v>
      </c>
      <c r="U97">
        <v>92</v>
      </c>
      <c r="V97">
        <v>100</v>
      </c>
      <c r="W97">
        <v>96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</row>
    <row r="98" spans="1:31" x14ac:dyDescent="0.25">
      <c r="A98" t="str">
        <f t="shared" si="1"/>
        <v>Hamming_2_7</v>
      </c>
      <c r="B98" t="s">
        <v>1183</v>
      </c>
      <c r="C98" s="1">
        <v>45392.843981481485</v>
      </c>
      <c r="D98">
        <v>20</v>
      </c>
      <c r="E98">
        <v>8</v>
      </c>
      <c r="F98">
        <v>8</v>
      </c>
      <c r="G98">
        <v>8</v>
      </c>
      <c r="H98">
        <v>20</v>
      </c>
      <c r="I98">
        <v>8.5000000000000006E-2</v>
      </c>
      <c r="J98">
        <v>0.114</v>
      </c>
      <c r="K98">
        <v>9.8000000000000004E-2</v>
      </c>
      <c r="L98">
        <v>20</v>
      </c>
      <c r="M98">
        <v>0</v>
      </c>
      <c r="N98">
        <v>0</v>
      </c>
      <c r="O98">
        <v>0</v>
      </c>
      <c r="P98">
        <v>20</v>
      </c>
      <c r="Q98">
        <v>2495</v>
      </c>
      <c r="R98">
        <v>3831</v>
      </c>
      <c r="S98">
        <v>3185.1</v>
      </c>
      <c r="T98">
        <v>20</v>
      </c>
      <c r="U98">
        <v>93</v>
      </c>
      <c r="V98">
        <v>101</v>
      </c>
      <c r="W98">
        <v>97.55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</row>
    <row r="99" spans="1:31" x14ac:dyDescent="0.25">
      <c r="A99" t="str">
        <f t="shared" si="1"/>
        <v>Hamming_2_8</v>
      </c>
      <c r="B99" t="s">
        <v>1184</v>
      </c>
      <c r="C99" s="1">
        <v>45392.843993055554</v>
      </c>
      <c r="D99">
        <v>20</v>
      </c>
      <c r="E99">
        <v>10</v>
      </c>
      <c r="F99">
        <v>10</v>
      </c>
      <c r="G99">
        <v>10</v>
      </c>
      <c r="H99">
        <v>20</v>
      </c>
      <c r="I99">
        <v>9.9000000000000005E-2</v>
      </c>
      <c r="J99">
        <v>0.13600000000000001</v>
      </c>
      <c r="K99">
        <v>0.11799999999999999</v>
      </c>
      <c r="L99">
        <v>20</v>
      </c>
      <c r="M99">
        <v>0</v>
      </c>
      <c r="N99">
        <v>0</v>
      </c>
      <c r="O99">
        <v>0</v>
      </c>
      <c r="P99">
        <v>20</v>
      </c>
      <c r="Q99">
        <v>748</v>
      </c>
      <c r="R99">
        <v>2070</v>
      </c>
      <c r="S99">
        <v>1350.2</v>
      </c>
      <c r="T99">
        <v>20</v>
      </c>
      <c r="U99">
        <v>93</v>
      </c>
      <c r="V99">
        <v>100</v>
      </c>
      <c r="W99">
        <v>97.3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</row>
    <row r="100" spans="1:31" x14ac:dyDescent="0.25">
      <c r="A100" t="str">
        <f t="shared" si="1"/>
        <v>Hamming_2_9</v>
      </c>
      <c r="B100" t="s">
        <v>1185</v>
      </c>
      <c r="C100" s="1">
        <v>45392.843993055554</v>
      </c>
      <c r="D100">
        <v>20</v>
      </c>
      <c r="E100">
        <v>11</v>
      </c>
      <c r="F100">
        <v>11</v>
      </c>
      <c r="G100">
        <v>11</v>
      </c>
      <c r="H100">
        <v>20</v>
      </c>
      <c r="I100">
        <v>0.13900000000000001</v>
      </c>
      <c r="J100">
        <v>0.189</v>
      </c>
      <c r="K100">
        <v>0.16300000000000001</v>
      </c>
      <c r="L100">
        <v>20</v>
      </c>
      <c r="M100">
        <v>0</v>
      </c>
      <c r="N100">
        <v>0</v>
      </c>
      <c r="O100">
        <v>0</v>
      </c>
      <c r="P100">
        <v>20</v>
      </c>
      <c r="Q100">
        <v>501</v>
      </c>
      <c r="R100">
        <v>1362</v>
      </c>
      <c r="S100">
        <v>799.35</v>
      </c>
      <c r="T100">
        <v>20</v>
      </c>
      <c r="U100">
        <v>93</v>
      </c>
      <c r="V100">
        <v>101</v>
      </c>
      <c r="W100">
        <v>98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</row>
    <row r="101" spans="1:31" x14ac:dyDescent="0.25">
      <c r="A101" t="str">
        <f t="shared" si="1"/>
        <v>Hamming_2_10</v>
      </c>
      <c r="B101" t="s">
        <v>1186</v>
      </c>
      <c r="C101" s="1">
        <v>45392.844004629631</v>
      </c>
      <c r="D101">
        <v>20</v>
      </c>
      <c r="E101">
        <v>12</v>
      </c>
      <c r="F101">
        <v>12</v>
      </c>
      <c r="G101">
        <v>12</v>
      </c>
      <c r="H101">
        <v>20</v>
      </c>
      <c r="I101">
        <v>0.188</v>
      </c>
      <c r="J101">
        <v>0.26100000000000001</v>
      </c>
      <c r="K101">
        <v>0.219</v>
      </c>
      <c r="L101">
        <v>20</v>
      </c>
      <c r="M101">
        <v>0</v>
      </c>
      <c r="N101">
        <v>0</v>
      </c>
      <c r="O101">
        <v>0</v>
      </c>
      <c r="P101">
        <v>20</v>
      </c>
      <c r="Q101">
        <v>359</v>
      </c>
      <c r="R101">
        <v>1234</v>
      </c>
      <c r="S101">
        <v>538.5</v>
      </c>
      <c r="T101">
        <v>20</v>
      </c>
      <c r="U101">
        <v>96</v>
      </c>
      <c r="V101">
        <v>101</v>
      </c>
      <c r="W101">
        <v>98.9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</row>
    <row r="102" spans="1:31" x14ac:dyDescent="0.25">
      <c r="A102" t="str">
        <f t="shared" si="1"/>
        <v>Hamming_2_11</v>
      </c>
      <c r="B102" t="s">
        <v>1187</v>
      </c>
      <c r="C102" s="1">
        <v>45392.8440162037</v>
      </c>
      <c r="D102">
        <v>20</v>
      </c>
      <c r="E102">
        <v>14</v>
      </c>
      <c r="F102">
        <v>14</v>
      </c>
      <c r="G102">
        <v>14</v>
      </c>
      <c r="H102">
        <v>20</v>
      </c>
      <c r="I102">
        <v>0.25</v>
      </c>
      <c r="J102">
        <v>0.33200000000000002</v>
      </c>
      <c r="K102">
        <v>0.28999999999999998</v>
      </c>
      <c r="L102">
        <v>20</v>
      </c>
      <c r="M102">
        <v>0</v>
      </c>
      <c r="N102">
        <v>0</v>
      </c>
      <c r="O102">
        <v>0</v>
      </c>
      <c r="P102">
        <v>20</v>
      </c>
      <c r="Q102">
        <v>228</v>
      </c>
      <c r="R102">
        <v>479</v>
      </c>
      <c r="S102">
        <v>308.35000000000002</v>
      </c>
      <c r="T102">
        <v>20</v>
      </c>
      <c r="U102">
        <v>94</v>
      </c>
      <c r="V102">
        <v>101</v>
      </c>
      <c r="W102">
        <v>97.65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</row>
    <row r="103" spans="1:31" x14ac:dyDescent="0.25">
      <c r="A103" t="str">
        <f t="shared" si="1"/>
        <v>Hamming_2_12</v>
      </c>
      <c r="B103" t="s">
        <v>1188</v>
      </c>
      <c r="C103" s="1">
        <v>45392.844027777777</v>
      </c>
      <c r="D103">
        <v>20</v>
      </c>
      <c r="E103">
        <v>15</v>
      </c>
      <c r="F103">
        <v>15</v>
      </c>
      <c r="G103">
        <v>15</v>
      </c>
      <c r="H103">
        <v>20</v>
      </c>
      <c r="I103">
        <v>0.42099999999999999</v>
      </c>
      <c r="J103">
        <v>0.501</v>
      </c>
      <c r="K103">
        <v>0.46100000000000002</v>
      </c>
      <c r="L103">
        <v>20</v>
      </c>
      <c r="M103">
        <v>0</v>
      </c>
      <c r="N103">
        <v>0</v>
      </c>
      <c r="O103">
        <v>0</v>
      </c>
      <c r="P103">
        <v>20</v>
      </c>
      <c r="Q103">
        <v>251</v>
      </c>
      <c r="R103">
        <v>370</v>
      </c>
      <c r="S103">
        <v>292.25</v>
      </c>
      <c r="T103">
        <v>20</v>
      </c>
      <c r="U103">
        <v>94</v>
      </c>
      <c r="V103">
        <v>101</v>
      </c>
      <c r="W103">
        <v>98.4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</row>
    <row r="104" spans="1:31" x14ac:dyDescent="0.25">
      <c r="A104" t="str">
        <f t="shared" si="1"/>
        <v>Hamming_2_13</v>
      </c>
      <c r="B104" t="s">
        <v>1189</v>
      </c>
      <c r="C104" s="1">
        <v>45392.844050925924</v>
      </c>
      <c r="D104">
        <v>20</v>
      </c>
      <c r="E104">
        <v>16</v>
      </c>
      <c r="F104">
        <v>16</v>
      </c>
      <c r="G104">
        <v>16</v>
      </c>
      <c r="H104">
        <v>20</v>
      </c>
      <c r="I104">
        <v>0.54900000000000004</v>
      </c>
      <c r="J104">
        <v>0.67300000000000004</v>
      </c>
      <c r="K104">
        <v>0.624</v>
      </c>
      <c r="L104">
        <v>20</v>
      </c>
      <c r="M104">
        <v>0</v>
      </c>
      <c r="N104">
        <v>0</v>
      </c>
      <c r="O104">
        <v>0</v>
      </c>
      <c r="P104">
        <v>20</v>
      </c>
      <c r="Q104">
        <v>216</v>
      </c>
      <c r="R104">
        <v>340</v>
      </c>
      <c r="S104">
        <v>273.2</v>
      </c>
      <c r="T104">
        <v>20</v>
      </c>
      <c r="U104">
        <v>96</v>
      </c>
      <c r="V104">
        <v>101</v>
      </c>
      <c r="W104">
        <v>99.15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</row>
    <row r="105" spans="1:31" x14ac:dyDescent="0.25">
      <c r="A105" t="str">
        <f t="shared" si="1"/>
        <v>Hamming_2_14</v>
      </c>
      <c r="B105" t="s">
        <v>1190</v>
      </c>
      <c r="C105" s="1">
        <v>45392.8440625</v>
      </c>
      <c r="D105">
        <v>20</v>
      </c>
      <c r="E105">
        <v>18</v>
      </c>
      <c r="F105">
        <v>18</v>
      </c>
      <c r="G105">
        <v>18</v>
      </c>
      <c r="H105">
        <v>20</v>
      </c>
      <c r="I105">
        <v>0.71399999999999997</v>
      </c>
      <c r="J105">
        <v>0.86599999999999999</v>
      </c>
      <c r="K105">
        <v>0.77800000000000002</v>
      </c>
      <c r="L105">
        <v>20</v>
      </c>
      <c r="M105">
        <v>0</v>
      </c>
      <c r="N105">
        <v>0</v>
      </c>
      <c r="O105">
        <v>0</v>
      </c>
      <c r="P105">
        <v>20</v>
      </c>
      <c r="Q105">
        <v>194</v>
      </c>
      <c r="R105">
        <v>282</v>
      </c>
      <c r="S105">
        <v>233.4</v>
      </c>
      <c r="T105">
        <v>20</v>
      </c>
      <c r="U105">
        <v>95</v>
      </c>
      <c r="V105">
        <v>100</v>
      </c>
      <c r="W105">
        <v>97.65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</row>
    <row r="106" spans="1:31" x14ac:dyDescent="0.25">
      <c r="A106" t="str">
        <f t="shared" si="1"/>
        <v>Hamming_2_15</v>
      </c>
      <c r="B106" t="s">
        <v>1191</v>
      </c>
      <c r="C106" s="1">
        <v>45392.844097222223</v>
      </c>
      <c r="D106">
        <v>20</v>
      </c>
      <c r="E106">
        <v>19</v>
      </c>
      <c r="F106">
        <v>19</v>
      </c>
      <c r="G106">
        <v>19</v>
      </c>
      <c r="H106">
        <v>20</v>
      </c>
      <c r="I106">
        <v>1.0329999999999999</v>
      </c>
      <c r="J106">
        <v>1.1759999999999999</v>
      </c>
      <c r="K106">
        <v>1.087</v>
      </c>
      <c r="L106">
        <v>20</v>
      </c>
      <c r="M106">
        <v>0</v>
      </c>
      <c r="N106">
        <v>0</v>
      </c>
      <c r="O106">
        <v>0</v>
      </c>
      <c r="P106">
        <v>20</v>
      </c>
      <c r="Q106">
        <v>188</v>
      </c>
      <c r="R106">
        <v>270</v>
      </c>
      <c r="S106">
        <v>232.15</v>
      </c>
      <c r="T106">
        <v>20</v>
      </c>
      <c r="U106">
        <v>95</v>
      </c>
      <c r="V106">
        <v>100</v>
      </c>
      <c r="W106">
        <v>98.1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</row>
    <row r="107" spans="1:31" x14ac:dyDescent="0.25">
      <c r="A107" t="str">
        <f t="shared" si="1"/>
        <v>Hamming_2_16</v>
      </c>
      <c r="B107" t="s">
        <v>1192</v>
      </c>
      <c r="C107" s="1">
        <v>45392.844143518516</v>
      </c>
      <c r="D107">
        <v>20</v>
      </c>
      <c r="E107">
        <v>20</v>
      </c>
      <c r="F107">
        <v>20</v>
      </c>
      <c r="G107">
        <v>20</v>
      </c>
      <c r="H107">
        <v>20</v>
      </c>
      <c r="I107">
        <v>1.397</v>
      </c>
      <c r="J107">
        <v>1.5669999999999999</v>
      </c>
      <c r="K107">
        <v>1.4770000000000001</v>
      </c>
      <c r="L107">
        <v>20</v>
      </c>
      <c r="M107">
        <v>0</v>
      </c>
      <c r="N107">
        <v>0</v>
      </c>
      <c r="O107">
        <v>0</v>
      </c>
      <c r="P107">
        <v>20</v>
      </c>
      <c r="Q107">
        <v>193</v>
      </c>
      <c r="R107">
        <v>247</v>
      </c>
      <c r="S107">
        <v>221.2</v>
      </c>
      <c r="T107">
        <v>20</v>
      </c>
      <c r="U107">
        <v>96</v>
      </c>
      <c r="V107">
        <v>101</v>
      </c>
      <c r="W107">
        <v>98.7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</row>
    <row r="108" spans="1:31" x14ac:dyDescent="0.25">
      <c r="A108" t="str">
        <f t="shared" si="1"/>
        <v>Hamming_2_17</v>
      </c>
      <c r="B108" t="s">
        <v>1193</v>
      </c>
      <c r="C108" s="1">
        <v>45392.844189814816</v>
      </c>
      <c r="D108">
        <v>20</v>
      </c>
      <c r="E108">
        <v>22</v>
      </c>
      <c r="F108">
        <v>22</v>
      </c>
      <c r="G108">
        <v>22</v>
      </c>
      <c r="H108">
        <v>20</v>
      </c>
      <c r="I108">
        <v>1.657</v>
      </c>
      <c r="J108">
        <v>1.9119999999999999</v>
      </c>
      <c r="K108">
        <v>1.766</v>
      </c>
      <c r="L108">
        <v>20</v>
      </c>
      <c r="M108">
        <v>0</v>
      </c>
      <c r="N108">
        <v>0</v>
      </c>
      <c r="O108">
        <v>0</v>
      </c>
      <c r="P108">
        <v>20</v>
      </c>
      <c r="Q108">
        <v>168</v>
      </c>
      <c r="R108">
        <v>259</v>
      </c>
      <c r="S108">
        <v>208.9</v>
      </c>
      <c r="T108">
        <v>20</v>
      </c>
      <c r="U108">
        <v>95</v>
      </c>
      <c r="V108">
        <v>101</v>
      </c>
      <c r="W108">
        <v>99.35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</row>
    <row r="109" spans="1:31" x14ac:dyDescent="0.25">
      <c r="A109" t="str">
        <f t="shared" si="1"/>
        <v>Hamming_2_18</v>
      </c>
      <c r="B109" t="s">
        <v>1194</v>
      </c>
      <c r="C109" s="1">
        <v>45392.844247685185</v>
      </c>
      <c r="D109">
        <v>20</v>
      </c>
      <c r="E109">
        <v>23</v>
      </c>
      <c r="F109">
        <v>23</v>
      </c>
      <c r="G109">
        <v>23</v>
      </c>
      <c r="H109">
        <v>20</v>
      </c>
      <c r="I109">
        <v>2.1280000000000001</v>
      </c>
      <c r="J109">
        <v>2.5169999999999999</v>
      </c>
      <c r="K109">
        <v>2.2730000000000001</v>
      </c>
      <c r="L109">
        <v>20</v>
      </c>
      <c r="M109">
        <v>0</v>
      </c>
      <c r="N109">
        <v>0</v>
      </c>
      <c r="O109">
        <v>0</v>
      </c>
      <c r="P109">
        <v>20</v>
      </c>
      <c r="Q109">
        <v>173</v>
      </c>
      <c r="R109">
        <v>228</v>
      </c>
      <c r="S109">
        <v>202.5</v>
      </c>
      <c r="T109">
        <v>20</v>
      </c>
      <c r="U109">
        <v>95</v>
      </c>
      <c r="V109">
        <v>101</v>
      </c>
      <c r="W109">
        <v>98.7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</row>
    <row r="110" spans="1:31" x14ac:dyDescent="0.25">
      <c r="A110" t="str">
        <f t="shared" si="1"/>
        <v>Hamming_2_19</v>
      </c>
      <c r="B110" t="s">
        <v>1195</v>
      </c>
      <c r="C110" s="1">
        <v>45392.844328703701</v>
      </c>
      <c r="D110">
        <v>20</v>
      </c>
      <c r="E110">
        <v>24</v>
      </c>
      <c r="F110">
        <v>24</v>
      </c>
      <c r="G110">
        <v>24</v>
      </c>
      <c r="H110">
        <v>20</v>
      </c>
      <c r="I110">
        <v>2.6960000000000002</v>
      </c>
      <c r="J110">
        <v>3.0070000000000001</v>
      </c>
      <c r="K110">
        <v>2.8530000000000002</v>
      </c>
      <c r="L110">
        <v>20</v>
      </c>
      <c r="M110">
        <v>0</v>
      </c>
      <c r="N110">
        <v>0</v>
      </c>
      <c r="O110">
        <v>0</v>
      </c>
      <c r="P110">
        <v>20</v>
      </c>
      <c r="Q110">
        <v>185</v>
      </c>
      <c r="R110">
        <v>231</v>
      </c>
      <c r="S110">
        <v>207.55</v>
      </c>
      <c r="T110">
        <v>20</v>
      </c>
      <c r="U110">
        <v>97</v>
      </c>
      <c r="V110">
        <v>101</v>
      </c>
      <c r="W110">
        <v>99.35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</row>
    <row r="111" spans="1:31" x14ac:dyDescent="0.25">
      <c r="A111" t="str">
        <f t="shared" si="1"/>
        <v>Hamming_2_20</v>
      </c>
      <c r="B111" t="s">
        <v>1196</v>
      </c>
      <c r="C111" s="1">
        <v>45392.844421296293</v>
      </c>
      <c r="D111">
        <v>20</v>
      </c>
      <c r="E111">
        <v>26</v>
      </c>
      <c r="F111">
        <v>26</v>
      </c>
      <c r="G111">
        <v>26</v>
      </c>
      <c r="H111">
        <v>20</v>
      </c>
      <c r="I111">
        <v>3.1640000000000001</v>
      </c>
      <c r="J111">
        <v>3.706</v>
      </c>
      <c r="K111">
        <v>3.42</v>
      </c>
      <c r="L111">
        <v>20</v>
      </c>
      <c r="M111">
        <v>0</v>
      </c>
      <c r="N111">
        <v>0</v>
      </c>
      <c r="O111">
        <v>0</v>
      </c>
      <c r="P111">
        <v>20</v>
      </c>
      <c r="Q111">
        <v>168</v>
      </c>
      <c r="R111">
        <v>234</v>
      </c>
      <c r="S111">
        <v>191.9</v>
      </c>
      <c r="T111">
        <v>20</v>
      </c>
      <c r="U111">
        <v>96</v>
      </c>
      <c r="V111">
        <v>101</v>
      </c>
      <c r="W111">
        <v>98.9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</row>
    <row r="112" spans="1:31" x14ac:dyDescent="0.25">
      <c r="A112" t="str">
        <f t="shared" si="1"/>
        <v>Hamming_2_21</v>
      </c>
      <c r="B112" t="s">
        <v>1197</v>
      </c>
      <c r="C112" s="1">
        <v>45392.844548611109</v>
      </c>
      <c r="D112">
        <v>20</v>
      </c>
      <c r="E112">
        <v>27</v>
      </c>
      <c r="F112">
        <v>27</v>
      </c>
      <c r="G112">
        <v>27</v>
      </c>
      <c r="H112">
        <v>20</v>
      </c>
      <c r="I112">
        <v>4.2880000000000003</v>
      </c>
      <c r="J112">
        <v>4.7699999999999996</v>
      </c>
      <c r="K112">
        <v>4.508</v>
      </c>
      <c r="L112">
        <v>20</v>
      </c>
      <c r="M112">
        <v>0</v>
      </c>
      <c r="N112">
        <v>0</v>
      </c>
      <c r="O112">
        <v>0</v>
      </c>
      <c r="P112">
        <v>20</v>
      </c>
      <c r="Q112">
        <v>183</v>
      </c>
      <c r="R112">
        <v>231</v>
      </c>
      <c r="S112">
        <v>201.1</v>
      </c>
      <c r="T112">
        <v>20</v>
      </c>
      <c r="U112">
        <v>95</v>
      </c>
      <c r="V112">
        <v>101</v>
      </c>
      <c r="W112">
        <v>99.25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</row>
    <row r="113" spans="1:31" x14ac:dyDescent="0.25">
      <c r="A113" t="str">
        <f t="shared" si="1"/>
        <v>Hamming_2_22</v>
      </c>
      <c r="B113" t="s">
        <v>1198</v>
      </c>
      <c r="C113" s="1">
        <v>45392.844710648147</v>
      </c>
      <c r="D113">
        <v>20</v>
      </c>
      <c r="E113">
        <v>28</v>
      </c>
      <c r="F113">
        <v>28</v>
      </c>
      <c r="G113">
        <v>28</v>
      </c>
      <c r="H113">
        <v>20</v>
      </c>
      <c r="I113">
        <v>5.4130000000000003</v>
      </c>
      <c r="J113">
        <v>6.0069999999999997</v>
      </c>
      <c r="K113">
        <v>5.6909999999999998</v>
      </c>
      <c r="L113">
        <v>20</v>
      </c>
      <c r="M113">
        <v>0</v>
      </c>
      <c r="N113">
        <v>0</v>
      </c>
      <c r="O113">
        <v>0</v>
      </c>
      <c r="P113">
        <v>20</v>
      </c>
      <c r="Q113">
        <v>167</v>
      </c>
      <c r="R113">
        <v>223</v>
      </c>
      <c r="S113">
        <v>189.7</v>
      </c>
      <c r="T113">
        <v>20</v>
      </c>
      <c r="U113">
        <v>97</v>
      </c>
      <c r="V113">
        <v>101</v>
      </c>
      <c r="W113">
        <v>99.05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</row>
    <row r="114" spans="1:31" x14ac:dyDescent="0.25">
      <c r="A114" t="str">
        <f t="shared" si="1"/>
        <v>Hamming_2_23</v>
      </c>
      <c r="B114" t="s">
        <v>1199</v>
      </c>
      <c r="C114" s="1">
        <v>45392.844907407409</v>
      </c>
      <c r="D114">
        <v>20</v>
      </c>
      <c r="E114">
        <v>30</v>
      </c>
      <c r="F114">
        <v>30</v>
      </c>
      <c r="G114">
        <v>30</v>
      </c>
      <c r="H114">
        <v>20</v>
      </c>
      <c r="I114">
        <v>6.7530000000000001</v>
      </c>
      <c r="J114">
        <v>7.9210000000000003</v>
      </c>
      <c r="K114">
        <v>7.343</v>
      </c>
      <c r="L114">
        <v>20</v>
      </c>
      <c r="M114">
        <v>0</v>
      </c>
      <c r="N114">
        <v>0</v>
      </c>
      <c r="O114">
        <v>0</v>
      </c>
      <c r="P114">
        <v>20</v>
      </c>
      <c r="Q114">
        <v>158</v>
      </c>
      <c r="R114">
        <v>229</v>
      </c>
      <c r="S114">
        <v>183.65</v>
      </c>
      <c r="T114">
        <v>20</v>
      </c>
      <c r="U114">
        <v>95</v>
      </c>
      <c r="V114">
        <v>101</v>
      </c>
      <c r="W114">
        <v>98.75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</row>
    <row r="115" spans="1:31" x14ac:dyDescent="0.25">
      <c r="A115" t="str">
        <f t="shared" si="1"/>
        <v>Hamming_2_24</v>
      </c>
      <c r="B115" t="s">
        <v>1200</v>
      </c>
      <c r="C115" s="1">
        <v>45392.845150462963</v>
      </c>
      <c r="D115">
        <v>20</v>
      </c>
      <c r="E115">
        <v>31</v>
      </c>
      <c r="F115">
        <v>31</v>
      </c>
      <c r="G115">
        <v>31</v>
      </c>
      <c r="H115">
        <v>20</v>
      </c>
      <c r="I115">
        <v>8.4749999999999996</v>
      </c>
      <c r="J115">
        <v>9.4809999999999999</v>
      </c>
      <c r="K115">
        <v>9.125</v>
      </c>
      <c r="L115">
        <v>20</v>
      </c>
      <c r="M115">
        <v>0</v>
      </c>
      <c r="N115">
        <v>0</v>
      </c>
      <c r="O115">
        <v>0</v>
      </c>
      <c r="P115">
        <v>20</v>
      </c>
      <c r="Q115">
        <v>171</v>
      </c>
      <c r="R115">
        <v>206</v>
      </c>
      <c r="S115">
        <v>190.15</v>
      </c>
      <c r="T115">
        <v>20</v>
      </c>
      <c r="U115">
        <v>96</v>
      </c>
      <c r="V115">
        <v>101</v>
      </c>
      <c r="W115">
        <v>98.95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</row>
    <row r="116" spans="1:31" x14ac:dyDescent="0.25">
      <c r="A116" t="str">
        <f t="shared" si="1"/>
        <v>Hamming_2_25</v>
      </c>
      <c r="B116" t="s">
        <v>1201</v>
      </c>
      <c r="C116" s="1">
        <v>45392.84547453704</v>
      </c>
      <c r="D116">
        <v>20</v>
      </c>
      <c r="E116">
        <v>32</v>
      </c>
      <c r="F116">
        <v>32</v>
      </c>
      <c r="G116">
        <v>32</v>
      </c>
      <c r="H116">
        <v>20</v>
      </c>
      <c r="I116">
        <v>11.26</v>
      </c>
      <c r="J116">
        <v>12.769</v>
      </c>
      <c r="K116">
        <v>11.882</v>
      </c>
      <c r="L116">
        <v>20</v>
      </c>
      <c r="M116">
        <v>0</v>
      </c>
      <c r="N116">
        <v>0</v>
      </c>
      <c r="O116">
        <v>0</v>
      </c>
      <c r="P116">
        <v>20</v>
      </c>
      <c r="Q116">
        <v>170</v>
      </c>
      <c r="R116">
        <v>211</v>
      </c>
      <c r="S116">
        <v>190.1</v>
      </c>
      <c r="T116">
        <v>20</v>
      </c>
      <c r="U116">
        <v>98</v>
      </c>
      <c r="V116">
        <v>101</v>
      </c>
      <c r="W116">
        <v>99.35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</row>
    <row r="117" spans="1:31" x14ac:dyDescent="0.25">
      <c r="A117" t="str">
        <f t="shared" si="1"/>
        <v>Hamming_2_26</v>
      </c>
      <c r="B117" t="s">
        <v>1202</v>
      </c>
      <c r="C117" s="1">
        <v>45392.845856481479</v>
      </c>
      <c r="D117">
        <v>20</v>
      </c>
      <c r="E117">
        <v>34</v>
      </c>
      <c r="F117">
        <v>34</v>
      </c>
      <c r="G117">
        <v>34</v>
      </c>
      <c r="H117">
        <v>20</v>
      </c>
      <c r="I117">
        <v>13.218</v>
      </c>
      <c r="J117">
        <v>14.923</v>
      </c>
      <c r="K117">
        <v>14.079000000000001</v>
      </c>
      <c r="L117">
        <v>20</v>
      </c>
      <c r="M117">
        <v>0</v>
      </c>
      <c r="N117">
        <v>0</v>
      </c>
      <c r="O117">
        <v>0</v>
      </c>
      <c r="P117">
        <v>20</v>
      </c>
      <c r="Q117">
        <v>161</v>
      </c>
      <c r="R117">
        <v>195</v>
      </c>
      <c r="S117">
        <v>179.8</v>
      </c>
      <c r="T117">
        <v>20</v>
      </c>
      <c r="U117">
        <v>94</v>
      </c>
      <c r="V117">
        <v>101</v>
      </c>
      <c r="W117">
        <v>99.4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</row>
    <row r="118" spans="1:31" x14ac:dyDescent="0.25">
      <c r="A118" t="str">
        <f t="shared" si="1"/>
        <v>Hamming_2_27</v>
      </c>
      <c r="B118" t="s">
        <v>1203</v>
      </c>
      <c r="C118" s="1">
        <v>45392.846342592595</v>
      </c>
      <c r="D118">
        <v>20</v>
      </c>
      <c r="E118">
        <v>35</v>
      </c>
      <c r="F118">
        <v>35</v>
      </c>
      <c r="G118">
        <v>35</v>
      </c>
      <c r="H118">
        <v>20</v>
      </c>
      <c r="I118">
        <v>17.850999999999999</v>
      </c>
      <c r="J118">
        <v>19</v>
      </c>
      <c r="K118">
        <v>18.416</v>
      </c>
      <c r="L118">
        <v>20</v>
      </c>
      <c r="M118">
        <v>0</v>
      </c>
      <c r="N118">
        <v>0</v>
      </c>
      <c r="O118">
        <v>0</v>
      </c>
      <c r="P118">
        <v>20</v>
      </c>
      <c r="Q118">
        <v>162</v>
      </c>
      <c r="R118">
        <v>205</v>
      </c>
      <c r="S118">
        <v>183.6</v>
      </c>
      <c r="T118">
        <v>20</v>
      </c>
      <c r="U118">
        <v>98</v>
      </c>
      <c r="V118">
        <v>101</v>
      </c>
      <c r="W118">
        <v>100.05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</row>
    <row r="119" spans="1:31" x14ac:dyDescent="0.25">
      <c r="A119" t="str">
        <f t="shared" si="1"/>
        <v>Hamming_2_28</v>
      </c>
      <c r="B119" t="s">
        <v>1204</v>
      </c>
      <c r="C119" s="1">
        <v>45392.846979166665</v>
      </c>
      <c r="D119">
        <v>20</v>
      </c>
      <c r="E119">
        <v>36</v>
      </c>
      <c r="F119">
        <v>36</v>
      </c>
      <c r="G119">
        <v>36</v>
      </c>
      <c r="H119">
        <v>20</v>
      </c>
      <c r="I119">
        <v>22.943000000000001</v>
      </c>
      <c r="J119">
        <v>24.533000000000001</v>
      </c>
      <c r="K119">
        <v>23.634</v>
      </c>
      <c r="L119">
        <v>20</v>
      </c>
      <c r="M119">
        <v>0</v>
      </c>
      <c r="N119">
        <v>0</v>
      </c>
      <c r="O119">
        <v>0</v>
      </c>
      <c r="P119">
        <v>20</v>
      </c>
      <c r="Q119">
        <v>158</v>
      </c>
      <c r="R119">
        <v>203</v>
      </c>
      <c r="S119">
        <v>181.35</v>
      </c>
      <c r="T119">
        <v>20</v>
      </c>
      <c r="U119">
        <v>97</v>
      </c>
      <c r="V119">
        <v>101</v>
      </c>
      <c r="W119">
        <v>99.8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</row>
    <row r="120" spans="1:31" x14ac:dyDescent="0.25">
      <c r="A120" t="str">
        <f t="shared" si="1"/>
        <v>Hamming_2_29</v>
      </c>
      <c r="B120" t="s">
        <v>1205</v>
      </c>
      <c r="C120" s="1">
        <v>45392.847777777781</v>
      </c>
      <c r="D120">
        <v>20</v>
      </c>
      <c r="E120">
        <v>38</v>
      </c>
      <c r="F120">
        <v>38</v>
      </c>
      <c r="G120">
        <v>38</v>
      </c>
      <c r="H120">
        <v>20</v>
      </c>
      <c r="I120">
        <v>28.352</v>
      </c>
      <c r="J120">
        <v>31.486000000000001</v>
      </c>
      <c r="K120">
        <v>29.875</v>
      </c>
      <c r="L120">
        <v>20</v>
      </c>
      <c r="M120">
        <v>0</v>
      </c>
      <c r="N120">
        <v>0</v>
      </c>
      <c r="O120">
        <v>0</v>
      </c>
      <c r="P120">
        <v>20</v>
      </c>
      <c r="Q120">
        <v>153</v>
      </c>
      <c r="R120">
        <v>195</v>
      </c>
      <c r="S120">
        <v>179.1</v>
      </c>
      <c r="T120">
        <v>20</v>
      </c>
      <c r="U120">
        <v>97</v>
      </c>
      <c r="V120">
        <v>101</v>
      </c>
      <c r="W120">
        <v>99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</row>
    <row r="121" spans="1:31" x14ac:dyDescent="0.25">
      <c r="A121" t="str">
        <f t="shared" si="1"/>
        <v>Hamming_2_30</v>
      </c>
      <c r="B121" t="s">
        <v>1206</v>
      </c>
      <c r="C121" s="1">
        <v>45392.848773148151</v>
      </c>
      <c r="D121">
        <v>20</v>
      </c>
      <c r="E121">
        <v>39</v>
      </c>
      <c r="F121">
        <v>39</v>
      </c>
      <c r="G121">
        <v>39</v>
      </c>
      <c r="H121">
        <v>20</v>
      </c>
      <c r="I121">
        <v>35.938000000000002</v>
      </c>
      <c r="J121">
        <v>38.500999999999998</v>
      </c>
      <c r="K121">
        <v>37.119</v>
      </c>
      <c r="L121">
        <v>20</v>
      </c>
      <c r="M121">
        <v>0</v>
      </c>
      <c r="N121">
        <v>0</v>
      </c>
      <c r="O121">
        <v>0</v>
      </c>
      <c r="P121">
        <v>20</v>
      </c>
      <c r="Q121">
        <v>162</v>
      </c>
      <c r="R121">
        <v>202</v>
      </c>
      <c r="S121">
        <v>175.65</v>
      </c>
      <c r="T121">
        <v>20</v>
      </c>
      <c r="U121">
        <v>98</v>
      </c>
      <c r="V121">
        <v>101</v>
      </c>
      <c r="W121">
        <v>99.35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</row>
    <row r="122" spans="1:31" x14ac:dyDescent="0.25">
      <c r="A122" t="str">
        <f t="shared" si="1"/>
        <v>Hamming_3_3</v>
      </c>
      <c r="B122" t="s">
        <v>1207</v>
      </c>
      <c r="C122" s="1">
        <v>45392.848773148151</v>
      </c>
      <c r="D122">
        <v>20</v>
      </c>
      <c r="E122">
        <v>4</v>
      </c>
      <c r="F122">
        <v>4</v>
      </c>
      <c r="G122">
        <v>4</v>
      </c>
      <c r="H122">
        <v>20</v>
      </c>
      <c r="I122">
        <v>5.8999999999999997E-2</v>
      </c>
      <c r="J122">
        <v>8.6999999999999994E-2</v>
      </c>
      <c r="K122">
        <v>7.2999999999999995E-2</v>
      </c>
      <c r="L122">
        <v>20</v>
      </c>
      <c r="M122">
        <v>0</v>
      </c>
      <c r="N122">
        <v>0</v>
      </c>
      <c r="O122">
        <v>0</v>
      </c>
      <c r="P122">
        <v>20</v>
      </c>
      <c r="Q122">
        <v>1812</v>
      </c>
      <c r="R122">
        <v>3050</v>
      </c>
      <c r="S122">
        <v>2422</v>
      </c>
      <c r="T122">
        <v>20</v>
      </c>
      <c r="U122">
        <v>60</v>
      </c>
      <c r="V122">
        <v>78</v>
      </c>
      <c r="W122">
        <v>69.8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</row>
    <row r="123" spans="1:31" x14ac:dyDescent="0.25">
      <c r="A123" t="str">
        <f t="shared" si="1"/>
        <v>Hamming_3_4</v>
      </c>
      <c r="B123" t="s">
        <v>1208</v>
      </c>
      <c r="C123" s="1">
        <v>45392.84878472222</v>
      </c>
      <c r="D123">
        <v>20</v>
      </c>
      <c r="E123">
        <v>6</v>
      </c>
      <c r="F123">
        <v>6</v>
      </c>
      <c r="G123">
        <v>6</v>
      </c>
      <c r="H123">
        <v>20</v>
      </c>
      <c r="I123">
        <v>0.107</v>
      </c>
      <c r="J123">
        <v>0.13600000000000001</v>
      </c>
      <c r="K123">
        <v>0.121</v>
      </c>
      <c r="L123">
        <v>20</v>
      </c>
      <c r="M123">
        <v>0</v>
      </c>
      <c r="N123">
        <v>0</v>
      </c>
      <c r="O123">
        <v>0</v>
      </c>
      <c r="P123">
        <v>20</v>
      </c>
      <c r="Q123">
        <v>4004</v>
      </c>
      <c r="R123">
        <v>4753</v>
      </c>
      <c r="S123">
        <v>4431.8</v>
      </c>
      <c r="T123">
        <v>20</v>
      </c>
      <c r="U123">
        <v>90</v>
      </c>
      <c r="V123">
        <v>97</v>
      </c>
      <c r="W123">
        <v>94.35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</row>
    <row r="124" spans="1:31" x14ac:dyDescent="0.25">
      <c r="A124" t="str">
        <f t="shared" si="1"/>
        <v>Hamming_3_5</v>
      </c>
      <c r="B124" t="s">
        <v>1209</v>
      </c>
      <c r="C124" s="1">
        <v>45392.84878472222</v>
      </c>
      <c r="D124">
        <v>20</v>
      </c>
      <c r="E124">
        <v>7</v>
      </c>
      <c r="F124">
        <v>7</v>
      </c>
      <c r="G124">
        <v>7</v>
      </c>
      <c r="H124">
        <v>20</v>
      </c>
      <c r="I124">
        <v>0.24299999999999999</v>
      </c>
      <c r="J124">
        <v>0.30199999999999999</v>
      </c>
      <c r="K124">
        <v>0.27500000000000002</v>
      </c>
      <c r="L124">
        <v>20</v>
      </c>
      <c r="M124">
        <v>0</v>
      </c>
      <c r="N124">
        <v>1</v>
      </c>
      <c r="O124">
        <v>0.1</v>
      </c>
      <c r="P124">
        <v>20</v>
      </c>
      <c r="Q124">
        <v>1572</v>
      </c>
      <c r="R124">
        <v>3162</v>
      </c>
      <c r="S124">
        <v>2413.6999999999998</v>
      </c>
      <c r="T124">
        <v>20</v>
      </c>
      <c r="U124">
        <v>90</v>
      </c>
      <c r="V124">
        <v>99</v>
      </c>
      <c r="W124">
        <v>94.6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</row>
    <row r="125" spans="1:31" x14ac:dyDescent="0.25">
      <c r="A125" t="str">
        <f t="shared" si="1"/>
        <v>Hamming_3_6</v>
      </c>
      <c r="B125" t="s">
        <v>1210</v>
      </c>
      <c r="C125" s="1">
        <v>45392.848807870374</v>
      </c>
      <c r="D125">
        <v>20</v>
      </c>
      <c r="E125">
        <v>9</v>
      </c>
      <c r="F125">
        <v>9</v>
      </c>
      <c r="G125">
        <v>9</v>
      </c>
      <c r="H125">
        <v>20</v>
      </c>
      <c r="I125">
        <v>0.47699999999999998</v>
      </c>
      <c r="J125">
        <v>0.80800000000000005</v>
      </c>
      <c r="K125">
        <v>0.64300000000000002</v>
      </c>
      <c r="L125">
        <v>20</v>
      </c>
      <c r="M125">
        <v>0</v>
      </c>
      <c r="N125">
        <v>0</v>
      </c>
      <c r="O125">
        <v>0</v>
      </c>
      <c r="P125">
        <v>20</v>
      </c>
      <c r="Q125">
        <v>299</v>
      </c>
      <c r="R125">
        <v>720</v>
      </c>
      <c r="S125">
        <v>449.85</v>
      </c>
      <c r="T125">
        <v>20</v>
      </c>
      <c r="U125">
        <v>95</v>
      </c>
      <c r="V125">
        <v>100</v>
      </c>
      <c r="W125">
        <v>97.65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</row>
    <row r="126" spans="1:31" x14ac:dyDescent="0.25">
      <c r="A126" t="str">
        <f t="shared" si="1"/>
        <v>Hamming_3_7</v>
      </c>
      <c r="B126" t="s">
        <v>1211</v>
      </c>
      <c r="C126" s="1">
        <v>45392.84888888889</v>
      </c>
      <c r="D126">
        <v>20</v>
      </c>
      <c r="E126">
        <v>10</v>
      </c>
      <c r="F126">
        <v>10</v>
      </c>
      <c r="G126">
        <v>10</v>
      </c>
      <c r="H126">
        <v>20</v>
      </c>
      <c r="I126">
        <v>2.2970000000000002</v>
      </c>
      <c r="J126">
        <v>2.7839999999999998</v>
      </c>
      <c r="K126">
        <v>2.52</v>
      </c>
      <c r="L126">
        <v>20</v>
      </c>
      <c r="M126">
        <v>0</v>
      </c>
      <c r="N126">
        <v>4</v>
      </c>
      <c r="O126">
        <v>1.3</v>
      </c>
      <c r="P126">
        <v>20</v>
      </c>
      <c r="Q126">
        <v>136</v>
      </c>
      <c r="R126">
        <v>275</v>
      </c>
      <c r="S126">
        <v>191.5</v>
      </c>
      <c r="T126">
        <v>20</v>
      </c>
      <c r="U126">
        <v>97</v>
      </c>
      <c r="V126">
        <v>101</v>
      </c>
      <c r="W126">
        <v>99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</row>
    <row r="127" spans="1:31" x14ac:dyDescent="0.25">
      <c r="A127" t="str">
        <f t="shared" si="1"/>
        <v>Hamming_3_8</v>
      </c>
      <c r="B127" t="s">
        <v>1212</v>
      </c>
      <c r="C127" s="1">
        <v>45392.849085648151</v>
      </c>
      <c r="D127">
        <v>20</v>
      </c>
      <c r="E127">
        <v>12</v>
      </c>
      <c r="F127">
        <v>12</v>
      </c>
      <c r="G127">
        <v>12</v>
      </c>
      <c r="H127">
        <v>20</v>
      </c>
      <c r="I127">
        <v>5.1289999999999996</v>
      </c>
      <c r="J127">
        <v>6.02</v>
      </c>
      <c r="K127">
        <v>5.6</v>
      </c>
      <c r="L127">
        <v>20</v>
      </c>
      <c r="M127">
        <v>0</v>
      </c>
      <c r="N127">
        <v>2</v>
      </c>
      <c r="O127">
        <v>0.6</v>
      </c>
      <c r="P127">
        <v>20</v>
      </c>
      <c r="Q127">
        <v>133</v>
      </c>
      <c r="R127">
        <v>171</v>
      </c>
      <c r="S127">
        <v>150.6</v>
      </c>
      <c r="T127">
        <v>20</v>
      </c>
      <c r="U127">
        <v>95</v>
      </c>
      <c r="V127">
        <v>101</v>
      </c>
      <c r="W127">
        <v>97.35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</row>
    <row r="128" spans="1:31" x14ac:dyDescent="0.25">
      <c r="A128" t="str">
        <f t="shared" si="1"/>
        <v>Hamming_3_9</v>
      </c>
      <c r="B128" t="s">
        <v>1213</v>
      </c>
      <c r="C128" s="1">
        <v>45392.849537037036</v>
      </c>
      <c r="D128">
        <v>20</v>
      </c>
      <c r="E128">
        <v>13</v>
      </c>
      <c r="F128">
        <v>13</v>
      </c>
      <c r="G128">
        <v>13</v>
      </c>
      <c r="H128">
        <v>20</v>
      </c>
      <c r="I128">
        <v>11.68</v>
      </c>
      <c r="J128">
        <v>13.362</v>
      </c>
      <c r="K128">
        <v>12.458</v>
      </c>
      <c r="L128">
        <v>20</v>
      </c>
      <c r="M128">
        <v>1</v>
      </c>
      <c r="N128">
        <v>6</v>
      </c>
      <c r="O128">
        <v>2.2000000000000002</v>
      </c>
      <c r="P128">
        <v>20</v>
      </c>
      <c r="Q128">
        <v>118</v>
      </c>
      <c r="R128">
        <v>159</v>
      </c>
      <c r="S128">
        <v>135.65</v>
      </c>
      <c r="T128">
        <v>20</v>
      </c>
      <c r="U128">
        <v>98</v>
      </c>
      <c r="V128">
        <v>101</v>
      </c>
      <c r="W128">
        <v>99.95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</row>
    <row r="129" spans="1:31" x14ac:dyDescent="0.25">
      <c r="A129" t="str">
        <f t="shared" si="1"/>
        <v>Hamming_3_10</v>
      </c>
      <c r="B129" t="s">
        <v>1214</v>
      </c>
      <c r="C129" s="1">
        <v>45392.850127314814</v>
      </c>
      <c r="D129">
        <v>20</v>
      </c>
      <c r="E129">
        <v>15</v>
      </c>
      <c r="F129">
        <v>15</v>
      </c>
      <c r="G129">
        <v>15</v>
      </c>
      <c r="H129">
        <v>20</v>
      </c>
      <c r="I129">
        <v>12.991</v>
      </c>
      <c r="J129">
        <v>15.074999999999999</v>
      </c>
      <c r="K129">
        <v>14.257</v>
      </c>
      <c r="L129">
        <v>20</v>
      </c>
      <c r="M129">
        <v>0</v>
      </c>
      <c r="N129">
        <v>3</v>
      </c>
      <c r="O129">
        <v>1.05</v>
      </c>
      <c r="P129">
        <v>20</v>
      </c>
      <c r="Q129">
        <v>112</v>
      </c>
      <c r="R129">
        <v>151</v>
      </c>
      <c r="S129">
        <v>123.45</v>
      </c>
      <c r="T129">
        <v>20</v>
      </c>
      <c r="U129">
        <v>96</v>
      </c>
      <c r="V129">
        <v>101</v>
      </c>
      <c r="W129">
        <v>99.95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</row>
    <row r="130" spans="1:31" x14ac:dyDescent="0.25">
      <c r="A130" t="str">
        <f t="shared" si="1"/>
        <v>Hamming_3_11</v>
      </c>
      <c r="B130" t="s">
        <v>1215</v>
      </c>
      <c r="C130" s="1">
        <v>45392.851331018515</v>
      </c>
      <c r="D130">
        <v>20</v>
      </c>
      <c r="E130">
        <v>16</v>
      </c>
      <c r="F130">
        <v>17</v>
      </c>
      <c r="G130">
        <v>16.05</v>
      </c>
      <c r="H130">
        <v>20</v>
      </c>
      <c r="I130">
        <v>25.966000000000001</v>
      </c>
      <c r="J130">
        <v>29.742000000000001</v>
      </c>
      <c r="K130">
        <v>28.04</v>
      </c>
      <c r="L130">
        <v>20</v>
      </c>
      <c r="M130">
        <v>1</v>
      </c>
      <c r="N130">
        <v>6</v>
      </c>
      <c r="O130">
        <v>3.2</v>
      </c>
      <c r="P130">
        <v>20</v>
      </c>
      <c r="Q130">
        <v>106</v>
      </c>
      <c r="R130">
        <v>134</v>
      </c>
      <c r="S130">
        <v>113.7</v>
      </c>
      <c r="T130">
        <v>20</v>
      </c>
      <c r="U130">
        <v>98</v>
      </c>
      <c r="V130">
        <v>101</v>
      </c>
      <c r="W130">
        <v>99.75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</row>
    <row r="131" spans="1:31" x14ac:dyDescent="0.25">
      <c r="A131" t="str">
        <f t="shared" ref="A131:A170" si="2">SUBSTITUTE(SUBSTITUTE(B131,"metricDimension/metricDimension.exe tvns true 100 100 3600 20 1 5 {RandomSeed} metricDimension/",""),".txt","")</f>
        <v>Hamming_3_12</v>
      </c>
      <c r="B131" t="s">
        <v>1216</v>
      </c>
      <c r="C131" s="1">
        <v>45392.853645833333</v>
      </c>
      <c r="D131">
        <v>20</v>
      </c>
      <c r="E131">
        <v>18</v>
      </c>
      <c r="F131">
        <v>18</v>
      </c>
      <c r="G131">
        <v>18</v>
      </c>
      <c r="H131">
        <v>20</v>
      </c>
      <c r="I131">
        <v>47.667000000000002</v>
      </c>
      <c r="J131">
        <v>55.985999999999997</v>
      </c>
      <c r="K131">
        <v>52.064</v>
      </c>
      <c r="L131">
        <v>20</v>
      </c>
      <c r="M131">
        <v>1</v>
      </c>
      <c r="N131">
        <v>4</v>
      </c>
      <c r="O131">
        <v>2.5</v>
      </c>
      <c r="P131">
        <v>20</v>
      </c>
      <c r="Q131">
        <v>105</v>
      </c>
      <c r="R131">
        <v>120</v>
      </c>
      <c r="S131">
        <v>111.4</v>
      </c>
      <c r="T131">
        <v>20</v>
      </c>
      <c r="U131">
        <v>97</v>
      </c>
      <c r="V131">
        <v>101</v>
      </c>
      <c r="W131">
        <v>99.8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</row>
    <row r="132" spans="1:31" x14ac:dyDescent="0.25">
      <c r="A132" t="str">
        <f t="shared" si="2"/>
        <v>Hamming_3_13</v>
      </c>
      <c r="B132" t="s">
        <v>1217</v>
      </c>
      <c r="C132" s="1">
        <v>45392.857685185183</v>
      </c>
      <c r="D132">
        <v>20</v>
      </c>
      <c r="E132">
        <v>19</v>
      </c>
      <c r="F132">
        <v>20</v>
      </c>
      <c r="G132">
        <v>19.3</v>
      </c>
      <c r="H132">
        <v>20</v>
      </c>
      <c r="I132">
        <v>74.534999999999997</v>
      </c>
      <c r="J132">
        <v>85.167000000000002</v>
      </c>
      <c r="K132">
        <v>79.084000000000003</v>
      </c>
      <c r="L132">
        <v>20</v>
      </c>
      <c r="M132">
        <v>1</v>
      </c>
      <c r="N132">
        <v>7</v>
      </c>
      <c r="O132">
        <v>3</v>
      </c>
      <c r="P132">
        <v>20</v>
      </c>
      <c r="Q132">
        <v>102</v>
      </c>
      <c r="R132">
        <v>118</v>
      </c>
      <c r="S132">
        <v>108.4</v>
      </c>
      <c r="T132">
        <v>20</v>
      </c>
      <c r="U132">
        <v>98</v>
      </c>
      <c r="V132">
        <v>101</v>
      </c>
      <c r="W132">
        <v>100.35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</row>
    <row r="133" spans="1:31" x14ac:dyDescent="0.25">
      <c r="A133" t="str">
        <f t="shared" si="2"/>
        <v>Hamming_3_14</v>
      </c>
      <c r="B133" t="s">
        <v>1218</v>
      </c>
      <c r="C133" s="1">
        <v>45392.864791666667</v>
      </c>
      <c r="D133">
        <v>20</v>
      </c>
      <c r="E133">
        <v>21</v>
      </c>
      <c r="F133">
        <v>21</v>
      </c>
      <c r="G133">
        <v>21</v>
      </c>
      <c r="H133">
        <v>20</v>
      </c>
      <c r="I133">
        <v>121.71299999999999</v>
      </c>
      <c r="J133">
        <v>144.203</v>
      </c>
      <c r="K133">
        <v>132.477</v>
      </c>
      <c r="L133">
        <v>20</v>
      </c>
      <c r="M133">
        <v>0</v>
      </c>
      <c r="N133">
        <v>5</v>
      </c>
      <c r="O133">
        <v>2.25</v>
      </c>
      <c r="P133">
        <v>20</v>
      </c>
      <c r="Q133">
        <v>101</v>
      </c>
      <c r="R133">
        <v>124</v>
      </c>
      <c r="S133">
        <v>109.2</v>
      </c>
      <c r="T133">
        <v>20</v>
      </c>
      <c r="U133">
        <v>98</v>
      </c>
      <c r="V133">
        <v>101</v>
      </c>
      <c r="W133">
        <v>100.15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</row>
    <row r="134" spans="1:31" x14ac:dyDescent="0.25">
      <c r="A134" t="str">
        <f t="shared" si="2"/>
        <v>Hamming_3_15</v>
      </c>
      <c r="B134" t="s">
        <v>1219</v>
      </c>
      <c r="C134" s="1">
        <v>45392.876875000002</v>
      </c>
      <c r="D134">
        <v>20</v>
      </c>
      <c r="E134">
        <v>22</v>
      </c>
      <c r="F134">
        <v>23</v>
      </c>
      <c r="G134">
        <v>22.8</v>
      </c>
      <c r="H134">
        <v>20</v>
      </c>
      <c r="I134">
        <v>191.82599999999999</v>
      </c>
      <c r="J134">
        <v>213.041</v>
      </c>
      <c r="K134">
        <v>205.185</v>
      </c>
      <c r="L134">
        <v>20</v>
      </c>
      <c r="M134">
        <v>1</v>
      </c>
      <c r="N134">
        <v>4</v>
      </c>
      <c r="O134">
        <v>2.6</v>
      </c>
      <c r="P134">
        <v>20</v>
      </c>
      <c r="Q134">
        <v>102</v>
      </c>
      <c r="R134">
        <v>116</v>
      </c>
      <c r="S134">
        <v>107.25</v>
      </c>
      <c r="T134">
        <v>20</v>
      </c>
      <c r="U134">
        <v>99</v>
      </c>
      <c r="V134">
        <v>101</v>
      </c>
      <c r="W134">
        <v>100.65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</row>
    <row r="135" spans="1:31" x14ac:dyDescent="0.25">
      <c r="A135" t="str">
        <f t="shared" si="2"/>
        <v>Hamming_3_16</v>
      </c>
      <c r="B135" t="s">
        <v>1220</v>
      </c>
      <c r="C135" s="1">
        <v>45392.897916666669</v>
      </c>
      <c r="D135">
        <v>20</v>
      </c>
      <c r="E135">
        <v>24</v>
      </c>
      <c r="F135">
        <v>24</v>
      </c>
      <c r="G135">
        <v>24</v>
      </c>
      <c r="H135">
        <v>20</v>
      </c>
      <c r="I135">
        <v>306.16500000000002</v>
      </c>
      <c r="J135">
        <v>372.95699999999999</v>
      </c>
      <c r="K135">
        <v>347.59300000000002</v>
      </c>
      <c r="L135">
        <v>20</v>
      </c>
      <c r="M135">
        <v>0</v>
      </c>
      <c r="N135">
        <v>5</v>
      </c>
      <c r="O135">
        <v>2.75</v>
      </c>
      <c r="P135">
        <v>20</v>
      </c>
      <c r="Q135">
        <v>105</v>
      </c>
      <c r="R135">
        <v>117</v>
      </c>
      <c r="S135">
        <v>109.1</v>
      </c>
      <c r="T135">
        <v>20</v>
      </c>
      <c r="U135">
        <v>98</v>
      </c>
      <c r="V135">
        <v>101</v>
      </c>
      <c r="W135">
        <v>100.3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</row>
    <row r="136" spans="1:31" x14ac:dyDescent="0.25">
      <c r="A136" t="str">
        <f t="shared" si="2"/>
        <v>Hamming_3_17</v>
      </c>
      <c r="B136" t="s">
        <v>1221</v>
      </c>
      <c r="C136" s="1">
        <v>45392.929918981485</v>
      </c>
      <c r="D136">
        <v>20</v>
      </c>
      <c r="E136">
        <v>25</v>
      </c>
      <c r="F136">
        <v>26</v>
      </c>
      <c r="G136">
        <v>25.8</v>
      </c>
      <c r="H136">
        <v>20</v>
      </c>
      <c r="I136">
        <v>427.46600000000001</v>
      </c>
      <c r="J136">
        <v>499.91399999999999</v>
      </c>
      <c r="K136">
        <v>461.42</v>
      </c>
      <c r="L136">
        <v>20</v>
      </c>
      <c r="M136">
        <v>1</v>
      </c>
      <c r="N136">
        <v>7</v>
      </c>
      <c r="O136">
        <v>3.3</v>
      </c>
      <c r="P136">
        <v>20</v>
      </c>
      <c r="Q136">
        <v>103</v>
      </c>
      <c r="R136">
        <v>113</v>
      </c>
      <c r="S136">
        <v>106.55</v>
      </c>
      <c r="T136">
        <v>20</v>
      </c>
      <c r="U136">
        <v>100</v>
      </c>
      <c r="V136">
        <v>101</v>
      </c>
      <c r="W136">
        <v>100.85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</row>
    <row r="137" spans="1:31" x14ac:dyDescent="0.25">
      <c r="A137" t="str">
        <f t="shared" si="2"/>
        <v>Hamming_4_3</v>
      </c>
      <c r="B137" t="s">
        <v>1222</v>
      </c>
      <c r="C137" s="1">
        <v>45392.929930555554</v>
      </c>
      <c r="D137">
        <v>20</v>
      </c>
      <c r="E137">
        <v>5</v>
      </c>
      <c r="F137">
        <v>5</v>
      </c>
      <c r="G137">
        <v>5</v>
      </c>
      <c r="H137">
        <v>20</v>
      </c>
      <c r="I137">
        <v>9.9000000000000005E-2</v>
      </c>
      <c r="J137">
        <v>0.15</v>
      </c>
      <c r="K137">
        <v>0.13200000000000001</v>
      </c>
      <c r="L137">
        <v>20</v>
      </c>
      <c r="M137">
        <v>0</v>
      </c>
      <c r="N137">
        <v>0</v>
      </c>
      <c r="O137">
        <v>0</v>
      </c>
      <c r="P137">
        <v>20</v>
      </c>
      <c r="Q137">
        <v>3319</v>
      </c>
      <c r="R137">
        <v>4185</v>
      </c>
      <c r="S137">
        <v>3756.55</v>
      </c>
      <c r="T137">
        <v>20</v>
      </c>
      <c r="U137">
        <v>82</v>
      </c>
      <c r="V137">
        <v>91</v>
      </c>
      <c r="W137">
        <v>86.65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</row>
    <row r="138" spans="1:31" x14ac:dyDescent="0.25">
      <c r="A138" t="str">
        <f t="shared" si="2"/>
        <v>Hamming_4_4</v>
      </c>
      <c r="B138" t="s">
        <v>1223</v>
      </c>
      <c r="C138" s="1">
        <v>45392.9299537037</v>
      </c>
      <c r="D138">
        <v>20</v>
      </c>
      <c r="E138">
        <v>7</v>
      </c>
      <c r="F138">
        <v>7</v>
      </c>
      <c r="G138">
        <v>7</v>
      </c>
      <c r="H138">
        <v>20</v>
      </c>
      <c r="I138">
        <v>0.54200000000000004</v>
      </c>
      <c r="J138">
        <v>0.67600000000000005</v>
      </c>
      <c r="K138">
        <v>0.61099999999999999</v>
      </c>
      <c r="L138">
        <v>20</v>
      </c>
      <c r="M138">
        <v>0</v>
      </c>
      <c r="N138">
        <v>1</v>
      </c>
      <c r="O138">
        <v>0.25</v>
      </c>
      <c r="P138">
        <v>20</v>
      </c>
      <c r="Q138">
        <v>1166</v>
      </c>
      <c r="R138">
        <v>1860</v>
      </c>
      <c r="S138">
        <v>1503.2</v>
      </c>
      <c r="T138">
        <v>20</v>
      </c>
      <c r="U138">
        <v>90</v>
      </c>
      <c r="V138">
        <v>99</v>
      </c>
      <c r="W138">
        <v>95.55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</row>
    <row r="139" spans="1:31" x14ac:dyDescent="0.25">
      <c r="A139" t="str">
        <f t="shared" si="2"/>
        <v>Hamming_4_5</v>
      </c>
      <c r="B139" t="s">
        <v>1224</v>
      </c>
      <c r="C139" s="1">
        <v>45392.930150462962</v>
      </c>
      <c r="D139">
        <v>20</v>
      </c>
      <c r="E139">
        <v>8</v>
      </c>
      <c r="F139">
        <v>8</v>
      </c>
      <c r="G139">
        <v>8</v>
      </c>
      <c r="H139">
        <v>20</v>
      </c>
      <c r="I139">
        <v>4.266</v>
      </c>
      <c r="J139">
        <v>5.016</v>
      </c>
      <c r="K139">
        <v>4.548</v>
      </c>
      <c r="L139">
        <v>20</v>
      </c>
      <c r="M139">
        <v>1</v>
      </c>
      <c r="N139">
        <v>4</v>
      </c>
      <c r="O139">
        <v>2.65</v>
      </c>
      <c r="P139">
        <v>20</v>
      </c>
      <c r="Q139">
        <v>204</v>
      </c>
      <c r="R139">
        <v>511</v>
      </c>
      <c r="S139">
        <v>285.25</v>
      </c>
      <c r="T139">
        <v>20</v>
      </c>
      <c r="U139">
        <v>91</v>
      </c>
      <c r="V139">
        <v>101</v>
      </c>
      <c r="W139">
        <v>98.05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</row>
    <row r="140" spans="1:31" x14ac:dyDescent="0.25">
      <c r="A140" t="str">
        <f t="shared" si="2"/>
        <v>Hamming_4_6</v>
      </c>
      <c r="B140" t="s">
        <v>1225</v>
      </c>
      <c r="C140" s="1">
        <v>45392.931273148148</v>
      </c>
      <c r="D140">
        <v>20</v>
      </c>
      <c r="E140">
        <v>10</v>
      </c>
      <c r="F140">
        <v>10</v>
      </c>
      <c r="G140">
        <v>10</v>
      </c>
      <c r="H140">
        <v>20</v>
      </c>
      <c r="I140">
        <v>17.585999999999999</v>
      </c>
      <c r="J140">
        <v>20.369</v>
      </c>
      <c r="K140">
        <v>18.902999999999999</v>
      </c>
      <c r="L140">
        <v>20</v>
      </c>
      <c r="M140">
        <v>1</v>
      </c>
      <c r="N140">
        <v>5</v>
      </c>
      <c r="O140">
        <v>3.2</v>
      </c>
      <c r="P140">
        <v>20</v>
      </c>
      <c r="Q140">
        <v>117</v>
      </c>
      <c r="R140">
        <v>149</v>
      </c>
      <c r="S140">
        <v>130.80000000000001</v>
      </c>
      <c r="T140">
        <v>20</v>
      </c>
      <c r="U140">
        <v>98</v>
      </c>
      <c r="V140">
        <v>101</v>
      </c>
      <c r="W140">
        <v>100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</row>
    <row r="141" spans="1:31" x14ac:dyDescent="0.25">
      <c r="A141" t="str">
        <f t="shared" si="2"/>
        <v>Hamming_4_7</v>
      </c>
      <c r="B141" t="s">
        <v>1226</v>
      </c>
      <c r="C141" s="1">
        <v>45392.936701388891</v>
      </c>
      <c r="D141">
        <v>20</v>
      </c>
      <c r="E141">
        <v>12</v>
      </c>
      <c r="F141">
        <v>12</v>
      </c>
      <c r="G141">
        <v>12</v>
      </c>
      <c r="H141">
        <v>20</v>
      </c>
      <c r="I141">
        <v>59.426000000000002</v>
      </c>
      <c r="J141">
        <v>68.218999999999994</v>
      </c>
      <c r="K141">
        <v>63.16</v>
      </c>
      <c r="L141">
        <v>20</v>
      </c>
      <c r="M141">
        <v>1</v>
      </c>
      <c r="N141">
        <v>6</v>
      </c>
      <c r="O141">
        <v>3.8</v>
      </c>
      <c r="P141">
        <v>20</v>
      </c>
      <c r="Q141">
        <v>99</v>
      </c>
      <c r="R141">
        <v>129</v>
      </c>
      <c r="S141">
        <v>113.3</v>
      </c>
      <c r="T141">
        <v>20</v>
      </c>
      <c r="U141">
        <v>97</v>
      </c>
      <c r="V141">
        <v>101</v>
      </c>
      <c r="W141">
        <v>99.9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</row>
    <row r="142" spans="1:31" x14ac:dyDescent="0.25">
      <c r="A142" t="str">
        <f t="shared" si="2"/>
        <v>Hamming_4_8</v>
      </c>
      <c r="B142" t="s">
        <v>1227</v>
      </c>
      <c r="C142" s="1">
        <v>45392.959328703706</v>
      </c>
      <c r="D142">
        <v>20</v>
      </c>
      <c r="E142">
        <v>14</v>
      </c>
      <c r="F142">
        <v>14</v>
      </c>
      <c r="G142">
        <v>14</v>
      </c>
      <c r="H142">
        <v>20</v>
      </c>
      <c r="I142">
        <v>189.345</v>
      </c>
      <c r="J142">
        <v>208.77199999999999</v>
      </c>
      <c r="K142">
        <v>198.501</v>
      </c>
      <c r="L142">
        <v>20</v>
      </c>
      <c r="M142">
        <v>1</v>
      </c>
      <c r="N142">
        <v>7</v>
      </c>
      <c r="O142">
        <v>3.85</v>
      </c>
      <c r="P142">
        <v>20</v>
      </c>
      <c r="Q142">
        <v>101</v>
      </c>
      <c r="R142">
        <v>123</v>
      </c>
      <c r="S142">
        <v>107.6</v>
      </c>
      <c r="T142">
        <v>20</v>
      </c>
      <c r="U142">
        <v>98</v>
      </c>
      <c r="V142">
        <v>101</v>
      </c>
      <c r="W142">
        <v>100.05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</row>
    <row r="143" spans="1:31" x14ac:dyDescent="0.25">
      <c r="A143" t="str">
        <f t="shared" si="2"/>
        <v>Hamming_5_3</v>
      </c>
      <c r="B143" t="s">
        <v>1228</v>
      </c>
      <c r="C143" s="1">
        <v>45392.959363425929</v>
      </c>
      <c r="D143">
        <v>20</v>
      </c>
      <c r="E143">
        <v>5</v>
      </c>
      <c r="F143">
        <v>5</v>
      </c>
      <c r="G143">
        <v>5</v>
      </c>
      <c r="H143">
        <v>20</v>
      </c>
      <c r="I143">
        <v>0.93700000000000006</v>
      </c>
      <c r="J143">
        <v>1.167</v>
      </c>
      <c r="K143">
        <v>1.054</v>
      </c>
      <c r="L143">
        <v>20</v>
      </c>
      <c r="M143">
        <v>0</v>
      </c>
      <c r="N143">
        <v>1</v>
      </c>
      <c r="O143">
        <v>0.15</v>
      </c>
      <c r="P143">
        <v>20</v>
      </c>
      <c r="Q143">
        <v>4278</v>
      </c>
      <c r="R143">
        <v>4950</v>
      </c>
      <c r="S143">
        <v>4618.75</v>
      </c>
      <c r="T143">
        <v>20</v>
      </c>
      <c r="U143">
        <v>93</v>
      </c>
      <c r="V143">
        <v>100</v>
      </c>
      <c r="W143">
        <v>96.55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</row>
    <row r="144" spans="1:31" x14ac:dyDescent="0.25">
      <c r="A144" t="str">
        <f t="shared" si="2"/>
        <v>Hamming_5_4</v>
      </c>
      <c r="B144" t="s">
        <v>1229</v>
      </c>
      <c r="C144" s="1">
        <v>45392.959988425922</v>
      </c>
      <c r="D144">
        <v>20</v>
      </c>
      <c r="E144">
        <v>8</v>
      </c>
      <c r="F144">
        <v>8</v>
      </c>
      <c r="G144">
        <v>8</v>
      </c>
      <c r="H144">
        <v>20</v>
      </c>
      <c r="I144">
        <v>7.5640000000000001</v>
      </c>
      <c r="J144">
        <v>8.8309999999999995</v>
      </c>
      <c r="K144">
        <v>8.2859999999999996</v>
      </c>
      <c r="L144">
        <v>20</v>
      </c>
      <c r="M144">
        <v>0</v>
      </c>
      <c r="N144">
        <v>4</v>
      </c>
      <c r="O144">
        <v>1.75</v>
      </c>
      <c r="P144">
        <v>20</v>
      </c>
      <c r="Q144">
        <v>228</v>
      </c>
      <c r="R144">
        <v>1164</v>
      </c>
      <c r="S144">
        <v>406.95</v>
      </c>
      <c r="T144">
        <v>20</v>
      </c>
      <c r="U144">
        <v>96</v>
      </c>
      <c r="V144">
        <v>101</v>
      </c>
      <c r="W144">
        <v>98.45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</row>
    <row r="145" spans="1:31" x14ac:dyDescent="0.25">
      <c r="A145" t="str">
        <f t="shared" si="2"/>
        <v>Hamming_5_5</v>
      </c>
      <c r="B145" t="s">
        <v>1230</v>
      </c>
      <c r="C145" s="1">
        <v>45392.972222222219</v>
      </c>
      <c r="D145">
        <v>20</v>
      </c>
      <c r="E145">
        <v>10</v>
      </c>
      <c r="F145">
        <v>10</v>
      </c>
      <c r="G145">
        <v>10</v>
      </c>
      <c r="H145">
        <v>20</v>
      </c>
      <c r="I145">
        <v>70.331000000000003</v>
      </c>
      <c r="J145">
        <v>79.001000000000005</v>
      </c>
      <c r="K145">
        <v>74.296000000000006</v>
      </c>
      <c r="L145">
        <v>20</v>
      </c>
      <c r="M145">
        <v>1</v>
      </c>
      <c r="N145">
        <v>6</v>
      </c>
      <c r="O145">
        <v>3.2</v>
      </c>
      <c r="P145">
        <v>20</v>
      </c>
      <c r="Q145">
        <v>115</v>
      </c>
      <c r="R145">
        <v>196</v>
      </c>
      <c r="S145">
        <v>144.25</v>
      </c>
      <c r="T145">
        <v>20</v>
      </c>
      <c r="U145">
        <v>96</v>
      </c>
      <c r="V145">
        <v>101</v>
      </c>
      <c r="W145">
        <v>99.35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</row>
    <row r="146" spans="1:31" x14ac:dyDescent="0.25">
      <c r="A146" t="str">
        <f t="shared" si="2"/>
        <v>Hamming_6_3</v>
      </c>
      <c r="B146" t="s">
        <v>1231</v>
      </c>
      <c r="C146" s="1">
        <v>45392.972557870373</v>
      </c>
      <c r="D146">
        <v>20</v>
      </c>
      <c r="E146">
        <v>6</v>
      </c>
      <c r="F146">
        <v>6</v>
      </c>
      <c r="G146">
        <v>6</v>
      </c>
      <c r="H146">
        <v>20</v>
      </c>
      <c r="I146">
        <v>5.86</v>
      </c>
      <c r="J146">
        <v>6.6660000000000004</v>
      </c>
      <c r="K146">
        <v>6.282</v>
      </c>
      <c r="L146">
        <v>20</v>
      </c>
      <c r="M146">
        <v>0</v>
      </c>
      <c r="N146">
        <v>1</v>
      </c>
      <c r="O146">
        <v>0.3</v>
      </c>
      <c r="P146">
        <v>20</v>
      </c>
      <c r="Q146">
        <v>4186</v>
      </c>
      <c r="R146">
        <v>4950</v>
      </c>
      <c r="S146">
        <v>4562.3999999999996</v>
      </c>
      <c r="T146">
        <v>20</v>
      </c>
      <c r="U146">
        <v>92</v>
      </c>
      <c r="V146">
        <v>99</v>
      </c>
      <c r="W146">
        <v>95.85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</row>
    <row r="147" spans="1:31" x14ac:dyDescent="0.25">
      <c r="A147" t="str">
        <f t="shared" si="2"/>
        <v>Hamming_6_4</v>
      </c>
      <c r="B147" t="s">
        <v>1232</v>
      </c>
      <c r="C147" s="1">
        <v>45393.004224537035</v>
      </c>
      <c r="D147">
        <v>20</v>
      </c>
      <c r="E147">
        <v>8</v>
      </c>
      <c r="F147">
        <v>9</v>
      </c>
      <c r="G147">
        <v>8.25</v>
      </c>
      <c r="H147">
        <v>20</v>
      </c>
      <c r="I147">
        <v>111.351</v>
      </c>
      <c r="J147">
        <v>245.315</v>
      </c>
      <c r="K147">
        <v>162.30199999999999</v>
      </c>
      <c r="L147">
        <v>20</v>
      </c>
      <c r="M147">
        <v>1</v>
      </c>
      <c r="N147">
        <v>9</v>
      </c>
      <c r="O147">
        <v>5.2</v>
      </c>
      <c r="P147">
        <v>20</v>
      </c>
      <c r="Q147">
        <v>125</v>
      </c>
      <c r="R147">
        <v>237</v>
      </c>
      <c r="S147">
        <v>172.35</v>
      </c>
      <c r="T147">
        <v>20</v>
      </c>
      <c r="U147">
        <v>95</v>
      </c>
      <c r="V147">
        <v>100</v>
      </c>
      <c r="W147">
        <v>98.55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</row>
    <row r="148" spans="1:31" x14ac:dyDescent="0.25">
      <c r="A148" t="str">
        <f t="shared" si="2"/>
        <v>Hamming_7_3</v>
      </c>
      <c r="B148" t="s">
        <v>1233</v>
      </c>
      <c r="C148" s="1">
        <v>45393.010254629633</v>
      </c>
      <c r="D148">
        <v>20</v>
      </c>
      <c r="E148">
        <v>7</v>
      </c>
      <c r="F148">
        <v>7</v>
      </c>
      <c r="G148">
        <v>7</v>
      </c>
      <c r="H148">
        <v>20</v>
      </c>
      <c r="I148">
        <v>43.32</v>
      </c>
      <c r="J148">
        <v>48.447000000000003</v>
      </c>
      <c r="K148">
        <v>45.954999999999998</v>
      </c>
      <c r="L148">
        <v>20</v>
      </c>
      <c r="M148">
        <v>0</v>
      </c>
      <c r="N148">
        <v>3</v>
      </c>
      <c r="O148">
        <v>0.85</v>
      </c>
      <c r="P148">
        <v>20</v>
      </c>
      <c r="Q148">
        <v>264</v>
      </c>
      <c r="R148">
        <v>1253</v>
      </c>
      <c r="S148">
        <v>461.8</v>
      </c>
      <c r="T148">
        <v>20</v>
      </c>
      <c r="U148">
        <v>91</v>
      </c>
      <c r="V148">
        <v>99</v>
      </c>
      <c r="W148">
        <v>96.05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</row>
    <row r="149" spans="1:31" x14ac:dyDescent="0.25">
      <c r="A149" t="str">
        <f t="shared" si="2"/>
        <v/>
      </c>
    </row>
    <row r="150" spans="1:31" x14ac:dyDescent="0.25">
      <c r="A150" t="str">
        <f t="shared" si="2"/>
        <v/>
      </c>
    </row>
    <row r="151" spans="1:31" x14ac:dyDescent="0.25">
      <c r="A151" t="str">
        <f t="shared" si="2"/>
        <v/>
      </c>
    </row>
    <row r="152" spans="1:31" x14ac:dyDescent="0.25">
      <c r="A152" t="str">
        <f t="shared" si="2"/>
        <v/>
      </c>
    </row>
    <row r="153" spans="1:31" x14ac:dyDescent="0.25">
      <c r="A153" t="str">
        <f t="shared" si="2"/>
        <v/>
      </c>
    </row>
    <row r="154" spans="1:31" x14ac:dyDescent="0.25">
      <c r="A154" t="str">
        <f t="shared" si="2"/>
        <v/>
      </c>
    </row>
    <row r="155" spans="1:31" x14ac:dyDescent="0.25">
      <c r="A155" t="str">
        <f t="shared" si="2"/>
        <v/>
      </c>
    </row>
    <row r="156" spans="1:31" x14ac:dyDescent="0.25">
      <c r="A156" t="str">
        <f t="shared" si="2"/>
        <v/>
      </c>
    </row>
    <row r="157" spans="1:31" x14ac:dyDescent="0.25">
      <c r="A157" t="str">
        <f t="shared" si="2"/>
        <v/>
      </c>
    </row>
    <row r="158" spans="1:31" x14ac:dyDescent="0.25">
      <c r="A158" t="str">
        <f t="shared" si="2"/>
        <v/>
      </c>
    </row>
    <row r="159" spans="1:31" x14ac:dyDescent="0.25">
      <c r="A159" t="str">
        <f t="shared" si="2"/>
        <v/>
      </c>
    </row>
    <row r="160" spans="1:31" x14ac:dyDescent="0.25">
      <c r="A160" t="str">
        <f t="shared" si="2"/>
        <v/>
      </c>
    </row>
    <row r="161" spans="1:1" x14ac:dyDescent="0.25">
      <c r="A161" t="str">
        <f t="shared" si="2"/>
        <v/>
      </c>
    </row>
    <row r="162" spans="1:1" x14ac:dyDescent="0.25">
      <c r="A162" t="str">
        <f t="shared" si="2"/>
        <v/>
      </c>
    </row>
    <row r="163" spans="1:1" x14ac:dyDescent="0.25">
      <c r="A163" t="str">
        <f t="shared" si="2"/>
        <v/>
      </c>
    </row>
    <row r="164" spans="1:1" x14ac:dyDescent="0.25">
      <c r="A164" t="str">
        <f t="shared" si="2"/>
        <v/>
      </c>
    </row>
    <row r="165" spans="1:1" x14ac:dyDescent="0.25">
      <c r="A165" t="str">
        <f t="shared" si="2"/>
        <v/>
      </c>
    </row>
    <row r="166" spans="1:1" x14ac:dyDescent="0.25">
      <c r="A166" t="str">
        <f t="shared" si="2"/>
        <v/>
      </c>
    </row>
    <row r="167" spans="1:1" x14ac:dyDescent="0.25">
      <c r="A167" t="str">
        <f t="shared" si="2"/>
        <v/>
      </c>
    </row>
    <row r="168" spans="1:1" x14ac:dyDescent="0.25">
      <c r="A168" t="str">
        <f t="shared" si="2"/>
        <v/>
      </c>
    </row>
    <row r="169" spans="1:1" x14ac:dyDescent="0.25">
      <c r="A169" t="str">
        <f t="shared" si="2"/>
        <v/>
      </c>
    </row>
    <row r="170" spans="1:1" x14ac:dyDescent="0.25">
      <c r="A170" t="str">
        <f t="shared" si="2"/>
        <v/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2F917-144C-4A3E-AF79-B6C5DA30404D}">
  <dimension ref="A1:AE170"/>
  <sheetViews>
    <sheetView workbookViewId="0">
      <selection activeCell="A24" sqref="A24"/>
    </sheetView>
  </sheetViews>
  <sheetFormatPr defaultRowHeight="15" x14ac:dyDescent="0.25"/>
  <cols>
    <col min="1" max="1" width="19.140625" customWidth="1"/>
  </cols>
  <sheetData>
    <row r="1" spans="1:31" x14ac:dyDescent="0.25">
      <c r="A1" t="s">
        <v>0</v>
      </c>
      <c r="B1" t="s">
        <v>241</v>
      </c>
      <c r="C1" t="s">
        <v>242</v>
      </c>
      <c r="D1" t="s">
        <v>243</v>
      </c>
      <c r="E1" t="s">
        <v>244</v>
      </c>
      <c r="F1" t="s">
        <v>245</v>
      </c>
      <c r="G1" t="s">
        <v>246</v>
      </c>
      <c r="H1" t="s">
        <v>247</v>
      </c>
      <c r="I1" t="s">
        <v>248</v>
      </c>
      <c r="J1" t="s">
        <v>249</v>
      </c>
      <c r="K1" t="s">
        <v>250</v>
      </c>
      <c r="L1" t="s">
        <v>251</v>
      </c>
      <c r="M1" t="s">
        <v>252</v>
      </c>
      <c r="N1" t="s">
        <v>253</v>
      </c>
      <c r="O1" t="s">
        <v>254</v>
      </c>
      <c r="P1" t="s">
        <v>255</v>
      </c>
      <c r="Q1" t="s">
        <v>256</v>
      </c>
      <c r="R1" t="s">
        <v>257</v>
      </c>
      <c r="S1" t="s">
        <v>258</v>
      </c>
      <c r="T1" t="s">
        <v>259</v>
      </c>
      <c r="U1" t="s">
        <v>260</v>
      </c>
      <c r="V1" t="s">
        <v>261</v>
      </c>
      <c r="W1" t="s">
        <v>262</v>
      </c>
      <c r="X1" t="s">
        <v>263</v>
      </c>
      <c r="Y1" t="s">
        <v>264</v>
      </c>
      <c r="Z1" t="s">
        <v>265</v>
      </c>
      <c r="AA1" t="s">
        <v>266</v>
      </c>
      <c r="AB1" t="s">
        <v>267</v>
      </c>
      <c r="AC1" t="s">
        <v>268</v>
      </c>
      <c r="AD1" t="s">
        <v>269</v>
      </c>
      <c r="AE1" t="s">
        <v>270</v>
      </c>
    </row>
    <row r="2" spans="1:31" x14ac:dyDescent="0.25">
      <c r="A2" t="str">
        <f>SUBSTITUTE(SUBSTITUTE(SUBSTITUTE(B2,"maximumBetweeness/maximumBetweenessApp.exe tvns false 100 2000 3600 30 0 0 {RandomSeed} maximumBetweeness/",""),".txt",""), "BestImprovement","")</f>
        <v xml:space="preserve">mbp-10-100a </v>
      </c>
      <c r="B2" t="s">
        <v>1287</v>
      </c>
      <c r="C2" s="1">
        <v>45394.727187500001</v>
      </c>
      <c r="D2">
        <v>20</v>
      </c>
      <c r="E2">
        <v>50</v>
      </c>
      <c r="F2">
        <v>50</v>
      </c>
      <c r="G2">
        <v>50</v>
      </c>
      <c r="H2">
        <v>20</v>
      </c>
      <c r="I2">
        <v>1.512</v>
      </c>
      <c r="J2">
        <v>1.6819999999999999</v>
      </c>
      <c r="K2">
        <v>1.6040000000000001</v>
      </c>
      <c r="L2">
        <v>20</v>
      </c>
      <c r="M2">
        <v>0</v>
      </c>
      <c r="N2">
        <v>3</v>
      </c>
      <c r="O2">
        <v>1.5</v>
      </c>
      <c r="P2">
        <v>20</v>
      </c>
      <c r="Q2">
        <v>0</v>
      </c>
      <c r="R2">
        <v>0</v>
      </c>
      <c r="S2">
        <v>0</v>
      </c>
      <c r="T2">
        <v>20</v>
      </c>
      <c r="U2">
        <v>634</v>
      </c>
      <c r="V2">
        <v>721</v>
      </c>
      <c r="W2">
        <v>681.8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tr">
        <f t="shared" ref="A3:A66" si="0">SUBSTITUTE(SUBSTITUTE(SUBSTITUTE(B3,"maximumBetweeness/maximumBetweenessApp.exe tvns false 100 2000 3600 30 0 0 {RandomSeed} maximumBetweeness/",""),".txt",""), "BestImprovement","")</f>
        <v xml:space="preserve">mbp-10-20a </v>
      </c>
      <c r="B3" t="s">
        <v>1288</v>
      </c>
      <c r="C3" s="1">
        <v>45394.727199074077</v>
      </c>
      <c r="D3">
        <v>20</v>
      </c>
      <c r="E3">
        <v>16</v>
      </c>
      <c r="F3">
        <v>16</v>
      </c>
      <c r="G3">
        <v>16</v>
      </c>
      <c r="H3">
        <v>20</v>
      </c>
      <c r="I3">
        <v>0.35699999999999998</v>
      </c>
      <c r="J3">
        <v>0.39</v>
      </c>
      <c r="K3">
        <v>0.374</v>
      </c>
      <c r="L3">
        <v>20</v>
      </c>
      <c r="M3">
        <v>0</v>
      </c>
      <c r="N3">
        <v>3</v>
      </c>
      <c r="O3">
        <v>1.5</v>
      </c>
      <c r="P3">
        <v>20</v>
      </c>
      <c r="Q3">
        <v>0</v>
      </c>
      <c r="R3">
        <v>0</v>
      </c>
      <c r="S3">
        <v>0</v>
      </c>
      <c r="T3">
        <v>20</v>
      </c>
      <c r="U3">
        <v>473</v>
      </c>
      <c r="V3">
        <v>592</v>
      </c>
      <c r="W3">
        <v>532.4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tr">
        <f t="shared" si="0"/>
        <v xml:space="preserve">mbp-10-50a </v>
      </c>
      <c r="B4" t="s">
        <v>1289</v>
      </c>
      <c r="C4" s="1">
        <v>45394.727210648147</v>
      </c>
      <c r="D4">
        <v>20</v>
      </c>
      <c r="E4">
        <v>29</v>
      </c>
      <c r="F4">
        <v>29</v>
      </c>
      <c r="G4">
        <v>29</v>
      </c>
      <c r="H4">
        <v>20</v>
      </c>
      <c r="I4">
        <v>0.752</v>
      </c>
      <c r="J4">
        <v>0.88500000000000001</v>
      </c>
      <c r="K4">
        <v>0.84299999999999997</v>
      </c>
      <c r="L4">
        <v>20</v>
      </c>
      <c r="M4">
        <v>0</v>
      </c>
      <c r="N4">
        <v>3</v>
      </c>
      <c r="O4">
        <v>1.7</v>
      </c>
      <c r="P4">
        <v>20</v>
      </c>
      <c r="Q4">
        <v>0</v>
      </c>
      <c r="R4">
        <v>0</v>
      </c>
      <c r="S4">
        <v>0</v>
      </c>
      <c r="T4">
        <v>20</v>
      </c>
      <c r="U4">
        <v>648</v>
      </c>
      <c r="V4">
        <v>714</v>
      </c>
      <c r="W4">
        <v>679.95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tr">
        <f t="shared" si="0"/>
        <v xml:space="preserve">mbp-11-100a </v>
      </c>
      <c r="B5" t="s">
        <v>1290</v>
      </c>
      <c r="C5" s="1">
        <v>45394.727268518516</v>
      </c>
      <c r="D5">
        <v>20</v>
      </c>
      <c r="E5">
        <v>55</v>
      </c>
      <c r="F5">
        <v>55</v>
      </c>
      <c r="G5">
        <v>55</v>
      </c>
      <c r="H5">
        <v>20</v>
      </c>
      <c r="I5">
        <v>1.8360000000000001</v>
      </c>
      <c r="J5">
        <v>2.0720000000000001</v>
      </c>
      <c r="K5">
        <v>1.9530000000000001</v>
      </c>
      <c r="L5">
        <v>20</v>
      </c>
      <c r="M5">
        <v>1</v>
      </c>
      <c r="N5">
        <v>5</v>
      </c>
      <c r="O5">
        <v>2.4500000000000002</v>
      </c>
      <c r="P5">
        <v>20</v>
      </c>
      <c r="Q5">
        <v>0</v>
      </c>
      <c r="R5">
        <v>0</v>
      </c>
      <c r="S5">
        <v>0</v>
      </c>
      <c r="T5">
        <v>20</v>
      </c>
      <c r="U5">
        <v>469</v>
      </c>
      <c r="V5">
        <v>656</v>
      </c>
      <c r="W5">
        <v>558.85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tr">
        <f t="shared" si="0"/>
        <v xml:space="preserve">mbp-11-20a </v>
      </c>
      <c r="B6" t="s">
        <v>1291</v>
      </c>
      <c r="C6" s="1">
        <v>45394.727280092593</v>
      </c>
      <c r="D6">
        <v>20</v>
      </c>
      <c r="E6">
        <v>14</v>
      </c>
      <c r="F6">
        <v>14</v>
      </c>
      <c r="G6">
        <v>14</v>
      </c>
      <c r="H6">
        <v>20</v>
      </c>
      <c r="I6">
        <v>0.32500000000000001</v>
      </c>
      <c r="J6">
        <v>0.39700000000000002</v>
      </c>
      <c r="K6">
        <v>0.36799999999999999</v>
      </c>
      <c r="L6">
        <v>20</v>
      </c>
      <c r="M6">
        <v>0</v>
      </c>
      <c r="N6">
        <v>2</v>
      </c>
      <c r="O6">
        <v>0.8</v>
      </c>
      <c r="P6">
        <v>20</v>
      </c>
      <c r="Q6">
        <v>0</v>
      </c>
      <c r="R6">
        <v>0</v>
      </c>
      <c r="S6">
        <v>0</v>
      </c>
      <c r="T6">
        <v>20</v>
      </c>
      <c r="U6">
        <v>1054</v>
      </c>
      <c r="V6">
        <v>1189</v>
      </c>
      <c r="W6">
        <v>1112.05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tr">
        <f t="shared" si="0"/>
        <v xml:space="preserve">mbp-11-50a </v>
      </c>
      <c r="B7" t="s">
        <v>1292</v>
      </c>
      <c r="C7" s="1">
        <v>45394.727303240739</v>
      </c>
      <c r="D7">
        <v>20</v>
      </c>
      <c r="E7">
        <v>33</v>
      </c>
      <c r="F7">
        <v>33</v>
      </c>
      <c r="G7">
        <v>33</v>
      </c>
      <c r="H7">
        <v>20</v>
      </c>
      <c r="I7">
        <v>1.0469999999999999</v>
      </c>
      <c r="J7">
        <v>1.212</v>
      </c>
      <c r="K7">
        <v>1.1020000000000001</v>
      </c>
      <c r="L7">
        <v>20</v>
      </c>
      <c r="M7">
        <v>1</v>
      </c>
      <c r="N7">
        <v>5</v>
      </c>
      <c r="O7">
        <v>2.4500000000000002</v>
      </c>
      <c r="P7">
        <v>20</v>
      </c>
      <c r="Q7">
        <v>0</v>
      </c>
      <c r="R7">
        <v>0</v>
      </c>
      <c r="S7">
        <v>0</v>
      </c>
      <c r="T7">
        <v>20</v>
      </c>
      <c r="U7">
        <v>589</v>
      </c>
      <c r="V7">
        <v>708</v>
      </c>
      <c r="W7">
        <v>652.75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tr">
        <f t="shared" si="0"/>
        <v xml:space="preserve">mbp-12-100a </v>
      </c>
      <c r="B8" t="s">
        <v>1293</v>
      </c>
      <c r="C8" s="1">
        <v>45394.727361111109</v>
      </c>
      <c r="D8">
        <v>20</v>
      </c>
      <c r="E8">
        <v>56</v>
      </c>
      <c r="F8">
        <v>56</v>
      </c>
      <c r="G8">
        <v>56</v>
      </c>
      <c r="H8">
        <v>20</v>
      </c>
      <c r="I8">
        <v>2.0249999999999999</v>
      </c>
      <c r="J8">
        <v>2.3279999999999998</v>
      </c>
      <c r="K8">
        <v>2.2040000000000002</v>
      </c>
      <c r="L8">
        <v>20</v>
      </c>
      <c r="M8">
        <v>0</v>
      </c>
      <c r="N8">
        <v>5</v>
      </c>
      <c r="O8">
        <v>2.4500000000000002</v>
      </c>
      <c r="P8">
        <v>20</v>
      </c>
      <c r="Q8">
        <v>0</v>
      </c>
      <c r="R8">
        <v>0</v>
      </c>
      <c r="S8">
        <v>0</v>
      </c>
      <c r="T8">
        <v>20</v>
      </c>
      <c r="U8">
        <v>589</v>
      </c>
      <c r="V8">
        <v>766</v>
      </c>
      <c r="W8">
        <v>674.1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25">
      <c r="A9" t="str">
        <f t="shared" si="0"/>
        <v xml:space="preserve">mbp-12-20a </v>
      </c>
      <c r="B9" t="s">
        <v>1294</v>
      </c>
      <c r="C9" s="1">
        <v>45394.727372685185</v>
      </c>
      <c r="D9">
        <v>20</v>
      </c>
      <c r="E9">
        <v>17</v>
      </c>
      <c r="F9">
        <v>17</v>
      </c>
      <c r="G9">
        <v>17</v>
      </c>
      <c r="H9">
        <v>20</v>
      </c>
      <c r="I9">
        <v>0.437</v>
      </c>
      <c r="J9">
        <v>0.53</v>
      </c>
      <c r="K9">
        <v>0.502</v>
      </c>
      <c r="L9">
        <v>20</v>
      </c>
      <c r="M9">
        <v>0</v>
      </c>
      <c r="N9">
        <v>4</v>
      </c>
      <c r="O9">
        <v>1.85</v>
      </c>
      <c r="P9">
        <v>20</v>
      </c>
      <c r="Q9">
        <v>0</v>
      </c>
      <c r="R9">
        <v>0</v>
      </c>
      <c r="S9">
        <v>0</v>
      </c>
      <c r="T9">
        <v>20</v>
      </c>
      <c r="U9">
        <v>860</v>
      </c>
      <c r="V9">
        <v>1125</v>
      </c>
      <c r="W9">
        <v>974.95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tr">
        <f t="shared" si="0"/>
        <v xml:space="preserve">mbp-12-50a </v>
      </c>
      <c r="B10" t="s">
        <v>1295</v>
      </c>
      <c r="C10" s="1">
        <v>45394.727407407408</v>
      </c>
      <c r="D10">
        <v>20</v>
      </c>
      <c r="E10">
        <v>34</v>
      </c>
      <c r="F10">
        <v>34</v>
      </c>
      <c r="G10">
        <v>34</v>
      </c>
      <c r="H10">
        <v>20</v>
      </c>
      <c r="I10">
        <v>1.1599999999999999</v>
      </c>
      <c r="J10">
        <v>1.319</v>
      </c>
      <c r="K10">
        <v>1.2350000000000001</v>
      </c>
      <c r="L10">
        <v>20</v>
      </c>
      <c r="M10">
        <v>1</v>
      </c>
      <c r="N10">
        <v>6</v>
      </c>
      <c r="O10">
        <v>3.7</v>
      </c>
      <c r="P10">
        <v>20</v>
      </c>
      <c r="Q10">
        <v>0</v>
      </c>
      <c r="R10">
        <v>0</v>
      </c>
      <c r="S10">
        <v>0</v>
      </c>
      <c r="T10">
        <v>20</v>
      </c>
      <c r="U10">
        <v>714</v>
      </c>
      <c r="V10">
        <v>936</v>
      </c>
      <c r="W10">
        <v>827.6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 t="str">
        <f t="shared" si="0"/>
        <v xml:space="preserve">mbp-15-200a </v>
      </c>
      <c r="B11" t="s">
        <v>1296</v>
      </c>
      <c r="C11" s="1">
        <v>45394.727546296293</v>
      </c>
      <c r="D11">
        <v>20</v>
      </c>
      <c r="E11">
        <v>106</v>
      </c>
      <c r="F11">
        <v>106</v>
      </c>
      <c r="G11">
        <v>106</v>
      </c>
      <c r="H11">
        <v>20</v>
      </c>
      <c r="I11">
        <v>5.3010000000000002</v>
      </c>
      <c r="J11">
        <v>6.5229999999999997</v>
      </c>
      <c r="K11">
        <v>5.9569999999999999</v>
      </c>
      <c r="L11">
        <v>20</v>
      </c>
      <c r="M11">
        <v>1</v>
      </c>
      <c r="N11">
        <v>9</v>
      </c>
      <c r="O11">
        <v>4.9000000000000004</v>
      </c>
      <c r="P11">
        <v>20</v>
      </c>
      <c r="Q11">
        <v>0</v>
      </c>
      <c r="R11">
        <v>0</v>
      </c>
      <c r="S11">
        <v>0</v>
      </c>
      <c r="T11">
        <v>20</v>
      </c>
      <c r="U11">
        <v>445</v>
      </c>
      <c r="V11">
        <v>746</v>
      </c>
      <c r="W11">
        <v>623.1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25">
      <c r="A12" t="str">
        <f t="shared" si="0"/>
        <v xml:space="preserve">mbp-15-30a </v>
      </c>
      <c r="B12" t="s">
        <v>1297</v>
      </c>
      <c r="C12" s="1">
        <v>45394.727581018517</v>
      </c>
      <c r="D12">
        <v>20</v>
      </c>
      <c r="E12">
        <v>25</v>
      </c>
      <c r="F12">
        <v>26</v>
      </c>
      <c r="G12">
        <v>25.8</v>
      </c>
      <c r="H12">
        <v>20</v>
      </c>
      <c r="I12">
        <v>1.0009999999999999</v>
      </c>
      <c r="J12">
        <v>1.228</v>
      </c>
      <c r="K12">
        <v>1.107</v>
      </c>
      <c r="L12">
        <v>20</v>
      </c>
      <c r="M12">
        <v>1</v>
      </c>
      <c r="N12">
        <v>7</v>
      </c>
      <c r="O12">
        <v>3.7</v>
      </c>
      <c r="P12">
        <v>20</v>
      </c>
      <c r="Q12">
        <v>0</v>
      </c>
      <c r="R12">
        <v>0</v>
      </c>
      <c r="S12">
        <v>0</v>
      </c>
      <c r="T12">
        <v>20</v>
      </c>
      <c r="U12">
        <v>964</v>
      </c>
      <c r="V12">
        <v>1262</v>
      </c>
      <c r="W12">
        <v>1092.3499999999999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tr">
        <f t="shared" si="0"/>
        <v xml:space="preserve">mbp-15-70a </v>
      </c>
      <c r="B13" t="s">
        <v>1298</v>
      </c>
      <c r="C13" s="1">
        <v>45394.727638888886</v>
      </c>
      <c r="D13">
        <v>20</v>
      </c>
      <c r="E13">
        <v>46</v>
      </c>
      <c r="F13">
        <v>46</v>
      </c>
      <c r="G13">
        <v>46</v>
      </c>
      <c r="H13">
        <v>20</v>
      </c>
      <c r="I13">
        <v>1.92</v>
      </c>
      <c r="J13">
        <v>2.355</v>
      </c>
      <c r="K13">
        <v>2.177</v>
      </c>
      <c r="L13">
        <v>20</v>
      </c>
      <c r="M13">
        <v>0</v>
      </c>
      <c r="N13">
        <v>6</v>
      </c>
      <c r="O13">
        <v>2.95</v>
      </c>
      <c r="P13">
        <v>20</v>
      </c>
      <c r="Q13">
        <v>0</v>
      </c>
      <c r="R13">
        <v>0</v>
      </c>
      <c r="S13">
        <v>0</v>
      </c>
      <c r="T13">
        <v>20</v>
      </c>
      <c r="U13">
        <v>667</v>
      </c>
      <c r="V13">
        <v>944</v>
      </c>
      <c r="W13">
        <v>836.6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tr">
        <f t="shared" si="0"/>
        <v xml:space="preserve">mbp-20-100a </v>
      </c>
      <c r="B14" t="s">
        <v>1299</v>
      </c>
      <c r="C14" s="1">
        <v>45394.727743055555</v>
      </c>
      <c r="D14">
        <v>20</v>
      </c>
      <c r="E14">
        <v>67</v>
      </c>
      <c r="F14">
        <v>68</v>
      </c>
      <c r="G14">
        <v>67.95</v>
      </c>
      <c r="H14">
        <v>20</v>
      </c>
      <c r="I14">
        <v>4.0940000000000003</v>
      </c>
      <c r="J14">
        <v>4.883</v>
      </c>
      <c r="K14">
        <v>4.4290000000000003</v>
      </c>
      <c r="L14">
        <v>20</v>
      </c>
      <c r="M14">
        <v>2</v>
      </c>
      <c r="N14">
        <v>10</v>
      </c>
      <c r="O14">
        <v>6.5</v>
      </c>
      <c r="P14">
        <v>20</v>
      </c>
      <c r="Q14">
        <v>0</v>
      </c>
      <c r="R14">
        <v>0</v>
      </c>
      <c r="S14">
        <v>0</v>
      </c>
      <c r="T14">
        <v>20</v>
      </c>
      <c r="U14">
        <v>613</v>
      </c>
      <c r="V14">
        <v>811</v>
      </c>
      <c r="W14">
        <v>709.65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tr">
        <f t="shared" si="0"/>
        <v xml:space="preserve">mbp-20-200a </v>
      </c>
      <c r="B15" t="s">
        <v>1300</v>
      </c>
      <c r="C15" s="1">
        <v>45394.727962962963</v>
      </c>
      <c r="D15">
        <v>20</v>
      </c>
      <c r="E15">
        <v>115</v>
      </c>
      <c r="F15">
        <v>117</v>
      </c>
      <c r="G15">
        <v>116.75</v>
      </c>
      <c r="H15">
        <v>20</v>
      </c>
      <c r="I15">
        <v>7.6310000000000002</v>
      </c>
      <c r="J15">
        <v>9.9209999999999994</v>
      </c>
      <c r="K15">
        <v>8.7170000000000005</v>
      </c>
      <c r="L15">
        <v>20</v>
      </c>
      <c r="M15">
        <v>2</v>
      </c>
      <c r="N15">
        <v>12</v>
      </c>
      <c r="O15">
        <v>6</v>
      </c>
      <c r="P15">
        <v>20</v>
      </c>
      <c r="Q15">
        <v>0</v>
      </c>
      <c r="R15">
        <v>0</v>
      </c>
      <c r="S15">
        <v>0</v>
      </c>
      <c r="T15">
        <v>20</v>
      </c>
      <c r="U15">
        <v>383</v>
      </c>
      <c r="V15">
        <v>720</v>
      </c>
      <c r="W15">
        <v>568.04999999999995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tr">
        <f t="shared" si="0"/>
        <v xml:space="preserve">mbp-20-40a </v>
      </c>
      <c r="B16" t="s">
        <v>1301</v>
      </c>
      <c r="C16" s="1">
        <v>45394.728009259263</v>
      </c>
      <c r="D16">
        <v>20</v>
      </c>
      <c r="E16">
        <v>37</v>
      </c>
      <c r="F16">
        <v>37</v>
      </c>
      <c r="G16">
        <v>37</v>
      </c>
      <c r="H16">
        <v>20</v>
      </c>
      <c r="I16">
        <v>1.605</v>
      </c>
      <c r="J16">
        <v>1.9379999999999999</v>
      </c>
      <c r="K16">
        <v>1.78</v>
      </c>
      <c r="L16">
        <v>20</v>
      </c>
      <c r="M16">
        <v>1</v>
      </c>
      <c r="N16">
        <v>8</v>
      </c>
      <c r="O16">
        <v>5.4</v>
      </c>
      <c r="P16">
        <v>20</v>
      </c>
      <c r="Q16">
        <v>0</v>
      </c>
      <c r="R16">
        <v>0</v>
      </c>
      <c r="S16">
        <v>0</v>
      </c>
      <c r="T16">
        <v>20</v>
      </c>
      <c r="U16">
        <v>626</v>
      </c>
      <c r="V16">
        <v>865</v>
      </c>
      <c r="W16">
        <v>749.45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tr">
        <f t="shared" si="0"/>
        <v xml:space="preserve">mbp-30-150a </v>
      </c>
      <c r="B17" t="s">
        <v>1302</v>
      </c>
      <c r="C17" s="1">
        <v>45394.72824074074</v>
      </c>
      <c r="D17">
        <v>20</v>
      </c>
      <c r="E17">
        <v>103</v>
      </c>
      <c r="F17">
        <v>111</v>
      </c>
      <c r="G17">
        <v>107.9</v>
      </c>
      <c r="H17">
        <v>20</v>
      </c>
      <c r="I17">
        <v>7.0570000000000004</v>
      </c>
      <c r="J17">
        <v>11.266</v>
      </c>
      <c r="K17">
        <v>9.1430000000000007</v>
      </c>
      <c r="L17">
        <v>20</v>
      </c>
      <c r="M17">
        <v>2</v>
      </c>
      <c r="N17">
        <v>16</v>
      </c>
      <c r="O17">
        <v>9.6</v>
      </c>
      <c r="P17">
        <v>20</v>
      </c>
      <c r="Q17">
        <v>0</v>
      </c>
      <c r="R17">
        <v>0</v>
      </c>
      <c r="S17">
        <v>0</v>
      </c>
      <c r="T17">
        <v>20</v>
      </c>
      <c r="U17">
        <v>269</v>
      </c>
      <c r="V17">
        <v>685</v>
      </c>
      <c r="W17">
        <v>507.45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tr">
        <f t="shared" si="0"/>
        <v xml:space="preserve">mbp-30-300a </v>
      </c>
      <c r="B18" t="s">
        <v>1303</v>
      </c>
      <c r="C18" s="1">
        <v>45394.728715277779</v>
      </c>
      <c r="D18">
        <v>20</v>
      </c>
      <c r="E18">
        <v>179</v>
      </c>
      <c r="F18">
        <v>183</v>
      </c>
      <c r="G18">
        <v>181.4</v>
      </c>
      <c r="H18">
        <v>20</v>
      </c>
      <c r="I18">
        <v>15.666</v>
      </c>
      <c r="J18">
        <v>21.488</v>
      </c>
      <c r="K18">
        <v>18.606000000000002</v>
      </c>
      <c r="L18">
        <v>20</v>
      </c>
      <c r="M18">
        <v>4</v>
      </c>
      <c r="N18">
        <v>16</v>
      </c>
      <c r="O18">
        <v>9.0500000000000007</v>
      </c>
      <c r="P18">
        <v>20</v>
      </c>
      <c r="Q18">
        <v>0</v>
      </c>
      <c r="R18">
        <v>0</v>
      </c>
      <c r="S18">
        <v>0</v>
      </c>
      <c r="T18">
        <v>20</v>
      </c>
      <c r="U18">
        <v>281</v>
      </c>
      <c r="V18">
        <v>552</v>
      </c>
      <c r="W18">
        <v>398.6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tr">
        <f t="shared" si="0"/>
        <v xml:space="preserve">mbp-30-60a </v>
      </c>
      <c r="B19" t="s">
        <v>1304</v>
      </c>
      <c r="C19" s="1">
        <v>45394.728819444441</v>
      </c>
      <c r="D19">
        <v>20</v>
      </c>
      <c r="E19">
        <v>53</v>
      </c>
      <c r="F19">
        <v>55</v>
      </c>
      <c r="G19">
        <v>54.3</v>
      </c>
      <c r="H19">
        <v>20</v>
      </c>
      <c r="I19">
        <v>3.7690000000000001</v>
      </c>
      <c r="J19">
        <v>4.7779999999999996</v>
      </c>
      <c r="K19">
        <v>4.21</v>
      </c>
      <c r="L19">
        <v>20</v>
      </c>
      <c r="M19">
        <v>4</v>
      </c>
      <c r="N19">
        <v>10</v>
      </c>
      <c r="O19">
        <v>6.15</v>
      </c>
      <c r="P19">
        <v>20</v>
      </c>
      <c r="Q19">
        <v>0</v>
      </c>
      <c r="R19">
        <v>0</v>
      </c>
      <c r="S19">
        <v>0</v>
      </c>
      <c r="T19">
        <v>20</v>
      </c>
      <c r="U19">
        <v>691</v>
      </c>
      <c r="V19">
        <v>950</v>
      </c>
      <c r="W19">
        <v>812.9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tr">
        <f t="shared" si="0"/>
        <v xml:space="preserve">mbp-50-100 </v>
      </c>
      <c r="B20" t="s">
        <v>1305</v>
      </c>
      <c r="C20" s="1">
        <v>45394.729074074072</v>
      </c>
      <c r="D20">
        <v>20</v>
      </c>
      <c r="E20">
        <v>87</v>
      </c>
      <c r="F20">
        <v>91</v>
      </c>
      <c r="G20">
        <v>88.75</v>
      </c>
      <c r="H20">
        <v>20</v>
      </c>
      <c r="I20">
        <v>9.6289999999999996</v>
      </c>
      <c r="J20">
        <v>11.535</v>
      </c>
      <c r="K20">
        <v>10.433999999999999</v>
      </c>
      <c r="L20">
        <v>20</v>
      </c>
      <c r="M20">
        <v>1</v>
      </c>
      <c r="N20">
        <v>12</v>
      </c>
      <c r="O20">
        <v>9.15</v>
      </c>
      <c r="P20">
        <v>20</v>
      </c>
      <c r="Q20">
        <v>0</v>
      </c>
      <c r="R20">
        <v>0</v>
      </c>
      <c r="S20">
        <v>0</v>
      </c>
      <c r="T20">
        <v>20</v>
      </c>
      <c r="U20">
        <v>596</v>
      </c>
      <c r="V20">
        <v>760</v>
      </c>
      <c r="W20">
        <v>698.75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tr">
        <f t="shared" si="0"/>
        <v xml:space="preserve">mbp-50-200 </v>
      </c>
      <c r="B21" t="s">
        <v>1306</v>
      </c>
      <c r="C21" s="1">
        <v>45394.729537037034</v>
      </c>
      <c r="D21">
        <v>20</v>
      </c>
      <c r="E21">
        <v>150</v>
      </c>
      <c r="F21">
        <v>156</v>
      </c>
      <c r="G21">
        <v>151.9</v>
      </c>
      <c r="H21">
        <v>20</v>
      </c>
      <c r="I21">
        <v>16.361000000000001</v>
      </c>
      <c r="J21">
        <v>22.881</v>
      </c>
      <c r="K21">
        <v>18.585000000000001</v>
      </c>
      <c r="L21">
        <v>20</v>
      </c>
      <c r="M21">
        <v>7</v>
      </c>
      <c r="N21">
        <v>22</v>
      </c>
      <c r="O21">
        <v>13.3</v>
      </c>
      <c r="P21">
        <v>20</v>
      </c>
      <c r="Q21">
        <v>0</v>
      </c>
      <c r="R21">
        <v>0</v>
      </c>
      <c r="S21">
        <v>0</v>
      </c>
      <c r="T21">
        <v>20</v>
      </c>
      <c r="U21">
        <v>330</v>
      </c>
      <c r="V21">
        <v>541</v>
      </c>
      <c r="W21">
        <v>420.25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tr">
        <f t="shared" si="0"/>
        <v xml:space="preserve">mbp-50-400 </v>
      </c>
      <c r="B22" t="s">
        <v>1307</v>
      </c>
      <c r="C22" s="1">
        <v>45394.730370370373</v>
      </c>
      <c r="D22">
        <v>20</v>
      </c>
      <c r="E22">
        <v>252</v>
      </c>
      <c r="F22">
        <v>267</v>
      </c>
      <c r="G22">
        <v>258.05</v>
      </c>
      <c r="H22">
        <v>20</v>
      </c>
      <c r="I22">
        <v>29.219000000000001</v>
      </c>
      <c r="J22">
        <v>40.238999999999997</v>
      </c>
      <c r="K22">
        <v>32.901000000000003</v>
      </c>
      <c r="L22">
        <v>20</v>
      </c>
      <c r="M22">
        <v>8</v>
      </c>
      <c r="N22">
        <v>24</v>
      </c>
      <c r="O22">
        <v>14.35</v>
      </c>
      <c r="P22">
        <v>20</v>
      </c>
      <c r="Q22">
        <v>0</v>
      </c>
      <c r="R22">
        <v>0</v>
      </c>
      <c r="S22">
        <v>0</v>
      </c>
      <c r="T22">
        <v>20</v>
      </c>
      <c r="U22">
        <v>138</v>
      </c>
      <c r="V22">
        <v>382</v>
      </c>
      <c r="W22">
        <v>230.4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tr">
        <f>SUBSTITUTE(SUBSTITUTE(SUBSTITUTE(B23,"maximumBetweeness/maximumBetweenessApp.exe tvns false 100 5000 3600 30 0 0 {RandomSeed} maximumBetweeness/",""),".txt",""), "BestImprovement","")</f>
        <v xml:space="preserve">mbp-50-1000 </v>
      </c>
      <c r="B23" t="s">
        <v>1236</v>
      </c>
      <c r="C23" s="1">
        <v>45394.735520833332</v>
      </c>
      <c r="D23">
        <v>20</v>
      </c>
      <c r="E23">
        <v>523</v>
      </c>
      <c r="F23">
        <v>543</v>
      </c>
      <c r="G23">
        <v>531</v>
      </c>
      <c r="H23">
        <v>20</v>
      </c>
      <c r="I23">
        <v>185.04400000000001</v>
      </c>
      <c r="J23">
        <v>236.66200000000001</v>
      </c>
      <c r="K23">
        <v>210.15700000000001</v>
      </c>
      <c r="L23">
        <v>20</v>
      </c>
      <c r="M23">
        <v>8</v>
      </c>
      <c r="N23">
        <v>27</v>
      </c>
      <c r="O23">
        <v>18.25</v>
      </c>
      <c r="P23">
        <v>20</v>
      </c>
      <c r="Q23">
        <v>0</v>
      </c>
      <c r="R23">
        <v>0</v>
      </c>
      <c r="S23">
        <v>0</v>
      </c>
      <c r="T23">
        <v>20</v>
      </c>
      <c r="U23">
        <v>179</v>
      </c>
      <c r="V23">
        <v>505</v>
      </c>
      <c r="W23">
        <v>337.6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tr">
        <f t="shared" si="0"/>
        <v/>
      </c>
    </row>
    <row r="25" spans="1:31" x14ac:dyDescent="0.25">
      <c r="A25" t="str">
        <f t="shared" si="0"/>
        <v/>
      </c>
    </row>
    <row r="26" spans="1:31" x14ac:dyDescent="0.25">
      <c r="A26" t="str">
        <f t="shared" si="0"/>
        <v/>
      </c>
    </row>
    <row r="27" spans="1:31" x14ac:dyDescent="0.25">
      <c r="A27" t="str">
        <f t="shared" si="0"/>
        <v/>
      </c>
    </row>
    <row r="28" spans="1:31" x14ac:dyDescent="0.25">
      <c r="A28" t="str">
        <f t="shared" si="0"/>
        <v/>
      </c>
    </row>
    <row r="29" spans="1:31" x14ac:dyDescent="0.25">
      <c r="A29" t="str">
        <f t="shared" si="0"/>
        <v/>
      </c>
    </row>
    <row r="30" spans="1:31" x14ac:dyDescent="0.25">
      <c r="A30" t="str">
        <f t="shared" si="0"/>
        <v/>
      </c>
    </row>
    <row r="31" spans="1:31" x14ac:dyDescent="0.25">
      <c r="A31" t="str">
        <f t="shared" si="0"/>
        <v/>
      </c>
    </row>
    <row r="32" spans="1:31" x14ac:dyDescent="0.25">
      <c r="A32" t="str">
        <f t="shared" si="0"/>
        <v/>
      </c>
    </row>
    <row r="33" spans="1:1" x14ac:dyDescent="0.25">
      <c r="A33" t="str">
        <f t="shared" si="0"/>
        <v/>
      </c>
    </row>
    <row r="34" spans="1:1" x14ac:dyDescent="0.25">
      <c r="A34" t="str">
        <f t="shared" si="0"/>
        <v/>
      </c>
    </row>
    <row r="35" spans="1:1" x14ac:dyDescent="0.25">
      <c r="A35" t="str">
        <f t="shared" si="0"/>
        <v/>
      </c>
    </row>
    <row r="36" spans="1:1" x14ac:dyDescent="0.25">
      <c r="A36" t="str">
        <f t="shared" si="0"/>
        <v/>
      </c>
    </row>
    <row r="37" spans="1:1" x14ac:dyDescent="0.25">
      <c r="A37" t="str">
        <f t="shared" si="0"/>
        <v/>
      </c>
    </row>
    <row r="38" spans="1:1" x14ac:dyDescent="0.25">
      <c r="A38" t="str">
        <f t="shared" si="0"/>
        <v/>
      </c>
    </row>
    <row r="39" spans="1:1" x14ac:dyDescent="0.25">
      <c r="A39" t="str">
        <f t="shared" si="0"/>
        <v/>
      </c>
    </row>
    <row r="40" spans="1:1" x14ac:dyDescent="0.25">
      <c r="A40" t="str">
        <f t="shared" si="0"/>
        <v/>
      </c>
    </row>
    <row r="41" spans="1:1" x14ac:dyDescent="0.25">
      <c r="A41" t="str">
        <f t="shared" si="0"/>
        <v/>
      </c>
    </row>
    <row r="42" spans="1:1" x14ac:dyDescent="0.25">
      <c r="A42" t="str">
        <f t="shared" si="0"/>
        <v/>
      </c>
    </row>
    <row r="43" spans="1:1" x14ac:dyDescent="0.25">
      <c r="A43" t="str">
        <f t="shared" si="0"/>
        <v/>
      </c>
    </row>
    <row r="44" spans="1:1" x14ac:dyDescent="0.25">
      <c r="A44" t="str">
        <f t="shared" si="0"/>
        <v/>
      </c>
    </row>
    <row r="45" spans="1:1" x14ac:dyDescent="0.25">
      <c r="A45" t="str">
        <f t="shared" si="0"/>
        <v/>
      </c>
    </row>
    <row r="46" spans="1:1" x14ac:dyDescent="0.25">
      <c r="A46" t="str">
        <f t="shared" si="0"/>
        <v/>
      </c>
    </row>
    <row r="47" spans="1:1" x14ac:dyDescent="0.25">
      <c r="A47" t="str">
        <f t="shared" si="0"/>
        <v/>
      </c>
    </row>
    <row r="48" spans="1:1" x14ac:dyDescent="0.25">
      <c r="A48" t="str">
        <f t="shared" si="0"/>
        <v/>
      </c>
    </row>
    <row r="49" spans="1:1" x14ac:dyDescent="0.25">
      <c r="A49" t="str">
        <f t="shared" si="0"/>
        <v/>
      </c>
    </row>
    <row r="50" spans="1:1" x14ac:dyDescent="0.25">
      <c r="A50" t="str">
        <f t="shared" si="0"/>
        <v/>
      </c>
    </row>
    <row r="51" spans="1:1" x14ac:dyDescent="0.25">
      <c r="A51" t="str">
        <f t="shared" si="0"/>
        <v/>
      </c>
    </row>
    <row r="52" spans="1:1" x14ac:dyDescent="0.25">
      <c r="A52" t="str">
        <f t="shared" si="0"/>
        <v/>
      </c>
    </row>
    <row r="53" spans="1:1" x14ac:dyDescent="0.25">
      <c r="A53" t="str">
        <f t="shared" si="0"/>
        <v/>
      </c>
    </row>
    <row r="54" spans="1:1" x14ac:dyDescent="0.25">
      <c r="A54" t="str">
        <f t="shared" si="0"/>
        <v/>
      </c>
    </row>
    <row r="55" spans="1:1" x14ac:dyDescent="0.25">
      <c r="A55" t="str">
        <f t="shared" si="0"/>
        <v/>
      </c>
    </row>
    <row r="56" spans="1:1" x14ac:dyDescent="0.25">
      <c r="A56" t="str">
        <f t="shared" si="0"/>
        <v/>
      </c>
    </row>
    <row r="57" spans="1:1" x14ac:dyDescent="0.25">
      <c r="A57" t="str">
        <f t="shared" si="0"/>
        <v/>
      </c>
    </row>
    <row r="58" spans="1:1" x14ac:dyDescent="0.25">
      <c r="A58" t="str">
        <f t="shared" si="0"/>
        <v/>
      </c>
    </row>
    <row r="59" spans="1:1" x14ac:dyDescent="0.25">
      <c r="A59" t="str">
        <f t="shared" si="0"/>
        <v/>
      </c>
    </row>
    <row r="60" spans="1:1" x14ac:dyDescent="0.25">
      <c r="A60" t="str">
        <f t="shared" si="0"/>
        <v/>
      </c>
    </row>
    <row r="61" spans="1:1" x14ac:dyDescent="0.25">
      <c r="A61" t="str">
        <f t="shared" si="0"/>
        <v/>
      </c>
    </row>
    <row r="62" spans="1:1" x14ac:dyDescent="0.25">
      <c r="A62" t="str">
        <f t="shared" si="0"/>
        <v/>
      </c>
    </row>
    <row r="63" spans="1:1" x14ac:dyDescent="0.25">
      <c r="A63" t="str">
        <f t="shared" si="0"/>
        <v/>
      </c>
    </row>
    <row r="64" spans="1:1" x14ac:dyDescent="0.25">
      <c r="A64" t="str">
        <f t="shared" si="0"/>
        <v/>
      </c>
    </row>
    <row r="65" spans="1:1" x14ac:dyDescent="0.25">
      <c r="A65" t="str">
        <f t="shared" si="0"/>
        <v/>
      </c>
    </row>
    <row r="66" spans="1:1" x14ac:dyDescent="0.25">
      <c r="A66" t="str">
        <f t="shared" si="0"/>
        <v/>
      </c>
    </row>
    <row r="67" spans="1:1" x14ac:dyDescent="0.25">
      <c r="A67" t="str">
        <f t="shared" ref="A67:A130" si="1">SUBSTITUTE(SUBSTITUTE(SUBSTITUTE(B67,"maximumBetweeness/maximumBetweenessApp.exe tvns false 100 2000 3600 30 0 0 {RandomSeed} maximumBetweeness/",""),".txt",""), "BestImprovement","")</f>
        <v/>
      </c>
    </row>
    <row r="68" spans="1:1" x14ac:dyDescent="0.25">
      <c r="A68" t="str">
        <f t="shared" si="1"/>
        <v/>
      </c>
    </row>
    <row r="69" spans="1:1" x14ac:dyDescent="0.25">
      <c r="A69" t="str">
        <f t="shared" si="1"/>
        <v/>
      </c>
    </row>
    <row r="70" spans="1:1" x14ac:dyDescent="0.25">
      <c r="A70" t="str">
        <f t="shared" si="1"/>
        <v/>
      </c>
    </row>
    <row r="71" spans="1:1" x14ac:dyDescent="0.25">
      <c r="A71" t="str">
        <f t="shared" si="1"/>
        <v/>
      </c>
    </row>
    <row r="72" spans="1:1" x14ac:dyDescent="0.25">
      <c r="A72" t="str">
        <f t="shared" si="1"/>
        <v/>
      </c>
    </row>
    <row r="73" spans="1:1" x14ac:dyDescent="0.25">
      <c r="A73" t="str">
        <f t="shared" si="1"/>
        <v/>
      </c>
    </row>
    <row r="74" spans="1:1" x14ac:dyDescent="0.25">
      <c r="A74" t="str">
        <f t="shared" si="1"/>
        <v/>
      </c>
    </row>
    <row r="75" spans="1:1" x14ac:dyDescent="0.25">
      <c r="A75" t="str">
        <f t="shared" si="1"/>
        <v/>
      </c>
    </row>
    <row r="76" spans="1:1" x14ac:dyDescent="0.25">
      <c r="A76" t="str">
        <f t="shared" si="1"/>
        <v/>
      </c>
    </row>
    <row r="77" spans="1:1" x14ac:dyDescent="0.25">
      <c r="A77" t="str">
        <f t="shared" si="1"/>
        <v/>
      </c>
    </row>
    <row r="78" spans="1:1" x14ac:dyDescent="0.25">
      <c r="A78" t="str">
        <f t="shared" si="1"/>
        <v/>
      </c>
    </row>
    <row r="79" spans="1:1" x14ac:dyDescent="0.25">
      <c r="A79" t="str">
        <f t="shared" si="1"/>
        <v/>
      </c>
    </row>
    <row r="80" spans="1:1" x14ac:dyDescent="0.25">
      <c r="A80" t="str">
        <f t="shared" si="1"/>
        <v/>
      </c>
    </row>
    <row r="81" spans="1:1" x14ac:dyDescent="0.25">
      <c r="A81" t="str">
        <f t="shared" si="1"/>
        <v/>
      </c>
    </row>
    <row r="82" spans="1:1" x14ac:dyDescent="0.25">
      <c r="A82" t="str">
        <f t="shared" si="1"/>
        <v/>
      </c>
    </row>
    <row r="83" spans="1:1" x14ac:dyDescent="0.25">
      <c r="A83" t="str">
        <f t="shared" si="1"/>
        <v/>
      </c>
    </row>
    <row r="84" spans="1:1" x14ac:dyDescent="0.25">
      <c r="A84" t="str">
        <f t="shared" si="1"/>
        <v/>
      </c>
    </row>
    <row r="85" spans="1:1" x14ac:dyDescent="0.25">
      <c r="A85" t="str">
        <f t="shared" si="1"/>
        <v/>
      </c>
    </row>
    <row r="86" spans="1:1" x14ac:dyDescent="0.25">
      <c r="A86" t="str">
        <f t="shared" si="1"/>
        <v/>
      </c>
    </row>
    <row r="87" spans="1:1" x14ac:dyDescent="0.25">
      <c r="A87" t="str">
        <f t="shared" si="1"/>
        <v/>
      </c>
    </row>
    <row r="88" spans="1:1" x14ac:dyDescent="0.25">
      <c r="A88" t="str">
        <f t="shared" si="1"/>
        <v/>
      </c>
    </row>
    <row r="89" spans="1:1" x14ac:dyDescent="0.25">
      <c r="A89" t="str">
        <f t="shared" si="1"/>
        <v/>
      </c>
    </row>
    <row r="90" spans="1:1" x14ac:dyDescent="0.25">
      <c r="A90" t="str">
        <f t="shared" si="1"/>
        <v/>
      </c>
    </row>
    <row r="91" spans="1:1" x14ac:dyDescent="0.25">
      <c r="A91" t="str">
        <f t="shared" si="1"/>
        <v/>
      </c>
    </row>
    <row r="92" spans="1:1" x14ac:dyDescent="0.25">
      <c r="A92" t="str">
        <f t="shared" si="1"/>
        <v/>
      </c>
    </row>
    <row r="93" spans="1:1" x14ac:dyDescent="0.25">
      <c r="A93" t="str">
        <f t="shared" si="1"/>
        <v/>
      </c>
    </row>
    <row r="94" spans="1:1" x14ac:dyDescent="0.25">
      <c r="A94" t="str">
        <f t="shared" si="1"/>
        <v/>
      </c>
    </row>
    <row r="95" spans="1:1" x14ac:dyDescent="0.25">
      <c r="A95" t="str">
        <f t="shared" si="1"/>
        <v/>
      </c>
    </row>
    <row r="96" spans="1:1" x14ac:dyDescent="0.25">
      <c r="A96" t="str">
        <f t="shared" si="1"/>
        <v/>
      </c>
    </row>
    <row r="97" spans="1:1" x14ac:dyDescent="0.25">
      <c r="A97" t="str">
        <f t="shared" si="1"/>
        <v/>
      </c>
    </row>
    <row r="98" spans="1:1" x14ac:dyDescent="0.25">
      <c r="A98" t="str">
        <f t="shared" si="1"/>
        <v/>
      </c>
    </row>
    <row r="99" spans="1:1" x14ac:dyDescent="0.25">
      <c r="A99" t="str">
        <f t="shared" si="1"/>
        <v/>
      </c>
    </row>
    <row r="100" spans="1:1" x14ac:dyDescent="0.25">
      <c r="A100" t="str">
        <f t="shared" si="1"/>
        <v/>
      </c>
    </row>
    <row r="101" spans="1:1" x14ac:dyDescent="0.25">
      <c r="A101" t="str">
        <f t="shared" si="1"/>
        <v/>
      </c>
    </row>
    <row r="102" spans="1:1" x14ac:dyDescent="0.25">
      <c r="A102" t="str">
        <f t="shared" si="1"/>
        <v/>
      </c>
    </row>
    <row r="103" spans="1:1" x14ac:dyDescent="0.25">
      <c r="A103" t="str">
        <f t="shared" si="1"/>
        <v/>
      </c>
    </row>
    <row r="104" spans="1:1" x14ac:dyDescent="0.25">
      <c r="A104" t="str">
        <f t="shared" si="1"/>
        <v/>
      </c>
    </row>
    <row r="105" spans="1:1" x14ac:dyDescent="0.25">
      <c r="A105" t="str">
        <f t="shared" si="1"/>
        <v/>
      </c>
    </row>
    <row r="106" spans="1:1" x14ac:dyDescent="0.25">
      <c r="A106" t="str">
        <f t="shared" si="1"/>
        <v/>
      </c>
    </row>
    <row r="107" spans="1:1" x14ac:dyDescent="0.25">
      <c r="A107" t="str">
        <f t="shared" si="1"/>
        <v/>
      </c>
    </row>
    <row r="108" spans="1:1" x14ac:dyDescent="0.25">
      <c r="A108" t="str">
        <f t="shared" si="1"/>
        <v/>
      </c>
    </row>
    <row r="109" spans="1:1" x14ac:dyDescent="0.25">
      <c r="A109" t="str">
        <f t="shared" si="1"/>
        <v/>
      </c>
    </row>
    <row r="110" spans="1:1" x14ac:dyDescent="0.25">
      <c r="A110" t="str">
        <f t="shared" si="1"/>
        <v/>
      </c>
    </row>
    <row r="111" spans="1:1" x14ac:dyDescent="0.25">
      <c r="A111" t="str">
        <f t="shared" si="1"/>
        <v/>
      </c>
    </row>
    <row r="112" spans="1:1" x14ac:dyDescent="0.25">
      <c r="A112" t="str">
        <f t="shared" si="1"/>
        <v/>
      </c>
    </row>
    <row r="113" spans="1:1" x14ac:dyDescent="0.25">
      <c r="A113" t="str">
        <f t="shared" si="1"/>
        <v/>
      </c>
    </row>
    <row r="114" spans="1:1" x14ac:dyDescent="0.25">
      <c r="A114" t="str">
        <f t="shared" si="1"/>
        <v/>
      </c>
    </row>
    <row r="115" spans="1:1" x14ac:dyDescent="0.25">
      <c r="A115" t="str">
        <f t="shared" si="1"/>
        <v/>
      </c>
    </row>
    <row r="116" spans="1:1" x14ac:dyDescent="0.25">
      <c r="A116" t="str">
        <f t="shared" si="1"/>
        <v/>
      </c>
    </row>
    <row r="117" spans="1:1" x14ac:dyDescent="0.25">
      <c r="A117" t="str">
        <f t="shared" si="1"/>
        <v/>
      </c>
    </row>
    <row r="118" spans="1:1" x14ac:dyDescent="0.25">
      <c r="A118" t="str">
        <f t="shared" si="1"/>
        <v/>
      </c>
    </row>
    <row r="119" spans="1:1" x14ac:dyDescent="0.25">
      <c r="A119" t="str">
        <f t="shared" si="1"/>
        <v/>
      </c>
    </row>
    <row r="120" spans="1:1" x14ac:dyDescent="0.25">
      <c r="A120" t="str">
        <f t="shared" si="1"/>
        <v/>
      </c>
    </row>
    <row r="121" spans="1:1" x14ac:dyDescent="0.25">
      <c r="A121" t="str">
        <f t="shared" si="1"/>
        <v/>
      </c>
    </row>
    <row r="122" spans="1:1" x14ac:dyDescent="0.25">
      <c r="A122" t="str">
        <f t="shared" si="1"/>
        <v/>
      </c>
    </row>
    <row r="123" spans="1:1" x14ac:dyDescent="0.25">
      <c r="A123" t="str">
        <f t="shared" si="1"/>
        <v/>
      </c>
    </row>
    <row r="124" spans="1:1" x14ac:dyDescent="0.25">
      <c r="A124" t="str">
        <f t="shared" si="1"/>
        <v/>
      </c>
    </row>
    <row r="125" spans="1:1" x14ac:dyDescent="0.25">
      <c r="A125" t="str">
        <f t="shared" si="1"/>
        <v/>
      </c>
    </row>
    <row r="126" spans="1:1" x14ac:dyDescent="0.25">
      <c r="A126" t="str">
        <f t="shared" si="1"/>
        <v/>
      </c>
    </row>
    <row r="127" spans="1:1" x14ac:dyDescent="0.25">
      <c r="A127" t="str">
        <f t="shared" si="1"/>
        <v/>
      </c>
    </row>
    <row r="128" spans="1:1" x14ac:dyDescent="0.25">
      <c r="A128" t="str">
        <f t="shared" si="1"/>
        <v/>
      </c>
    </row>
    <row r="129" spans="1:1" x14ac:dyDescent="0.25">
      <c r="A129" t="str">
        <f t="shared" si="1"/>
        <v/>
      </c>
    </row>
    <row r="130" spans="1:1" x14ac:dyDescent="0.25">
      <c r="A130" t="str">
        <f t="shared" si="1"/>
        <v/>
      </c>
    </row>
    <row r="131" spans="1:1" x14ac:dyDescent="0.25">
      <c r="A131" t="str">
        <f t="shared" ref="A131:A170" si="2">SUBSTITUTE(SUBSTITUTE(SUBSTITUTE(B131,"maximumBetweeness/maximumBetweenessApp.exe tvns false 100 2000 3600 30 0 0 {RandomSeed} maximumBetweeness/",""),".txt",""), "BestImprovement","")</f>
        <v/>
      </c>
    </row>
    <row r="132" spans="1:1" x14ac:dyDescent="0.25">
      <c r="A132" t="str">
        <f t="shared" si="2"/>
        <v/>
      </c>
    </row>
    <row r="133" spans="1:1" x14ac:dyDescent="0.25">
      <c r="A133" t="str">
        <f t="shared" si="2"/>
        <v/>
      </c>
    </row>
    <row r="134" spans="1:1" x14ac:dyDescent="0.25">
      <c r="A134" t="str">
        <f t="shared" si="2"/>
        <v/>
      </c>
    </row>
    <row r="135" spans="1:1" x14ac:dyDescent="0.25">
      <c r="A135" t="str">
        <f t="shared" si="2"/>
        <v/>
      </c>
    </row>
    <row r="136" spans="1:1" x14ac:dyDescent="0.25">
      <c r="A136" t="str">
        <f t="shared" si="2"/>
        <v/>
      </c>
    </row>
    <row r="137" spans="1:1" x14ac:dyDescent="0.25">
      <c r="A137" t="str">
        <f t="shared" si="2"/>
        <v/>
      </c>
    </row>
    <row r="138" spans="1:1" x14ac:dyDescent="0.25">
      <c r="A138" t="str">
        <f t="shared" si="2"/>
        <v/>
      </c>
    </row>
    <row r="139" spans="1:1" x14ac:dyDescent="0.25">
      <c r="A139" t="str">
        <f t="shared" si="2"/>
        <v/>
      </c>
    </row>
    <row r="140" spans="1:1" x14ac:dyDescent="0.25">
      <c r="A140" t="str">
        <f t="shared" si="2"/>
        <v/>
      </c>
    </row>
    <row r="141" spans="1:1" x14ac:dyDescent="0.25">
      <c r="A141" t="str">
        <f t="shared" si="2"/>
        <v/>
      </c>
    </row>
    <row r="142" spans="1:1" x14ac:dyDescent="0.25">
      <c r="A142" t="str">
        <f t="shared" si="2"/>
        <v/>
      </c>
    </row>
    <row r="143" spans="1:1" x14ac:dyDescent="0.25">
      <c r="A143" t="str">
        <f t="shared" si="2"/>
        <v/>
      </c>
    </row>
    <row r="144" spans="1:1" x14ac:dyDescent="0.25">
      <c r="A144" t="str">
        <f t="shared" si="2"/>
        <v/>
      </c>
    </row>
    <row r="145" spans="1:1" x14ac:dyDescent="0.25">
      <c r="A145" t="str">
        <f t="shared" si="2"/>
        <v/>
      </c>
    </row>
    <row r="146" spans="1:1" x14ac:dyDescent="0.25">
      <c r="A146" t="str">
        <f t="shared" si="2"/>
        <v/>
      </c>
    </row>
    <row r="147" spans="1:1" x14ac:dyDescent="0.25">
      <c r="A147" t="str">
        <f t="shared" si="2"/>
        <v/>
      </c>
    </row>
    <row r="148" spans="1:1" x14ac:dyDescent="0.25">
      <c r="A148" t="str">
        <f t="shared" si="2"/>
        <v/>
      </c>
    </row>
    <row r="149" spans="1:1" x14ac:dyDescent="0.25">
      <c r="A149" t="str">
        <f t="shared" si="2"/>
        <v/>
      </c>
    </row>
    <row r="150" spans="1:1" x14ac:dyDescent="0.25">
      <c r="A150" t="str">
        <f t="shared" si="2"/>
        <v/>
      </c>
    </row>
    <row r="151" spans="1:1" x14ac:dyDescent="0.25">
      <c r="A151" t="str">
        <f t="shared" si="2"/>
        <v/>
      </c>
    </row>
    <row r="152" spans="1:1" x14ac:dyDescent="0.25">
      <c r="A152" t="str">
        <f t="shared" si="2"/>
        <v/>
      </c>
    </row>
    <row r="153" spans="1:1" x14ac:dyDescent="0.25">
      <c r="A153" t="str">
        <f t="shared" si="2"/>
        <v/>
      </c>
    </row>
    <row r="154" spans="1:1" x14ac:dyDescent="0.25">
      <c r="A154" t="str">
        <f t="shared" si="2"/>
        <v/>
      </c>
    </row>
    <row r="155" spans="1:1" x14ac:dyDescent="0.25">
      <c r="A155" t="str">
        <f t="shared" si="2"/>
        <v/>
      </c>
    </row>
    <row r="156" spans="1:1" x14ac:dyDescent="0.25">
      <c r="A156" t="str">
        <f t="shared" si="2"/>
        <v/>
      </c>
    </row>
    <row r="157" spans="1:1" x14ac:dyDescent="0.25">
      <c r="A157" t="str">
        <f t="shared" si="2"/>
        <v/>
      </c>
    </row>
    <row r="158" spans="1:1" x14ac:dyDescent="0.25">
      <c r="A158" t="str">
        <f t="shared" si="2"/>
        <v/>
      </c>
    </row>
    <row r="159" spans="1:1" x14ac:dyDescent="0.25">
      <c r="A159" t="str">
        <f t="shared" si="2"/>
        <v/>
      </c>
    </row>
    <row r="160" spans="1:1" x14ac:dyDescent="0.25">
      <c r="A160" t="str">
        <f t="shared" si="2"/>
        <v/>
      </c>
    </row>
    <row r="161" spans="1:1" x14ac:dyDescent="0.25">
      <c r="A161" t="str">
        <f t="shared" si="2"/>
        <v/>
      </c>
    </row>
    <row r="162" spans="1:1" x14ac:dyDescent="0.25">
      <c r="A162" t="str">
        <f t="shared" si="2"/>
        <v/>
      </c>
    </row>
    <row r="163" spans="1:1" x14ac:dyDescent="0.25">
      <c r="A163" t="str">
        <f t="shared" si="2"/>
        <v/>
      </c>
    </row>
    <row r="164" spans="1:1" x14ac:dyDescent="0.25">
      <c r="A164" t="str">
        <f t="shared" si="2"/>
        <v/>
      </c>
    </row>
    <row r="165" spans="1:1" x14ac:dyDescent="0.25">
      <c r="A165" t="str">
        <f t="shared" si="2"/>
        <v/>
      </c>
    </row>
    <row r="166" spans="1:1" x14ac:dyDescent="0.25">
      <c r="A166" t="str">
        <f t="shared" si="2"/>
        <v/>
      </c>
    </row>
    <row r="167" spans="1:1" x14ac:dyDescent="0.25">
      <c r="A167" t="str">
        <f t="shared" si="2"/>
        <v/>
      </c>
    </row>
    <row r="168" spans="1:1" x14ac:dyDescent="0.25">
      <c r="A168" t="str">
        <f t="shared" si="2"/>
        <v/>
      </c>
    </row>
    <row r="169" spans="1:1" x14ac:dyDescent="0.25">
      <c r="A169" t="str">
        <f t="shared" si="2"/>
        <v/>
      </c>
    </row>
    <row r="170" spans="1:1" x14ac:dyDescent="0.25">
      <c r="A170" t="str">
        <f t="shared" si="2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Summary</vt:lpstr>
      <vt:lpstr>Roman domination</vt:lpstr>
      <vt:lpstr>Metric dimension</vt:lpstr>
      <vt:lpstr>Maximum betweeness</vt:lpstr>
      <vt:lpstr>roman.domination.m0v2</vt:lpstr>
      <vt:lpstr>roman.domination.m1v2.md2</vt:lpstr>
      <vt:lpstr>metric.dimension.m0.t</vt:lpstr>
      <vt:lpstr>metric.dimension.m1.md5</vt:lpstr>
      <vt:lpstr>maximum.betweeness.m0</vt:lpstr>
      <vt:lpstr>maximum.betweeness.m1.md4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Aleksandar</dc:creator>
  <cp:lastModifiedBy>aleksandar.kartelj aleksandar.kartelj</cp:lastModifiedBy>
  <dcterms:created xsi:type="dcterms:W3CDTF">2015-06-05T18:17:20Z</dcterms:created>
  <dcterms:modified xsi:type="dcterms:W3CDTF">2024-04-12T18:54:10Z</dcterms:modified>
</cp:coreProperties>
</file>