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karthicharish/Desktop/Flight Simulations/Project 18/"/>
    </mc:Choice>
  </mc:AlternateContent>
  <xr:revisionPtr revIDLastSave="0" documentId="8_{0F5AFC4B-25CA-124C-A958-85A2D483279A}" xr6:coauthVersionLast="40" xr6:coauthVersionMax="40" xr10:uidLastSave="{00000000-0000-0000-0000-000000000000}"/>
  <bookViews>
    <workbookView xWindow="0" yWindow="460" windowWidth="21280" windowHeight="13580" activeTab="1" xr2:uid="{F45A4252-8436-495B-846A-47F8F8BFBA8C}"/>
  </bookViews>
  <sheets>
    <sheet name="Title" sheetId="1" r:id="rId1"/>
    <sheet name="Proposal" sheetId="6" r:id="rId2"/>
    <sheet name="Grading Rubric"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8" i="5" l="1"/>
  <c r="P9" i="5"/>
  <c r="P10" i="5"/>
  <c r="P11" i="5"/>
  <c r="P12" i="5"/>
  <c r="P13" i="5"/>
  <c r="P14" i="5"/>
  <c r="P15" i="5"/>
  <c r="P16" i="5"/>
  <c r="P17" i="5"/>
  <c r="P18" i="5"/>
  <c r="P19" i="5"/>
  <c r="P20" i="5"/>
  <c r="P21" i="5"/>
  <c r="P22" i="5"/>
  <c r="P23" i="5"/>
  <c r="P24" i="5"/>
  <c r="P25" i="5"/>
  <c r="P26" i="5"/>
  <c r="P27" i="5"/>
  <c r="P7" i="5"/>
  <c r="K8" i="5"/>
  <c r="K9" i="5"/>
  <c r="K10" i="5"/>
  <c r="K11" i="5"/>
  <c r="K12" i="5"/>
  <c r="K13" i="5"/>
  <c r="K14" i="5"/>
  <c r="K15" i="5"/>
  <c r="K16" i="5"/>
  <c r="K17" i="5"/>
  <c r="K18" i="5"/>
  <c r="K19" i="5"/>
  <c r="K20" i="5"/>
  <c r="K21" i="5"/>
  <c r="K22" i="5"/>
  <c r="K23" i="5"/>
  <c r="K24" i="5"/>
  <c r="K25" i="5"/>
  <c r="K26" i="5"/>
  <c r="K27" i="5"/>
  <c r="K7" i="5"/>
  <c r="I9" i="5"/>
  <c r="I10" i="5"/>
  <c r="I11" i="5"/>
  <c r="I12" i="5"/>
  <c r="I13" i="5"/>
  <c r="I14" i="5"/>
  <c r="I15" i="5"/>
  <c r="I16" i="5"/>
  <c r="I17" i="5"/>
  <c r="I18" i="5"/>
  <c r="I19" i="5"/>
  <c r="I20" i="5"/>
  <c r="I21" i="5"/>
  <c r="I22" i="5"/>
  <c r="I23" i="5"/>
  <c r="I24" i="5"/>
  <c r="I25" i="5"/>
  <c r="I26" i="5"/>
  <c r="I27" i="5"/>
  <c r="I8" i="5"/>
  <c r="I7" i="5"/>
  <c r="G2" i="5"/>
  <c r="G6" i="5" s="1"/>
  <c r="D6" i="5"/>
  <c r="E6" i="5"/>
  <c r="F6" i="5"/>
  <c r="C6" i="5"/>
  <c r="F5" i="5"/>
  <c r="E5" i="5"/>
  <c r="D5" i="5"/>
  <c r="C5" i="5"/>
  <c r="H6" i="5" l="1"/>
  <c r="H24" i="5" s="1"/>
  <c r="H23" i="5"/>
  <c r="H26" i="5"/>
  <c r="I6" i="5"/>
  <c r="J10" i="5" s="1"/>
  <c r="H27" i="5"/>
  <c r="H12" i="5"/>
  <c r="H20" i="5"/>
  <c r="H18" i="5" l="1"/>
  <c r="H22" i="5"/>
  <c r="H14" i="5"/>
  <c r="H19" i="5"/>
  <c r="H9" i="5"/>
  <c r="H15" i="5"/>
  <c r="H25" i="5"/>
  <c r="H11" i="5"/>
  <c r="H21" i="5"/>
  <c r="H16" i="5"/>
  <c r="H17" i="5"/>
  <c r="H13" i="5"/>
  <c r="J14" i="5"/>
  <c r="J26" i="5"/>
  <c r="J8" i="5"/>
  <c r="J16" i="5"/>
  <c r="J9" i="5"/>
  <c r="J13" i="5"/>
  <c r="J17" i="5"/>
  <c r="J21" i="5"/>
  <c r="J25" i="5"/>
  <c r="J11" i="5"/>
  <c r="J15" i="5"/>
  <c r="J19" i="5"/>
  <c r="J27" i="5"/>
  <c r="J23" i="5"/>
  <c r="J24" i="5"/>
  <c r="J12" i="5"/>
  <c r="J18" i="5"/>
  <c r="J7" i="5"/>
  <c r="J20" i="5"/>
  <c r="J22" i="5"/>
  <c r="J6" i="5" l="1"/>
  <c r="P6" i="5"/>
  <c r="B2" i="5" s="1"/>
</calcChain>
</file>

<file path=xl/sharedStrings.xml><?xml version="1.0" encoding="utf-8"?>
<sst xmlns="http://schemas.openxmlformats.org/spreadsheetml/2006/main" count="89" uniqueCount="82">
  <si>
    <t>Simulation Modeling and Analysis</t>
  </si>
  <si>
    <t>Term 6 2018</t>
  </si>
  <si>
    <t>Instructors: Peter Jackson and Karthyek Murthy</t>
  </si>
  <si>
    <t>Project Title:</t>
  </si>
  <si>
    <t>Member 1</t>
  </si>
  <si>
    <t>Member 2</t>
  </si>
  <si>
    <t>Member 3</t>
  </si>
  <si>
    <t>Member 4</t>
  </si>
  <si>
    <t>A javascript model of pathogen transport through food supply chains</t>
  </si>
  <si>
    <t>Team Size</t>
  </si>
  <si>
    <t>Raw Score</t>
  </si>
  <si>
    <t>Grading Category</t>
  </si>
  <si>
    <t>Title Page</t>
  </si>
  <si>
    <t>Suggested Content (Not Required)</t>
  </si>
  <si>
    <t>Project title, date, course name, course number, full names and photos of each team member</t>
  </si>
  <si>
    <t>Project Description</t>
  </si>
  <si>
    <t>Approx. 500 word textual description of project</t>
  </si>
  <si>
    <t>Total</t>
  </si>
  <si>
    <t>Allocated Time By Team Member</t>
  </si>
  <si>
    <t>Client Requirements</t>
  </si>
  <si>
    <t>Notes from client meetings; Summary of client requirements</t>
  </si>
  <si>
    <t>Motivation</t>
  </si>
  <si>
    <t>Problem area and importance</t>
  </si>
  <si>
    <t>Background Reading</t>
  </si>
  <si>
    <t>Project Management</t>
  </si>
  <si>
    <t>Simulation design</t>
  </si>
  <si>
    <t>Influence diagrams, stock and flow diagrams, state machine diagrams, event graphs, data structure diagram, Capella model</t>
  </si>
  <si>
    <t>Mathematical model</t>
  </si>
  <si>
    <t>Difference equations (formulas for state changes)</t>
  </si>
  <si>
    <t>Data collection</t>
  </si>
  <si>
    <t>Data visualization and analysis</t>
  </si>
  <si>
    <t>Design of data collection study (forms and schedule); sample data collected; photos of site</t>
  </si>
  <si>
    <t>Summary of collected data; parameters extracted for simulation use</t>
  </si>
  <si>
    <t>Parameter estimation</t>
  </si>
  <si>
    <t>Description of process used to estimate unknown simulation parameters; assumptions made; resources cited</t>
  </si>
  <si>
    <t>Performance measurement</t>
  </si>
  <si>
    <t>What measures of system performance are you trying to estimate using your simulation?</t>
  </si>
  <si>
    <t>Powerpoint guided tour of model (similar to lecture examples) using screenshots and annotations</t>
  </si>
  <si>
    <t>Model Construction or Programming</t>
  </si>
  <si>
    <t>Decision rules</t>
  </si>
  <si>
    <t xml:space="preserve">Identify decision-making within process which can affect performance; describe alternative rules (FCFS vs MostNeeded) or parameters to explore (eg. Stocking levels) </t>
  </si>
  <si>
    <t>Screenshots; link to YouTube video</t>
  </si>
  <si>
    <t>Visualization or Animation</t>
  </si>
  <si>
    <t>Experimental design</t>
  </si>
  <si>
    <t>User Interface</t>
  </si>
  <si>
    <t>User's manual or Powerpoint tutorial</t>
  </si>
  <si>
    <t>Experimental runs</t>
  </si>
  <si>
    <t>Tabular  summary of runs; statistical significance of differences</t>
  </si>
  <si>
    <t>Bibliography; summary of literature</t>
  </si>
  <si>
    <t>Functional diagram of project steps with input/output documentation (IDEF0); Project schedule; Task assignment; Due date performance</t>
  </si>
  <si>
    <t>Interpretation of results</t>
  </si>
  <si>
    <t>What questions will you attempt to answer using the simulation? What sensitivity analysis? How will you structure the simulation runs (eg. Paired t-tests)? How long will you run the simulation?</t>
  </si>
  <si>
    <t>Discussion of whether results are surprising or expected; lessons learned; conclusions</t>
  </si>
  <si>
    <t>User feedback</t>
  </si>
  <si>
    <t xml:space="preserve">Client response; What to improve in the next version? </t>
  </si>
  <si>
    <t>Installation/replication</t>
  </si>
  <si>
    <t>How to install the software or replicate the results?</t>
  </si>
  <si>
    <t>Hours Required</t>
  </si>
  <si>
    <t>Minimum</t>
  </si>
  <si>
    <t>Maximum</t>
  </si>
  <si>
    <t>Total Allocated</t>
  </si>
  <si>
    <t>Category Weight</t>
  </si>
  <si>
    <t>Category</t>
  </si>
  <si>
    <t>Grader 1</t>
  </si>
  <si>
    <t>Grader 2</t>
  </si>
  <si>
    <t>Grader 3</t>
  </si>
  <si>
    <t>Grader 4</t>
  </si>
  <si>
    <t>Average</t>
  </si>
  <si>
    <t>Instructions</t>
  </si>
  <si>
    <t>Fill in the light green cells for your team project. Cells in grey contain fixed content or formulas. Do not modify grey cells. You suggest grades in the yellow cells but the grader will override them.</t>
  </si>
  <si>
    <t>Password Hint</t>
  </si>
  <si>
    <t>Old boat</t>
  </si>
  <si>
    <t>Project Proposal</t>
  </si>
  <si>
    <t>Team Member Names:</t>
  </si>
  <si>
    <t>Project Title</t>
  </si>
  <si>
    <t>Fill our the Grading Rubric on the next sheet, as well.</t>
  </si>
  <si>
    <t>Karthic Harish</t>
  </si>
  <si>
    <t>Ivan Zhou Yue</t>
  </si>
  <si>
    <t>Discrete Event Simulation of Passengers Boarding a Flight</t>
  </si>
  <si>
    <t>The primary objective of this project is to identify the optimal boarding strategy for a typical 180-seat, single-aisle aircraft.</t>
  </si>
  <si>
    <t>Our models will be implemented on Javascript as 3 independent agent based discrete event simulations.</t>
  </si>
  <si>
    <t>Currently the industry employs 3 boarding methods: random, outside-in &amp; back-to-front.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</si>
</sst>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
      <sz val="14"/>
      <color rgb="FF000000"/>
      <name val="Calibri"/>
      <family val="2"/>
    </font>
    <font>
      <sz val="11"/>
      <color rgb="FF000000"/>
      <name val="Calibri"/>
      <family val="2"/>
    </font>
    <font>
      <sz val="11"/>
      <name val="Calibri"/>
      <family val="2"/>
    </font>
    <font>
      <sz val="11"/>
      <name val="Calibri"/>
    </font>
  </fonts>
  <fills count="10">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5E0B3"/>
        <bgColor rgb="FFC5E0B3"/>
      </patternFill>
    </fill>
    <fill>
      <patternFill patternType="solid">
        <fgColor rgb="FF92D050"/>
        <bgColor rgb="FF92D05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0" fillId="2" borderId="0" xfId="0" applyFill="1"/>
    <xf numFmtId="0" fontId="1" fillId="2" borderId="0" xfId="0" applyFont="1" applyFill="1"/>
    <xf numFmtId="0" fontId="3" fillId="2" borderId="0" xfId="0" applyFont="1" applyFill="1"/>
    <xf numFmtId="0" fontId="4" fillId="2" borderId="0" xfId="0" applyFont="1" applyFill="1"/>
    <xf numFmtId="0" fontId="5" fillId="2" borderId="0" xfId="0" applyFont="1" applyFill="1"/>
    <xf numFmtId="0" fontId="7" fillId="2" borderId="0" xfId="0" applyFont="1" applyFill="1"/>
    <xf numFmtId="0" fontId="3" fillId="0" borderId="0" xfId="0" applyFont="1" applyAlignment="1">
      <alignment vertical="top"/>
    </xf>
    <xf numFmtId="0" fontId="3" fillId="0" borderId="0" xfId="0" applyFont="1" applyAlignment="1">
      <alignment vertical="top" wrapText="1"/>
    </xf>
    <xf numFmtId="0" fontId="6" fillId="4" borderId="1" xfId="0" applyFont="1" applyFill="1" applyBorder="1" applyAlignment="1">
      <alignment horizontal="center" vertical="center"/>
    </xf>
    <xf numFmtId="0" fontId="3" fillId="0" borderId="1" xfId="0" applyFont="1" applyBorder="1" applyAlignment="1">
      <alignment vertical="top"/>
    </xf>
    <xf numFmtId="0" fontId="3" fillId="3" borderId="1" xfId="0" applyFont="1" applyFill="1" applyBorder="1" applyAlignment="1" applyProtection="1">
      <alignment vertical="top" wrapText="1"/>
      <protection locked="0"/>
    </xf>
    <xf numFmtId="0" fontId="3" fillId="3" borderId="1" xfId="0" applyFont="1" applyFill="1" applyBorder="1" applyAlignment="1" applyProtection="1">
      <alignment vertical="top"/>
      <protection locked="0"/>
    </xf>
    <xf numFmtId="0" fontId="3" fillId="2" borderId="1" xfId="0" applyFont="1" applyFill="1" applyBorder="1" applyAlignment="1" applyProtection="1">
      <alignment vertical="top"/>
      <protection locked="0"/>
    </xf>
    <xf numFmtId="0" fontId="8" fillId="3" borderId="2" xfId="0" applyFont="1" applyFill="1" applyBorder="1" applyAlignment="1" applyProtection="1">
      <alignment horizontal="left" vertical="top" wrapText="1"/>
      <protection locked="0"/>
    </xf>
    <xf numFmtId="0" fontId="8" fillId="0" borderId="1" xfId="0" applyFont="1" applyBorder="1" applyAlignment="1">
      <alignment vertical="top" wrapText="1"/>
    </xf>
    <xf numFmtId="0" fontId="8" fillId="0" borderId="1" xfId="0" applyFont="1" applyBorder="1" applyAlignment="1">
      <alignment vertical="top"/>
    </xf>
    <xf numFmtId="0" fontId="8" fillId="0" borderId="0" xfId="0" applyFont="1" applyAlignment="1">
      <alignment vertical="top"/>
    </xf>
    <xf numFmtId="0" fontId="8" fillId="0" borderId="0" xfId="0" applyFont="1" applyAlignment="1">
      <alignment horizontal="center" vertical="top" wrapText="1"/>
    </xf>
    <xf numFmtId="0" fontId="8" fillId="0" borderId="1" xfId="0" applyFont="1" applyBorder="1" applyAlignment="1">
      <alignment horizontal="center" vertical="top" wrapText="1"/>
    </xf>
    <xf numFmtId="0" fontId="3" fillId="5" borderId="1" xfId="0" applyFont="1" applyFill="1" applyBorder="1" applyAlignment="1">
      <alignment vertical="top"/>
    </xf>
    <xf numFmtId="0" fontId="3" fillId="6" borderId="1" xfId="0" applyFont="1" applyFill="1" applyBorder="1" applyAlignment="1">
      <alignment vertical="top"/>
    </xf>
    <xf numFmtId="0" fontId="3" fillId="5" borderId="1" xfId="0" applyFont="1" applyFill="1" applyBorder="1" applyAlignment="1">
      <alignment vertical="top" wrapText="1"/>
    </xf>
    <xf numFmtId="0" fontId="8" fillId="0" borderId="0" xfId="0" applyFont="1" applyAlignment="1"/>
    <xf numFmtId="0" fontId="3" fillId="6" borderId="1" xfId="0" applyFont="1" applyFill="1" applyBorder="1" applyAlignment="1">
      <alignment vertical="top" wrapText="1"/>
    </xf>
    <xf numFmtId="0" fontId="3" fillId="6" borderId="0" xfId="0" applyFont="1" applyFill="1" applyAlignment="1">
      <alignment vertical="top"/>
    </xf>
    <xf numFmtId="0" fontId="0" fillId="7" borderId="1" xfId="0" applyFont="1" applyFill="1" applyBorder="1"/>
    <xf numFmtId="0" fontId="9" fillId="0" borderId="0" xfId="0" applyFont="1"/>
    <xf numFmtId="0" fontId="10" fillId="8" borderId="4" xfId="0" applyFont="1" applyFill="1" applyBorder="1" applyAlignment="1" applyProtection="1">
      <alignment vertical="top"/>
      <protection locked="0"/>
    </xf>
    <xf numFmtId="0" fontId="0" fillId="9" borderId="4" xfId="0" applyFont="1" applyFill="1" applyBorder="1"/>
    <xf numFmtId="0" fontId="0" fillId="7" borderId="1" xfId="0" applyFill="1" applyBorder="1" applyAlignment="1">
      <alignment horizontal="left"/>
    </xf>
    <xf numFmtId="0" fontId="0" fillId="9" borderId="5" xfId="0" applyFont="1" applyFill="1" applyBorder="1" applyAlignment="1">
      <alignment horizontal="left"/>
    </xf>
    <xf numFmtId="0" fontId="12" fillId="0" borderId="6" xfId="0" applyFont="1" applyBorder="1"/>
    <xf numFmtId="0" fontId="12" fillId="0" borderId="7" xfId="0" applyFont="1" applyBorder="1"/>
    <xf numFmtId="0" fontId="11" fillId="9" borderId="5" xfId="0" applyFont="1" applyFill="1" applyBorder="1" applyAlignment="1">
      <alignment horizontal="left"/>
    </xf>
    <xf numFmtId="0" fontId="8" fillId="0" borderId="3" xfId="0" applyFont="1" applyBorder="1" applyAlignment="1">
      <alignment horizontal="center" vertical="top"/>
    </xf>
    <xf numFmtId="0" fontId="2" fillId="0" borderId="0" xfId="0" applyFont="1" applyAlignment="1">
      <alignment horizontal="left" vertical="top" wrapText="1"/>
    </xf>
    <xf numFmtId="0" fontId="13" fillId="0" borderId="6" xfId="0" applyFont="1" applyBorder="1"/>
    <xf numFmtId="0" fontId="13" fillId="0" borderId="7" xfId="0" applyFont="1" applyBorder="1"/>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506F-B6D0-4B68-A7B9-8AD5FFF56750}">
  <dimension ref="B4:B11"/>
  <sheetViews>
    <sheetView workbookViewId="0">
      <selection activeCell="D19" sqref="D19"/>
    </sheetView>
  </sheetViews>
  <sheetFormatPr baseColWidth="10" defaultColWidth="9" defaultRowHeight="15" x14ac:dyDescent="0.2"/>
  <cols>
    <col min="1" max="16384" width="9" style="1"/>
  </cols>
  <sheetData>
    <row r="4" spans="2:2" ht="26" x14ac:dyDescent="0.3">
      <c r="B4" s="6" t="s">
        <v>72</v>
      </c>
    </row>
    <row r="8" spans="2:2" ht="26" x14ac:dyDescent="0.3">
      <c r="B8" s="2" t="s">
        <v>0</v>
      </c>
    </row>
    <row r="9" spans="2:2" ht="19" x14ac:dyDescent="0.25">
      <c r="B9" s="3">
        <v>40.015000000000001</v>
      </c>
    </row>
    <row r="10" spans="2:2" ht="24" x14ac:dyDescent="0.3">
      <c r="B10" s="5" t="s">
        <v>1</v>
      </c>
    </row>
    <row r="11" spans="2:2" ht="21" x14ac:dyDescent="0.25">
      <c r="B11" s="4" t="s">
        <v>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C134-6A1D-4BCF-BEE8-7607D9F79226}">
  <dimension ref="B1:N20"/>
  <sheetViews>
    <sheetView tabSelected="1" workbookViewId="0">
      <selection activeCell="I30" sqref="I30"/>
    </sheetView>
  </sheetViews>
  <sheetFormatPr baseColWidth="10" defaultColWidth="8.83203125" defaultRowHeight="15" x14ac:dyDescent="0.2"/>
  <cols>
    <col min="2" max="2" width="20.33203125" customWidth="1"/>
    <col min="3" max="6" width="12.1640625" customWidth="1"/>
  </cols>
  <sheetData>
    <row r="1" spans="2:14" x14ac:dyDescent="0.2">
      <c r="C1" t="s">
        <v>4</v>
      </c>
      <c r="D1" t="s">
        <v>5</v>
      </c>
      <c r="E1" t="s">
        <v>6</v>
      </c>
      <c r="F1" t="s">
        <v>7</v>
      </c>
    </row>
    <row r="2" spans="2:14" x14ac:dyDescent="0.2">
      <c r="B2" s="27" t="s">
        <v>73</v>
      </c>
      <c r="C2" s="29" t="s">
        <v>76</v>
      </c>
      <c r="D2" s="29" t="s">
        <v>77</v>
      </c>
      <c r="E2" s="26"/>
      <c r="F2" s="26"/>
    </row>
    <row r="3" spans="2:14" x14ac:dyDescent="0.2">
      <c r="B3" s="27"/>
    </row>
    <row r="4" spans="2:14" x14ac:dyDescent="0.2">
      <c r="B4" s="27" t="s">
        <v>74</v>
      </c>
      <c r="C4" s="31" t="s">
        <v>78</v>
      </c>
      <c r="D4" s="32"/>
      <c r="E4" s="32"/>
      <c r="F4" s="33"/>
    </row>
    <row r="5" spans="2:14" x14ac:dyDescent="0.2">
      <c r="B5" s="27"/>
    </row>
    <row r="6" spans="2:14" x14ac:dyDescent="0.2">
      <c r="B6" s="27" t="s">
        <v>15</v>
      </c>
      <c r="C6" s="31" t="s">
        <v>79</v>
      </c>
      <c r="D6" s="37"/>
      <c r="E6" s="37"/>
      <c r="F6" s="37"/>
      <c r="G6" s="37"/>
      <c r="H6" s="37"/>
      <c r="I6" s="37"/>
      <c r="J6" s="37"/>
      <c r="K6" s="37"/>
      <c r="L6" s="37"/>
      <c r="M6" s="37"/>
      <c r="N6" s="38"/>
    </row>
    <row r="7" spans="2:14" x14ac:dyDescent="0.2">
      <c r="C7" s="31" t="s">
        <v>80</v>
      </c>
      <c r="D7" s="37"/>
      <c r="E7" s="37"/>
      <c r="F7" s="37"/>
      <c r="G7" s="37"/>
      <c r="H7" s="37"/>
      <c r="I7" s="37"/>
      <c r="J7" s="37"/>
      <c r="K7" s="37"/>
      <c r="L7" s="37"/>
      <c r="M7" s="37"/>
      <c r="N7" s="38"/>
    </row>
    <row r="8" spans="2:14" x14ac:dyDescent="0.2">
      <c r="C8" s="31" t="s">
        <v>81</v>
      </c>
      <c r="D8" s="37"/>
      <c r="E8" s="37"/>
      <c r="F8" s="37"/>
      <c r="G8" s="37"/>
      <c r="H8" s="37"/>
      <c r="I8" s="37"/>
      <c r="J8" s="37"/>
      <c r="K8" s="37"/>
      <c r="L8" s="37"/>
      <c r="M8" s="37"/>
      <c r="N8" s="38"/>
    </row>
    <row r="9" spans="2:14" x14ac:dyDescent="0.2">
      <c r="C9" s="34"/>
      <c r="D9" s="32"/>
      <c r="E9" s="32"/>
      <c r="F9" s="32"/>
      <c r="G9" s="32"/>
      <c r="H9" s="32"/>
      <c r="I9" s="32"/>
      <c r="J9" s="32"/>
      <c r="K9" s="32"/>
      <c r="L9" s="32"/>
      <c r="M9" s="32"/>
      <c r="N9" s="33"/>
    </row>
    <row r="10" spans="2:14" x14ac:dyDescent="0.2">
      <c r="C10" s="30"/>
      <c r="D10" s="30"/>
      <c r="E10" s="30"/>
      <c r="F10" s="30"/>
      <c r="G10" s="30"/>
      <c r="H10" s="30"/>
      <c r="I10" s="30"/>
      <c r="J10" s="30"/>
      <c r="K10" s="30"/>
      <c r="L10" s="30"/>
      <c r="M10" s="30"/>
      <c r="N10" s="30"/>
    </row>
    <row r="11" spans="2:14" x14ac:dyDescent="0.2">
      <c r="C11" s="30"/>
      <c r="D11" s="30"/>
      <c r="E11" s="30"/>
      <c r="F11" s="30"/>
      <c r="G11" s="30"/>
      <c r="H11" s="30"/>
      <c r="I11" s="30"/>
      <c r="J11" s="30"/>
      <c r="K11" s="30"/>
      <c r="L11" s="30"/>
      <c r="M11" s="30"/>
      <c r="N11" s="30"/>
    </row>
    <row r="12" spans="2:14" x14ac:dyDescent="0.2">
      <c r="C12" s="30"/>
      <c r="D12" s="30"/>
      <c r="E12" s="30"/>
      <c r="F12" s="30"/>
      <c r="G12" s="30"/>
      <c r="H12" s="30"/>
      <c r="I12" s="30"/>
      <c r="J12" s="30"/>
      <c r="K12" s="30"/>
      <c r="L12" s="30"/>
      <c r="M12" s="30"/>
      <c r="N12" s="30"/>
    </row>
    <row r="13" spans="2:14" x14ac:dyDescent="0.2">
      <c r="C13" s="30"/>
      <c r="D13" s="30"/>
      <c r="E13" s="30"/>
      <c r="F13" s="30"/>
      <c r="G13" s="30"/>
      <c r="H13" s="30"/>
      <c r="I13" s="30"/>
      <c r="J13" s="30"/>
      <c r="K13" s="30"/>
      <c r="L13" s="30"/>
      <c r="M13" s="30"/>
      <c r="N13" s="30"/>
    </row>
    <row r="14" spans="2:14" x14ac:dyDescent="0.2">
      <c r="C14" s="30"/>
      <c r="D14" s="30"/>
      <c r="E14" s="30"/>
      <c r="F14" s="30"/>
      <c r="G14" s="30"/>
      <c r="H14" s="30"/>
      <c r="I14" s="30"/>
      <c r="J14" s="30"/>
      <c r="K14" s="30"/>
      <c r="L14" s="30"/>
      <c r="M14" s="30"/>
      <c r="N14" s="30"/>
    </row>
    <row r="15" spans="2:14" x14ac:dyDescent="0.2">
      <c r="C15" s="30"/>
      <c r="D15" s="30"/>
      <c r="E15" s="30"/>
      <c r="F15" s="30"/>
      <c r="G15" s="30"/>
      <c r="H15" s="30"/>
      <c r="I15" s="30"/>
      <c r="J15" s="30"/>
      <c r="K15" s="30"/>
      <c r="L15" s="30"/>
      <c r="M15" s="30"/>
      <c r="N15" s="30"/>
    </row>
    <row r="16" spans="2:14" x14ac:dyDescent="0.2">
      <c r="C16" s="30"/>
      <c r="D16" s="30"/>
      <c r="E16" s="30"/>
      <c r="F16" s="30"/>
      <c r="G16" s="30"/>
      <c r="H16" s="30"/>
      <c r="I16" s="30"/>
      <c r="J16" s="30"/>
      <c r="K16" s="30"/>
      <c r="L16" s="30"/>
      <c r="M16" s="30"/>
      <c r="N16" s="30"/>
    </row>
    <row r="17" spans="2:14" x14ac:dyDescent="0.2">
      <c r="C17" s="30"/>
      <c r="D17" s="30"/>
      <c r="E17" s="30"/>
      <c r="F17" s="30"/>
      <c r="G17" s="30"/>
      <c r="H17" s="30"/>
      <c r="I17" s="30"/>
      <c r="J17" s="30"/>
      <c r="K17" s="30"/>
      <c r="L17" s="30"/>
      <c r="M17" s="30"/>
      <c r="N17" s="30"/>
    </row>
    <row r="18" spans="2:14" x14ac:dyDescent="0.2">
      <c r="C18" s="30"/>
      <c r="D18" s="30"/>
      <c r="E18" s="30"/>
      <c r="F18" s="30"/>
      <c r="G18" s="30"/>
      <c r="H18" s="30"/>
      <c r="I18" s="30"/>
      <c r="J18" s="30"/>
      <c r="K18" s="30"/>
      <c r="L18" s="30"/>
      <c r="M18" s="30"/>
      <c r="N18" s="30"/>
    </row>
    <row r="20" spans="2:14" x14ac:dyDescent="0.2">
      <c r="B20" t="s">
        <v>75</v>
      </c>
    </row>
  </sheetData>
  <mergeCells count="14">
    <mergeCell ref="C17:N17"/>
    <mergeCell ref="C18:N18"/>
    <mergeCell ref="C11:N11"/>
    <mergeCell ref="C12:N12"/>
    <mergeCell ref="C13:N13"/>
    <mergeCell ref="C14:N14"/>
    <mergeCell ref="C15:N15"/>
    <mergeCell ref="C16:N16"/>
    <mergeCell ref="C10:N10"/>
    <mergeCell ref="C4:F4"/>
    <mergeCell ref="C6:N6"/>
    <mergeCell ref="C7:N7"/>
    <mergeCell ref="C8:N8"/>
    <mergeCell ref="C9:N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053DD-6728-4338-BC6D-3A60F0A537CD}">
  <dimension ref="A1:P27"/>
  <sheetViews>
    <sheetView topLeftCell="A16" workbookViewId="0">
      <selection activeCell="E22" sqref="E22"/>
    </sheetView>
  </sheetViews>
  <sheetFormatPr baseColWidth="10" defaultColWidth="9" defaultRowHeight="19" x14ac:dyDescent="0.2"/>
  <cols>
    <col min="1" max="1" width="43.5" style="7" customWidth="1"/>
    <col min="2" max="2" width="18" style="8" customWidth="1"/>
    <col min="3" max="6" width="11" style="7" customWidth="1"/>
    <col min="7" max="7" width="10.6640625" style="7" customWidth="1"/>
    <col min="8" max="8" width="11" style="7" customWidth="1"/>
    <col min="9" max="9" width="10.33203125" style="7" customWidth="1"/>
    <col min="10" max="10" width="10.83203125" style="7" customWidth="1"/>
    <col min="11" max="11" width="18" style="7" customWidth="1"/>
    <col min="12" max="16384" width="9" style="7"/>
  </cols>
  <sheetData>
    <row r="1" spans="1:16" ht="40" x14ac:dyDescent="0.25">
      <c r="A1" s="17" t="s">
        <v>3</v>
      </c>
      <c r="B1" s="17" t="s">
        <v>10</v>
      </c>
      <c r="C1" s="18" t="s">
        <v>4</v>
      </c>
      <c r="D1" s="18" t="s">
        <v>5</v>
      </c>
      <c r="E1" s="18" t="s">
        <v>6</v>
      </c>
      <c r="F1" s="18" t="s">
        <v>7</v>
      </c>
      <c r="G1" s="17" t="s">
        <v>9</v>
      </c>
      <c r="I1" s="23" t="s">
        <v>68</v>
      </c>
    </row>
    <row r="2" spans="1:16" ht="77.75" customHeight="1" x14ac:dyDescent="0.2">
      <c r="A2" s="14" t="s">
        <v>8</v>
      </c>
      <c r="B2" s="9">
        <f>P6</f>
        <v>80</v>
      </c>
      <c r="C2" s="11" t="s">
        <v>77</v>
      </c>
      <c r="D2" s="11" t="s">
        <v>76</v>
      </c>
      <c r="E2" s="11"/>
      <c r="F2" s="11"/>
      <c r="G2" s="20">
        <f>COUNTA(C2:F2)</f>
        <v>2</v>
      </c>
      <c r="I2" s="36" t="s">
        <v>69</v>
      </c>
      <c r="J2" s="36"/>
      <c r="K2" s="36"/>
    </row>
    <row r="3" spans="1:16" x14ac:dyDescent="0.25">
      <c r="I3" s="23" t="s">
        <v>70</v>
      </c>
      <c r="K3" s="7" t="s">
        <v>71</v>
      </c>
    </row>
    <row r="4" spans="1:16" x14ac:dyDescent="0.2">
      <c r="C4" s="35" t="s">
        <v>18</v>
      </c>
      <c r="D4" s="35"/>
      <c r="E4" s="35"/>
      <c r="F4" s="35"/>
      <c r="G4" s="35" t="s">
        <v>57</v>
      </c>
      <c r="H4" s="35"/>
    </row>
    <row r="5" spans="1:16" ht="40" x14ac:dyDescent="0.2">
      <c r="A5" s="15" t="s">
        <v>13</v>
      </c>
      <c r="B5" s="15" t="s">
        <v>11</v>
      </c>
      <c r="C5" s="15" t="str">
        <f>IF(LEN(C2)&gt;0,C2,"")</f>
        <v>Ivan Zhou Yue</v>
      </c>
      <c r="D5" s="15" t="str">
        <f>IF(LEN(D2)&gt;0,D2,"")</f>
        <v>Karthic Harish</v>
      </c>
      <c r="E5" s="15" t="str">
        <f>IF(LEN(E2)&gt;0,E2,"")</f>
        <v/>
      </c>
      <c r="F5" s="15" t="str">
        <f>IF(LEN(F2)&gt;0,F2,"")</f>
        <v/>
      </c>
      <c r="G5" s="16" t="s">
        <v>58</v>
      </c>
      <c r="H5" s="16" t="s">
        <v>59</v>
      </c>
      <c r="I5" s="15" t="s">
        <v>60</v>
      </c>
      <c r="J5" s="15" t="s">
        <v>61</v>
      </c>
      <c r="K5" s="16" t="s">
        <v>62</v>
      </c>
      <c r="L5" s="19" t="s">
        <v>63</v>
      </c>
      <c r="M5" s="19" t="s">
        <v>64</v>
      </c>
      <c r="N5" s="19" t="s">
        <v>65</v>
      </c>
      <c r="O5" s="19" t="s">
        <v>66</v>
      </c>
      <c r="P5" s="16" t="s">
        <v>67</v>
      </c>
    </row>
    <row r="6" spans="1:16" ht="20" x14ac:dyDescent="0.2">
      <c r="A6" s="24" t="s">
        <v>17</v>
      </c>
      <c r="B6" s="25"/>
      <c r="C6" s="20">
        <f>IF(LEN(C2)&gt;0,SUM(C7:C27),"")</f>
        <v>20</v>
      </c>
      <c r="D6" s="20">
        <f t="shared" ref="D6:F6" si="0">IF(LEN(D2)&gt;0,SUM(D7:D27),"")</f>
        <v>20</v>
      </c>
      <c r="E6" s="20" t="str">
        <f t="shared" si="0"/>
        <v/>
      </c>
      <c r="F6" s="20" t="str">
        <f t="shared" si="0"/>
        <v/>
      </c>
      <c r="G6" s="21">
        <f>20*G2</f>
        <v>40</v>
      </c>
      <c r="H6" s="21">
        <f>20*G2</f>
        <v>40</v>
      </c>
      <c r="I6" s="20">
        <f>SUM(C6:F6)</f>
        <v>40</v>
      </c>
      <c r="J6" s="20">
        <f>SUM(J7:J27)</f>
        <v>1</v>
      </c>
      <c r="K6" s="20"/>
      <c r="L6" s="10"/>
      <c r="M6" s="10"/>
      <c r="N6" s="10"/>
      <c r="O6" s="10"/>
      <c r="P6" s="20">
        <f>SUMPRODUCT(J7:J27,P7:P27)*10</f>
        <v>80</v>
      </c>
    </row>
    <row r="7" spans="1:16" ht="60" x14ac:dyDescent="0.2">
      <c r="A7" s="24" t="s">
        <v>14</v>
      </c>
      <c r="B7" s="24" t="s">
        <v>12</v>
      </c>
      <c r="C7" s="28">
        <v>0.5</v>
      </c>
      <c r="D7" s="28"/>
      <c r="E7" s="12"/>
      <c r="F7" s="12"/>
      <c r="G7" s="21">
        <v>0.5</v>
      </c>
      <c r="H7" s="21">
        <v>0.5</v>
      </c>
      <c r="I7" s="20">
        <f>SUM(C7:F7)</f>
        <v>0.5</v>
      </c>
      <c r="J7" s="20">
        <f t="shared" ref="J7:J27" si="1">I7/$I$6</f>
        <v>1.2500000000000001E-2</v>
      </c>
      <c r="K7" s="22" t="str">
        <f>B7</f>
        <v>Title Page</v>
      </c>
      <c r="L7" s="13">
        <v>8</v>
      </c>
      <c r="M7" s="13"/>
      <c r="N7" s="13"/>
      <c r="O7" s="13"/>
      <c r="P7" s="20">
        <f>SUM(L7:O7)/COUNTA(L7:O7)</f>
        <v>8</v>
      </c>
    </row>
    <row r="8" spans="1:16" ht="40" x14ac:dyDescent="0.2">
      <c r="A8" s="24" t="s">
        <v>16</v>
      </c>
      <c r="B8" s="24" t="s">
        <v>15</v>
      </c>
      <c r="C8" s="28">
        <v>0.5</v>
      </c>
      <c r="D8" s="28">
        <v>0.5</v>
      </c>
      <c r="E8" s="12"/>
      <c r="F8" s="12"/>
      <c r="G8" s="21">
        <v>0.5</v>
      </c>
      <c r="H8" s="21">
        <v>1</v>
      </c>
      <c r="I8" s="20">
        <f>SUM(C8:F8)</f>
        <v>1</v>
      </c>
      <c r="J8" s="20">
        <f t="shared" si="1"/>
        <v>2.5000000000000001E-2</v>
      </c>
      <c r="K8" s="22" t="str">
        <f t="shared" ref="K8:K27" si="2">B8</f>
        <v>Project Description</v>
      </c>
      <c r="L8" s="13">
        <v>8</v>
      </c>
      <c r="M8" s="13"/>
      <c r="N8" s="13"/>
      <c r="O8" s="13"/>
      <c r="P8" s="20">
        <f t="shared" ref="P8:P27" si="3">SUM(L8:O8)/COUNTA(L8:O8)</f>
        <v>8</v>
      </c>
    </row>
    <row r="9" spans="1:16" ht="40" x14ac:dyDescent="0.2">
      <c r="A9" s="24" t="s">
        <v>20</v>
      </c>
      <c r="B9" s="24" t="s">
        <v>19</v>
      </c>
      <c r="C9" s="28"/>
      <c r="D9" s="28"/>
      <c r="E9" s="12"/>
      <c r="F9" s="12"/>
      <c r="G9" s="21">
        <v>0</v>
      </c>
      <c r="H9" s="21">
        <f>H6</f>
        <v>40</v>
      </c>
      <c r="I9" s="20">
        <f t="shared" ref="I9:I27" si="4">SUM(C9:F9)</f>
        <v>0</v>
      </c>
      <c r="J9" s="20">
        <f t="shared" si="1"/>
        <v>0</v>
      </c>
      <c r="K9" s="22" t="str">
        <f t="shared" si="2"/>
        <v>Client Requirements</v>
      </c>
      <c r="L9" s="13">
        <v>0</v>
      </c>
      <c r="M9" s="13"/>
      <c r="N9" s="13"/>
      <c r="O9" s="13"/>
      <c r="P9" s="20">
        <f t="shared" si="3"/>
        <v>0</v>
      </c>
    </row>
    <row r="10" spans="1:16" ht="20" x14ac:dyDescent="0.2">
      <c r="A10" s="24" t="s">
        <v>22</v>
      </c>
      <c r="B10" s="24" t="s">
        <v>21</v>
      </c>
      <c r="C10" s="28">
        <v>1</v>
      </c>
      <c r="D10" s="28">
        <v>1</v>
      </c>
      <c r="E10" s="12"/>
      <c r="F10" s="12"/>
      <c r="G10" s="21">
        <v>0.5</v>
      </c>
      <c r="H10" s="21">
        <v>2</v>
      </c>
      <c r="I10" s="20">
        <f t="shared" si="4"/>
        <v>2</v>
      </c>
      <c r="J10" s="20">
        <f t="shared" si="1"/>
        <v>0.05</v>
      </c>
      <c r="K10" s="22" t="str">
        <f t="shared" si="2"/>
        <v>Motivation</v>
      </c>
      <c r="L10" s="13">
        <v>8</v>
      </c>
      <c r="M10" s="13"/>
      <c r="N10" s="13"/>
      <c r="O10" s="13"/>
      <c r="P10" s="20">
        <f t="shared" si="3"/>
        <v>8</v>
      </c>
    </row>
    <row r="11" spans="1:16" ht="40" x14ac:dyDescent="0.2">
      <c r="A11" s="24" t="s">
        <v>48</v>
      </c>
      <c r="B11" s="24" t="s">
        <v>23</v>
      </c>
      <c r="C11" s="28">
        <v>1.5</v>
      </c>
      <c r="D11" s="28">
        <v>1.5</v>
      </c>
      <c r="E11" s="12"/>
      <c r="F11" s="12"/>
      <c r="G11" s="21">
        <v>0</v>
      </c>
      <c r="H11" s="21">
        <f>H6</f>
        <v>40</v>
      </c>
      <c r="I11" s="20">
        <f t="shared" si="4"/>
        <v>3</v>
      </c>
      <c r="J11" s="20">
        <f t="shared" si="1"/>
        <v>7.4999999999999997E-2</v>
      </c>
      <c r="K11" s="22" t="str">
        <f t="shared" si="2"/>
        <v>Background Reading</v>
      </c>
      <c r="L11" s="13">
        <v>8</v>
      </c>
      <c r="M11" s="13"/>
      <c r="N11" s="13"/>
      <c r="O11" s="13"/>
      <c r="P11" s="20">
        <f t="shared" si="3"/>
        <v>8</v>
      </c>
    </row>
    <row r="12" spans="1:16" ht="80" x14ac:dyDescent="0.2">
      <c r="A12" s="24" t="s">
        <v>49</v>
      </c>
      <c r="B12" s="24" t="s">
        <v>24</v>
      </c>
      <c r="C12" s="28">
        <v>1</v>
      </c>
      <c r="D12" s="28">
        <v>1</v>
      </c>
      <c r="E12" s="12"/>
      <c r="F12" s="12"/>
      <c r="G12" s="21">
        <v>0.5</v>
      </c>
      <c r="H12" s="21">
        <f>H6</f>
        <v>40</v>
      </c>
      <c r="I12" s="20">
        <f t="shared" si="4"/>
        <v>2</v>
      </c>
      <c r="J12" s="20">
        <f t="shared" si="1"/>
        <v>0.05</v>
      </c>
      <c r="K12" s="22" t="str">
        <f t="shared" si="2"/>
        <v>Project Management</v>
      </c>
      <c r="L12" s="13">
        <v>8</v>
      </c>
      <c r="M12" s="13"/>
      <c r="N12" s="13"/>
      <c r="O12" s="13"/>
      <c r="P12" s="20">
        <f t="shared" si="3"/>
        <v>8</v>
      </c>
    </row>
    <row r="13" spans="1:16" ht="60" x14ac:dyDescent="0.2">
      <c r="A13" s="24" t="s">
        <v>36</v>
      </c>
      <c r="B13" s="24" t="s">
        <v>35</v>
      </c>
      <c r="C13" s="28">
        <v>0.5</v>
      </c>
      <c r="D13" s="28">
        <v>0.5</v>
      </c>
      <c r="E13" s="12"/>
      <c r="F13" s="12"/>
      <c r="G13" s="21">
        <v>0.5</v>
      </c>
      <c r="H13" s="21">
        <f>H6</f>
        <v>40</v>
      </c>
      <c r="I13" s="20">
        <f t="shared" si="4"/>
        <v>1</v>
      </c>
      <c r="J13" s="20">
        <f t="shared" si="1"/>
        <v>2.5000000000000001E-2</v>
      </c>
      <c r="K13" s="22" t="str">
        <f t="shared" si="2"/>
        <v>Performance measurement</v>
      </c>
      <c r="L13" s="13">
        <v>8</v>
      </c>
      <c r="M13" s="13"/>
      <c r="N13" s="13"/>
      <c r="O13" s="13"/>
      <c r="P13" s="20">
        <f t="shared" si="3"/>
        <v>8</v>
      </c>
    </row>
    <row r="14" spans="1:16" ht="80" x14ac:dyDescent="0.2">
      <c r="A14" s="24" t="s">
        <v>26</v>
      </c>
      <c r="B14" s="24" t="s">
        <v>25</v>
      </c>
      <c r="C14" s="28">
        <v>1</v>
      </c>
      <c r="D14" s="28">
        <v>1.5</v>
      </c>
      <c r="E14" s="12"/>
      <c r="F14" s="12"/>
      <c r="G14" s="21">
        <v>1</v>
      </c>
      <c r="H14" s="21">
        <f>H6</f>
        <v>40</v>
      </c>
      <c r="I14" s="20">
        <f t="shared" si="4"/>
        <v>2.5</v>
      </c>
      <c r="J14" s="20">
        <f t="shared" si="1"/>
        <v>6.25E-2</v>
      </c>
      <c r="K14" s="22" t="str">
        <f t="shared" si="2"/>
        <v>Simulation design</v>
      </c>
      <c r="L14" s="13">
        <v>8</v>
      </c>
      <c r="M14" s="13"/>
      <c r="N14" s="13"/>
      <c r="O14" s="13"/>
      <c r="P14" s="20">
        <f t="shared" si="3"/>
        <v>8</v>
      </c>
    </row>
    <row r="15" spans="1:16" ht="40" x14ac:dyDescent="0.2">
      <c r="A15" s="24" t="s">
        <v>28</v>
      </c>
      <c r="B15" s="24" t="s">
        <v>27</v>
      </c>
      <c r="C15" s="28"/>
      <c r="D15" s="28"/>
      <c r="E15" s="12"/>
      <c r="F15" s="12"/>
      <c r="G15" s="21">
        <v>0</v>
      </c>
      <c r="H15" s="21">
        <f>H6</f>
        <v>40</v>
      </c>
      <c r="I15" s="20">
        <f t="shared" si="4"/>
        <v>0</v>
      </c>
      <c r="J15" s="20">
        <f t="shared" si="1"/>
        <v>0</v>
      </c>
      <c r="K15" s="22" t="str">
        <f t="shared" si="2"/>
        <v>Mathematical model</v>
      </c>
      <c r="L15" s="13">
        <v>8</v>
      </c>
      <c r="M15" s="13"/>
      <c r="N15" s="13"/>
      <c r="O15" s="13"/>
      <c r="P15" s="20">
        <f t="shared" si="3"/>
        <v>8</v>
      </c>
    </row>
    <row r="16" spans="1:16" ht="60" x14ac:dyDescent="0.2">
      <c r="A16" s="24" t="s">
        <v>31</v>
      </c>
      <c r="B16" s="24" t="s">
        <v>29</v>
      </c>
      <c r="C16" s="28"/>
      <c r="D16" s="28"/>
      <c r="E16" s="12"/>
      <c r="F16" s="12"/>
      <c r="G16" s="21">
        <v>0</v>
      </c>
      <c r="H16" s="21">
        <f>H6</f>
        <v>40</v>
      </c>
      <c r="I16" s="20">
        <f t="shared" si="4"/>
        <v>0</v>
      </c>
      <c r="J16" s="20">
        <f t="shared" si="1"/>
        <v>0</v>
      </c>
      <c r="K16" s="22" t="str">
        <f t="shared" si="2"/>
        <v>Data collection</v>
      </c>
      <c r="L16" s="13">
        <v>0</v>
      </c>
      <c r="M16" s="13"/>
      <c r="N16" s="13"/>
      <c r="O16" s="13"/>
      <c r="P16" s="20">
        <f t="shared" si="3"/>
        <v>0</v>
      </c>
    </row>
    <row r="17" spans="1:16" ht="40" x14ac:dyDescent="0.2">
      <c r="A17" s="24" t="s">
        <v>32</v>
      </c>
      <c r="B17" s="24" t="s">
        <v>30</v>
      </c>
      <c r="C17" s="28"/>
      <c r="D17" s="28"/>
      <c r="E17" s="12"/>
      <c r="F17" s="12"/>
      <c r="G17" s="21">
        <v>0</v>
      </c>
      <c r="H17" s="21">
        <f>H6</f>
        <v>40</v>
      </c>
      <c r="I17" s="20">
        <f t="shared" si="4"/>
        <v>0</v>
      </c>
      <c r="J17" s="20">
        <f t="shared" si="1"/>
        <v>0</v>
      </c>
      <c r="K17" s="22" t="str">
        <f t="shared" si="2"/>
        <v>Data visualization and analysis</v>
      </c>
      <c r="L17" s="13">
        <v>0</v>
      </c>
      <c r="M17" s="13"/>
      <c r="N17" s="13"/>
      <c r="O17" s="13"/>
      <c r="P17" s="20">
        <f t="shared" si="3"/>
        <v>0</v>
      </c>
    </row>
    <row r="18" spans="1:16" ht="60" x14ac:dyDescent="0.2">
      <c r="A18" s="24" t="s">
        <v>34</v>
      </c>
      <c r="B18" s="24" t="s">
        <v>33</v>
      </c>
      <c r="C18" s="28">
        <v>2</v>
      </c>
      <c r="D18" s="28">
        <v>2</v>
      </c>
      <c r="E18" s="12"/>
      <c r="F18" s="12"/>
      <c r="G18" s="21">
        <v>0</v>
      </c>
      <c r="H18" s="21">
        <f>H6</f>
        <v>40</v>
      </c>
      <c r="I18" s="20">
        <f t="shared" si="4"/>
        <v>4</v>
      </c>
      <c r="J18" s="20">
        <f t="shared" si="1"/>
        <v>0.1</v>
      </c>
      <c r="K18" s="22" t="str">
        <f t="shared" si="2"/>
        <v>Parameter estimation</v>
      </c>
      <c r="L18" s="13">
        <v>8</v>
      </c>
      <c r="M18" s="13"/>
      <c r="N18" s="13"/>
      <c r="O18" s="13"/>
      <c r="P18" s="20">
        <f t="shared" si="3"/>
        <v>8</v>
      </c>
    </row>
    <row r="19" spans="1:16" ht="80" x14ac:dyDescent="0.2">
      <c r="A19" s="24" t="s">
        <v>40</v>
      </c>
      <c r="B19" s="24" t="s">
        <v>39</v>
      </c>
      <c r="C19" s="28"/>
      <c r="D19" s="28"/>
      <c r="E19" s="12"/>
      <c r="F19" s="12"/>
      <c r="G19" s="21">
        <v>0</v>
      </c>
      <c r="H19" s="21">
        <f>H6</f>
        <v>40</v>
      </c>
      <c r="I19" s="20">
        <f t="shared" si="4"/>
        <v>0</v>
      </c>
      <c r="J19" s="20">
        <f t="shared" si="1"/>
        <v>0</v>
      </c>
      <c r="K19" s="22" t="str">
        <f t="shared" si="2"/>
        <v>Decision rules</v>
      </c>
      <c r="L19" s="13">
        <v>0</v>
      </c>
      <c r="M19" s="13"/>
      <c r="N19" s="13"/>
      <c r="O19" s="13"/>
      <c r="P19" s="20">
        <f t="shared" si="3"/>
        <v>0</v>
      </c>
    </row>
    <row r="20" spans="1:16" ht="60" x14ac:dyDescent="0.2">
      <c r="A20" s="24" t="s">
        <v>37</v>
      </c>
      <c r="B20" s="24" t="s">
        <v>38</v>
      </c>
      <c r="C20" s="28">
        <v>7</v>
      </c>
      <c r="D20" s="28">
        <v>7</v>
      </c>
      <c r="E20" s="12"/>
      <c r="F20" s="12"/>
      <c r="G20" s="21">
        <v>4</v>
      </c>
      <c r="H20" s="21">
        <f>H6</f>
        <v>40</v>
      </c>
      <c r="I20" s="20">
        <f t="shared" si="4"/>
        <v>14</v>
      </c>
      <c r="J20" s="20">
        <f t="shared" si="1"/>
        <v>0.35</v>
      </c>
      <c r="K20" s="22" t="str">
        <f t="shared" si="2"/>
        <v>Model Construction or Programming</v>
      </c>
      <c r="L20" s="13">
        <v>8</v>
      </c>
      <c r="M20" s="13"/>
      <c r="N20" s="13"/>
      <c r="O20" s="13"/>
      <c r="P20" s="20">
        <f t="shared" si="3"/>
        <v>8</v>
      </c>
    </row>
    <row r="21" spans="1:16" ht="20" x14ac:dyDescent="0.2">
      <c r="A21" s="24" t="s">
        <v>45</v>
      </c>
      <c r="B21" s="24" t="s">
        <v>44</v>
      </c>
      <c r="C21" s="28"/>
      <c r="D21" s="28"/>
      <c r="E21" s="12"/>
      <c r="F21" s="12"/>
      <c r="G21" s="21">
        <v>0</v>
      </c>
      <c r="H21" s="21">
        <f>H6</f>
        <v>40</v>
      </c>
      <c r="I21" s="20">
        <f t="shared" si="4"/>
        <v>0</v>
      </c>
      <c r="J21" s="20">
        <f t="shared" si="1"/>
        <v>0</v>
      </c>
      <c r="K21" s="22" t="str">
        <f t="shared" si="2"/>
        <v>User Interface</v>
      </c>
      <c r="L21" s="13">
        <v>8</v>
      </c>
      <c r="M21" s="13"/>
      <c r="N21" s="13"/>
      <c r="O21" s="13"/>
      <c r="P21" s="20">
        <f t="shared" si="3"/>
        <v>8</v>
      </c>
    </row>
    <row r="22" spans="1:16" ht="40" x14ac:dyDescent="0.2">
      <c r="A22" s="24" t="s">
        <v>41</v>
      </c>
      <c r="B22" s="24" t="s">
        <v>42</v>
      </c>
      <c r="C22" s="28">
        <v>2.5</v>
      </c>
      <c r="D22" s="28">
        <v>2.5</v>
      </c>
      <c r="E22" s="12"/>
      <c r="F22" s="12"/>
      <c r="G22" s="21">
        <v>1</v>
      </c>
      <c r="H22" s="21">
        <f>H6</f>
        <v>40</v>
      </c>
      <c r="I22" s="20">
        <f t="shared" si="4"/>
        <v>5</v>
      </c>
      <c r="J22" s="20">
        <f t="shared" si="1"/>
        <v>0.125</v>
      </c>
      <c r="K22" s="22" t="str">
        <f t="shared" si="2"/>
        <v>Visualization or Animation</v>
      </c>
      <c r="L22" s="13">
        <v>8</v>
      </c>
      <c r="M22" s="13"/>
      <c r="N22" s="13"/>
      <c r="O22" s="13"/>
      <c r="P22" s="20">
        <f t="shared" si="3"/>
        <v>8</v>
      </c>
    </row>
    <row r="23" spans="1:16" ht="100" x14ac:dyDescent="0.2">
      <c r="A23" s="24" t="s">
        <v>51</v>
      </c>
      <c r="B23" s="24" t="s">
        <v>43</v>
      </c>
      <c r="C23" s="28">
        <v>1</v>
      </c>
      <c r="D23" s="28">
        <v>1</v>
      </c>
      <c r="E23" s="12"/>
      <c r="F23" s="12"/>
      <c r="G23" s="21">
        <v>0</v>
      </c>
      <c r="H23" s="21">
        <f>H6</f>
        <v>40</v>
      </c>
      <c r="I23" s="20">
        <f t="shared" si="4"/>
        <v>2</v>
      </c>
      <c r="J23" s="20">
        <f t="shared" si="1"/>
        <v>0.05</v>
      </c>
      <c r="K23" s="22" t="str">
        <f t="shared" si="2"/>
        <v>Experimental design</v>
      </c>
      <c r="L23" s="13">
        <v>8</v>
      </c>
      <c r="M23" s="13"/>
      <c r="N23" s="13"/>
      <c r="O23" s="13"/>
      <c r="P23" s="20">
        <f t="shared" si="3"/>
        <v>8</v>
      </c>
    </row>
    <row r="24" spans="1:16" ht="40" x14ac:dyDescent="0.2">
      <c r="A24" s="24" t="s">
        <v>47</v>
      </c>
      <c r="B24" s="24" t="s">
        <v>46</v>
      </c>
      <c r="C24" s="28">
        <v>1</v>
      </c>
      <c r="D24" s="28">
        <v>1</v>
      </c>
      <c r="E24" s="12"/>
      <c r="F24" s="12"/>
      <c r="G24" s="21">
        <v>0</v>
      </c>
      <c r="H24" s="21">
        <f>H6</f>
        <v>40</v>
      </c>
      <c r="I24" s="20">
        <f t="shared" si="4"/>
        <v>2</v>
      </c>
      <c r="J24" s="20">
        <f t="shared" si="1"/>
        <v>0.05</v>
      </c>
      <c r="K24" s="22" t="str">
        <f t="shared" si="2"/>
        <v>Experimental runs</v>
      </c>
      <c r="L24" s="13">
        <v>8</v>
      </c>
      <c r="M24" s="13"/>
      <c r="N24" s="13"/>
      <c r="O24" s="13"/>
      <c r="P24" s="20">
        <f t="shared" si="3"/>
        <v>8</v>
      </c>
    </row>
    <row r="25" spans="1:16" ht="40" x14ac:dyDescent="0.2">
      <c r="A25" s="24" t="s">
        <v>52</v>
      </c>
      <c r="B25" s="24" t="s">
        <v>50</v>
      </c>
      <c r="C25" s="28">
        <v>0.5</v>
      </c>
      <c r="D25" s="28">
        <v>0.5</v>
      </c>
      <c r="E25" s="12"/>
      <c r="F25" s="12"/>
      <c r="G25" s="21">
        <v>0</v>
      </c>
      <c r="H25" s="21">
        <f>H6</f>
        <v>40</v>
      </c>
      <c r="I25" s="20">
        <f t="shared" si="4"/>
        <v>1</v>
      </c>
      <c r="J25" s="20">
        <f t="shared" si="1"/>
        <v>2.5000000000000001E-2</v>
      </c>
      <c r="K25" s="22" t="str">
        <f t="shared" si="2"/>
        <v>Interpretation of results</v>
      </c>
      <c r="L25" s="13">
        <v>8</v>
      </c>
      <c r="M25" s="13"/>
      <c r="N25" s="13"/>
      <c r="O25" s="13"/>
      <c r="P25" s="20">
        <f t="shared" si="3"/>
        <v>8</v>
      </c>
    </row>
    <row r="26" spans="1:16" ht="40" x14ac:dyDescent="0.2">
      <c r="A26" s="24" t="s">
        <v>54</v>
      </c>
      <c r="B26" s="24" t="s">
        <v>53</v>
      </c>
      <c r="C26" s="12"/>
      <c r="D26" s="12"/>
      <c r="E26" s="12"/>
      <c r="F26" s="12"/>
      <c r="G26" s="21">
        <v>0</v>
      </c>
      <c r="H26" s="21">
        <f>H6</f>
        <v>40</v>
      </c>
      <c r="I26" s="20">
        <f t="shared" si="4"/>
        <v>0</v>
      </c>
      <c r="J26" s="20">
        <f t="shared" si="1"/>
        <v>0</v>
      </c>
      <c r="K26" s="22" t="str">
        <f t="shared" si="2"/>
        <v>User feedback</v>
      </c>
      <c r="L26" s="13">
        <v>0</v>
      </c>
      <c r="M26" s="13"/>
      <c r="N26" s="13"/>
      <c r="O26" s="13"/>
      <c r="P26" s="20">
        <f t="shared" si="3"/>
        <v>0</v>
      </c>
    </row>
    <row r="27" spans="1:16" ht="40" x14ac:dyDescent="0.2">
      <c r="A27" s="24" t="s">
        <v>56</v>
      </c>
      <c r="B27" s="24" t="s">
        <v>55</v>
      </c>
      <c r="C27" s="12"/>
      <c r="D27" s="12"/>
      <c r="E27" s="12"/>
      <c r="F27" s="12"/>
      <c r="G27" s="21">
        <v>0</v>
      </c>
      <c r="H27" s="21">
        <f>H6</f>
        <v>40</v>
      </c>
      <c r="I27" s="20">
        <f t="shared" si="4"/>
        <v>0</v>
      </c>
      <c r="J27" s="20">
        <f t="shared" si="1"/>
        <v>0</v>
      </c>
      <c r="K27" s="22" t="str">
        <f t="shared" si="2"/>
        <v>Installation/replication</v>
      </c>
      <c r="L27" s="13">
        <v>8</v>
      </c>
      <c r="M27" s="13"/>
      <c r="N27" s="13"/>
      <c r="O27" s="13"/>
      <c r="P27" s="20">
        <f t="shared" si="3"/>
        <v>8</v>
      </c>
    </row>
  </sheetData>
  <sheetProtection algorithmName="SHA-512" hashValue="3vFZLfpHVShz6PY9fpMXO22hlN+7hlq48Nrl6NGLYh/k3puxoq0r9CZgprgJnLdc/DpJ5aVa+xiROc475ITPrA==" saltValue="oly2lRAjkD3p/Qv595jeUw==" spinCount="100000" sheet="1" objects="1" scenarios="1" selectLockedCells="1"/>
  <mergeCells count="3">
    <mergeCell ref="C4:F4"/>
    <mergeCell ref="G4:H4"/>
    <mergeCell ref="I2:K2"/>
  </mergeCells>
  <conditionalFormatting sqref="I6:I27">
    <cfRule type="expression" dxfId="1" priority="2">
      <formula>OR(I6&lt;G6,I6&gt;H6)</formula>
    </cfRule>
  </conditionalFormatting>
  <conditionalFormatting sqref="J6">
    <cfRule type="expression" dxfId="0" priority="1">
      <formula>OR(J6&lt;1,J6&gt;1)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Title</vt:lpstr>
      <vt:lpstr>Proposal</vt:lpstr>
      <vt:lpstr>Grading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Student - Karthic Harish Ragupathy</cp:lastModifiedBy>
  <dcterms:created xsi:type="dcterms:W3CDTF">2018-10-13T01:34:27Z</dcterms:created>
  <dcterms:modified xsi:type="dcterms:W3CDTF">2018-12-07T08:38:00Z</dcterms:modified>
</cp:coreProperties>
</file>