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C:\Users\491497\Downloads\"/>
    </mc:Choice>
  </mc:AlternateContent>
  <xr:revisionPtr revIDLastSave="0" documentId="13_ncr:1_{82F0A88B-FE69-4360-89E2-881289DFC04E}" xr6:coauthVersionLast="47" xr6:coauthVersionMax="47" xr10:uidLastSave="{00000000-0000-0000-0000-000000000000}"/>
  <bookViews>
    <workbookView xWindow="-120" yWindow="-120" windowWidth="29040" windowHeight="15840" tabRatio="820" firstSheet="1" activeTab="7" xr2:uid="{2F33D41A-B0FE-40D9-9231-0E3FC9C4FBD1}"/>
  </bookViews>
  <sheets>
    <sheet name="CLGT_WHTM_Tight" sheetId="3" r:id="rId1"/>
    <sheet name="TT_Gen_CLGT_MYRD" sheetId="11" r:id="rId2"/>
    <sheet name="Time Report_Mstr" sheetId="10" r:id="rId3"/>
    <sheet name="Time Report" sheetId="2" r:id="rId4"/>
    <sheet name="Sheet1" sheetId="7" r:id="rId5"/>
    <sheet name="TT_Gen_CLGT_WHTM" sheetId="8" r:id="rId6"/>
    <sheet name="Sheet3" sheetId="9" r:id="rId7"/>
    <sheet name="Sheet2" sheetId="12" r:id="rId8"/>
  </sheets>
  <definedNames>
    <definedName name="_xlnm._FilterDatabase" localSheetId="3" hidden="1">'Time Report'!$B$1:$W$78</definedName>
    <definedName name="_xlnm._FilterDatabase" localSheetId="2" hidden="1">'Time Report_Mstr'!$B$1:$W$78</definedName>
    <definedName name="_xlnm._FilterDatabase" localSheetId="1" hidden="1">TT_Gen_CLGT_MYRD!$A$1:$AJ$40</definedName>
    <definedName name="_xlnm._FilterDatabase" localSheetId="5" hidden="1">TT_Gen_CLGT_WHTM!$A$2:$AF$155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T75" i="12" l="1"/>
  <c r="Q75" i="12"/>
  <c r="N75" i="12"/>
  <c r="K75" i="12"/>
  <c r="H75" i="12"/>
  <c r="F75" i="12"/>
  <c r="T38" i="12"/>
  <c r="Q38" i="12"/>
  <c r="N38" i="12"/>
  <c r="K38" i="12"/>
  <c r="H38" i="12"/>
  <c r="F38" i="12"/>
  <c r="E4" i="8"/>
  <c r="K22" i="11"/>
  <c r="G100" i="9"/>
  <c r="H103" i="9"/>
  <c r="H102" i="9"/>
  <c r="H101" i="9"/>
  <c r="G103" i="9"/>
  <c r="G102" i="9"/>
  <c r="G101" i="9"/>
  <c r="E103" i="9"/>
  <c r="E102" i="9"/>
  <c r="B103" i="9"/>
  <c r="B102" i="9"/>
  <c r="E101" i="9"/>
  <c r="G99" i="9"/>
  <c r="B99" i="9"/>
  <c r="E99" i="9" s="1"/>
  <c r="G98" i="9"/>
  <c r="G97" i="9"/>
  <c r="G96" i="9"/>
  <c r="G94" i="9"/>
  <c r="G95" i="9"/>
  <c r="H95" i="9" s="1"/>
  <c r="B95" i="9"/>
  <c r="G93" i="9"/>
  <c r="H100" i="9"/>
  <c r="E100" i="9"/>
  <c r="H98" i="9"/>
  <c r="E98" i="9"/>
  <c r="E97" i="9"/>
  <c r="E96" i="9"/>
  <c r="E95" i="9"/>
  <c r="E94" i="9"/>
  <c r="H94" i="9" s="1"/>
  <c r="E93" i="9"/>
  <c r="B93" i="9"/>
  <c r="G92" i="9"/>
  <c r="G91" i="9"/>
  <c r="G90" i="9"/>
  <c r="B91" i="9"/>
  <c r="B90" i="9"/>
  <c r="G89" i="9"/>
  <c r="G88" i="9"/>
  <c r="G87" i="9"/>
  <c r="G86" i="9"/>
  <c r="G85" i="9"/>
  <c r="G84" i="9"/>
  <c r="E92" i="9"/>
  <c r="H92" i="9" s="1"/>
  <c r="E91" i="9"/>
  <c r="E90" i="9"/>
  <c r="E89" i="9"/>
  <c r="E88" i="9"/>
  <c r="E87" i="9"/>
  <c r="H87" i="9" s="1"/>
  <c r="E86" i="9"/>
  <c r="E85" i="9"/>
  <c r="E84" i="9"/>
  <c r="G83" i="9"/>
  <c r="G82" i="9"/>
  <c r="E83" i="9"/>
  <c r="E82" i="9"/>
  <c r="G81" i="9"/>
  <c r="G80" i="9"/>
  <c r="E81" i="9"/>
  <c r="E80" i="9"/>
  <c r="G79" i="9"/>
  <c r="H79" i="9" s="1"/>
  <c r="G78" i="9"/>
  <c r="G77" i="9"/>
  <c r="E79" i="9"/>
  <c r="E78" i="9"/>
  <c r="H78" i="9" s="1"/>
  <c r="E77" i="9"/>
  <c r="E16" i="11"/>
  <c r="E18" i="11" s="1"/>
  <c r="K18" i="11" s="1"/>
  <c r="E14" i="11"/>
  <c r="G76" i="9"/>
  <c r="G75" i="9"/>
  <c r="G74" i="9"/>
  <c r="E76" i="9"/>
  <c r="E75" i="9"/>
  <c r="E74" i="9"/>
  <c r="E42" i="2"/>
  <c r="D42" i="2"/>
  <c r="K39" i="11"/>
  <c r="K38" i="11"/>
  <c r="E37" i="11"/>
  <c r="K37" i="11" s="1"/>
  <c r="K36" i="11"/>
  <c r="E35" i="11"/>
  <c r="K35" i="11" s="1"/>
  <c r="K34" i="11"/>
  <c r="E33" i="11"/>
  <c r="K33" i="11" s="1"/>
  <c r="K32" i="11"/>
  <c r="E31" i="11"/>
  <c r="K31" i="11" s="1"/>
  <c r="K30" i="11"/>
  <c r="E29" i="11"/>
  <c r="K29" i="11" s="1"/>
  <c r="K28" i="11"/>
  <c r="E27" i="11"/>
  <c r="K27" i="11" s="1"/>
  <c r="K26" i="11"/>
  <c r="E25" i="11"/>
  <c r="K25" i="11" s="1"/>
  <c r="K24" i="11"/>
  <c r="AF21" i="11"/>
  <c r="K19" i="11"/>
  <c r="K17" i="11"/>
  <c r="K16" i="11"/>
  <c r="K15" i="11"/>
  <c r="K14" i="11"/>
  <c r="K13" i="11"/>
  <c r="E12" i="11"/>
  <c r="K12" i="11" s="1"/>
  <c r="K11" i="11"/>
  <c r="E10" i="11"/>
  <c r="K10" i="11" s="1"/>
  <c r="K9" i="11"/>
  <c r="K8" i="11"/>
  <c r="E8" i="11"/>
  <c r="K7" i="11"/>
  <c r="E6" i="11"/>
  <c r="K6" i="11" s="1"/>
  <c r="K5" i="11"/>
  <c r="E4" i="11"/>
  <c r="A20" i="11" s="1"/>
  <c r="K3" i="11"/>
  <c r="AF2" i="11"/>
  <c r="K4" i="8"/>
  <c r="K6" i="8"/>
  <c r="K5" i="8"/>
  <c r="K3" i="8"/>
  <c r="K152" i="8"/>
  <c r="E150" i="8"/>
  <c r="K150" i="8" s="1"/>
  <c r="E148" i="8"/>
  <c r="K148" i="8" s="1"/>
  <c r="E146" i="8"/>
  <c r="K146" i="8" s="1"/>
  <c r="E144" i="8"/>
  <c r="K144" i="8" s="1"/>
  <c r="E142" i="8"/>
  <c r="K142" i="8" s="1"/>
  <c r="E140" i="8"/>
  <c r="K140" i="8" s="1"/>
  <c r="E138" i="8"/>
  <c r="K138" i="8" s="1"/>
  <c r="E136" i="8"/>
  <c r="E134" i="8"/>
  <c r="E132" i="8"/>
  <c r="E130" i="8"/>
  <c r="K130" i="8" s="1"/>
  <c r="E128" i="8"/>
  <c r="E126" i="8"/>
  <c r="E122" i="8"/>
  <c r="E120" i="8"/>
  <c r="K120" i="8" s="1"/>
  <c r="E118" i="8"/>
  <c r="K118" i="8" s="1"/>
  <c r="E116" i="8"/>
  <c r="K116" i="8" s="1"/>
  <c r="E114" i="8"/>
  <c r="K114" i="8" s="1"/>
  <c r="E112" i="8"/>
  <c r="E108" i="8"/>
  <c r="E106" i="8"/>
  <c r="K106" i="8" s="1"/>
  <c r="E104" i="8"/>
  <c r="K104" i="8" s="1"/>
  <c r="E102" i="8"/>
  <c r="E100" i="8"/>
  <c r="E98" i="8"/>
  <c r="E96" i="8"/>
  <c r="K96" i="8" s="1"/>
  <c r="E94" i="8"/>
  <c r="K94" i="8" s="1"/>
  <c r="E92" i="8"/>
  <c r="K92" i="8" s="1"/>
  <c r="E90" i="8"/>
  <c r="K90" i="8" s="1"/>
  <c r="E88" i="8"/>
  <c r="K88" i="8" s="1"/>
  <c r="E82" i="8"/>
  <c r="E80" i="8"/>
  <c r="E74" i="8"/>
  <c r="E72" i="8"/>
  <c r="E70" i="8"/>
  <c r="E68" i="8"/>
  <c r="E66" i="8"/>
  <c r="K66" i="8" s="1"/>
  <c r="E64" i="8"/>
  <c r="E62" i="8"/>
  <c r="K62" i="8" s="1"/>
  <c r="E60" i="8"/>
  <c r="E58" i="8"/>
  <c r="E52" i="8"/>
  <c r="K52" i="8" s="1"/>
  <c r="E50" i="8"/>
  <c r="E48" i="8"/>
  <c r="K48" i="8" s="1"/>
  <c r="E46" i="8"/>
  <c r="K46" i="8" s="1"/>
  <c r="E44" i="8"/>
  <c r="K44" i="8" s="1"/>
  <c r="E42" i="8"/>
  <c r="K42" i="8" s="1"/>
  <c r="E38" i="8"/>
  <c r="K38" i="8" s="1"/>
  <c r="E36" i="8"/>
  <c r="K36" i="8" s="1"/>
  <c r="E34" i="8"/>
  <c r="K34" i="8" s="1"/>
  <c r="E32" i="8"/>
  <c r="K32" i="8" s="1"/>
  <c r="E30" i="8"/>
  <c r="E28" i="8"/>
  <c r="K28" i="8" s="1"/>
  <c r="E26" i="8"/>
  <c r="K26" i="8" s="1"/>
  <c r="E22" i="8"/>
  <c r="E20" i="8"/>
  <c r="E18" i="8"/>
  <c r="E12" i="8"/>
  <c r="K12" i="8" s="1"/>
  <c r="E10" i="8"/>
  <c r="E8" i="8"/>
  <c r="K8" i="8" s="1"/>
  <c r="E6" i="8"/>
  <c r="T79" i="10"/>
  <c r="Q79" i="10"/>
  <c r="N79" i="10"/>
  <c r="K79" i="10"/>
  <c r="H79" i="10"/>
  <c r="F79" i="10"/>
  <c r="T42" i="10"/>
  <c r="Q42" i="10"/>
  <c r="N42" i="10"/>
  <c r="K42" i="10"/>
  <c r="H42" i="10"/>
  <c r="F42" i="10"/>
  <c r="K76" i="8"/>
  <c r="AF78" i="8"/>
  <c r="K134" i="8"/>
  <c r="K132" i="8"/>
  <c r="K128" i="8"/>
  <c r="K126" i="8"/>
  <c r="E124" i="8"/>
  <c r="K124" i="8" s="1"/>
  <c r="K122" i="8"/>
  <c r="K112" i="8"/>
  <c r="E110" i="8"/>
  <c r="K110" i="8" s="1"/>
  <c r="K102" i="8"/>
  <c r="K100" i="8"/>
  <c r="E86" i="8"/>
  <c r="K86" i="8" s="1"/>
  <c r="E84" i="8"/>
  <c r="K82" i="8"/>
  <c r="K80" i="8"/>
  <c r="K74" i="8"/>
  <c r="K72" i="8"/>
  <c r="K70" i="8"/>
  <c r="K68" i="8"/>
  <c r="K64" i="8"/>
  <c r="K60" i="8"/>
  <c r="K58" i="8"/>
  <c r="E56" i="8"/>
  <c r="K56" i="8" s="1"/>
  <c r="E54" i="8"/>
  <c r="K54" i="8" s="1"/>
  <c r="K50" i="8"/>
  <c r="E40" i="8"/>
  <c r="K40" i="8" s="1"/>
  <c r="K30" i="8"/>
  <c r="E24" i="8"/>
  <c r="K24" i="8" s="1"/>
  <c r="K22" i="8"/>
  <c r="K18" i="8"/>
  <c r="E16" i="8"/>
  <c r="E14" i="8"/>
  <c r="K14" i="8" s="1"/>
  <c r="K16" i="8"/>
  <c r="K10" i="8"/>
  <c r="AF2" i="8"/>
  <c r="K151" i="8"/>
  <c r="K149" i="8"/>
  <c r="K147" i="8"/>
  <c r="K145" i="8"/>
  <c r="K143" i="8"/>
  <c r="K141" i="8"/>
  <c r="K139" i="8"/>
  <c r="K137" i="8"/>
  <c r="K136" i="8"/>
  <c r="K135" i="8"/>
  <c r="K133" i="8"/>
  <c r="K131" i="8"/>
  <c r="K129" i="8"/>
  <c r="K127" i="8"/>
  <c r="K125" i="8"/>
  <c r="K123" i="8"/>
  <c r="K121" i="8"/>
  <c r="K119" i="8"/>
  <c r="K117" i="8"/>
  <c r="K115" i="8"/>
  <c r="K113" i="8"/>
  <c r="K111" i="8"/>
  <c r="K109" i="8"/>
  <c r="K108" i="8"/>
  <c r="K107" i="8"/>
  <c r="K105" i="8"/>
  <c r="K103" i="8"/>
  <c r="K101" i="8"/>
  <c r="K99" i="8"/>
  <c r="K98" i="8"/>
  <c r="K97" i="8"/>
  <c r="K95" i="8"/>
  <c r="K93" i="8"/>
  <c r="K91" i="8"/>
  <c r="K89" i="8"/>
  <c r="K87" i="8"/>
  <c r="K85" i="8"/>
  <c r="K84" i="8"/>
  <c r="K83" i="8"/>
  <c r="K81" i="8"/>
  <c r="K79" i="8"/>
  <c r="K75" i="8"/>
  <c r="K73" i="8"/>
  <c r="K71" i="8"/>
  <c r="K69" i="8"/>
  <c r="K67" i="8"/>
  <c r="K65" i="8"/>
  <c r="K63" i="8"/>
  <c r="K61" i="8"/>
  <c r="K59" i="8"/>
  <c r="K57" i="8"/>
  <c r="K55" i="8"/>
  <c r="K53" i="8"/>
  <c r="K51" i="8"/>
  <c r="K49" i="8"/>
  <c r="K47" i="8"/>
  <c r="K45" i="8"/>
  <c r="K43" i="8"/>
  <c r="K41" i="8"/>
  <c r="K39" i="8"/>
  <c r="K37" i="8"/>
  <c r="K35" i="8"/>
  <c r="K33" i="8"/>
  <c r="K31" i="8"/>
  <c r="K29" i="8"/>
  <c r="K27" i="8"/>
  <c r="K25" i="8"/>
  <c r="K23" i="8"/>
  <c r="K21" i="8"/>
  <c r="K20" i="8"/>
  <c r="K19" i="8"/>
  <c r="K17" i="8"/>
  <c r="K15" i="8"/>
  <c r="K13" i="8"/>
  <c r="K11" i="8"/>
  <c r="K9" i="8"/>
  <c r="K7" i="8"/>
  <c r="G73" i="9"/>
  <c r="E73" i="9"/>
  <c r="H73" i="9" s="1"/>
  <c r="G72" i="9"/>
  <c r="E72" i="9"/>
  <c r="G71" i="9"/>
  <c r="E71" i="9"/>
  <c r="G70" i="9"/>
  <c r="E70" i="9"/>
  <c r="G69" i="9"/>
  <c r="E69" i="9"/>
  <c r="H69" i="9" s="1"/>
  <c r="G68" i="9"/>
  <c r="E68" i="9"/>
  <c r="G67" i="9"/>
  <c r="E67" i="9"/>
  <c r="G66" i="9"/>
  <c r="E66" i="9"/>
  <c r="G65" i="9"/>
  <c r="E65" i="9"/>
  <c r="G64" i="9"/>
  <c r="E64" i="9"/>
  <c r="G63" i="9"/>
  <c r="E63" i="9"/>
  <c r="G62" i="9"/>
  <c r="E62" i="9"/>
  <c r="G61" i="9"/>
  <c r="E61" i="9"/>
  <c r="G60" i="9"/>
  <c r="E60" i="9"/>
  <c r="G59" i="9"/>
  <c r="E59" i="9"/>
  <c r="G58" i="9"/>
  <c r="E58" i="9"/>
  <c r="G57" i="9"/>
  <c r="E57" i="9"/>
  <c r="G56" i="9"/>
  <c r="E56" i="9"/>
  <c r="G55" i="9"/>
  <c r="E55" i="9"/>
  <c r="G54" i="9"/>
  <c r="E54" i="9"/>
  <c r="G53" i="9"/>
  <c r="E53" i="9"/>
  <c r="G52" i="9"/>
  <c r="E52" i="9"/>
  <c r="G51" i="9"/>
  <c r="E51" i="9"/>
  <c r="G50" i="9"/>
  <c r="E50" i="9"/>
  <c r="G49" i="9"/>
  <c r="E49" i="9"/>
  <c r="G48" i="9"/>
  <c r="E48" i="9"/>
  <c r="G47" i="9"/>
  <c r="E47" i="9"/>
  <c r="G46" i="9"/>
  <c r="E46" i="9"/>
  <c r="G45" i="9"/>
  <c r="E45" i="9"/>
  <c r="G44" i="9"/>
  <c r="E44" i="9"/>
  <c r="G43" i="9"/>
  <c r="E43" i="9"/>
  <c r="G42" i="9"/>
  <c r="E42" i="9"/>
  <c r="G41" i="9"/>
  <c r="E41" i="9"/>
  <c r="H41" i="9" s="1"/>
  <c r="G40" i="9"/>
  <c r="E40" i="9"/>
  <c r="G39" i="9"/>
  <c r="E39" i="9"/>
  <c r="G37" i="9"/>
  <c r="E37" i="9"/>
  <c r="G36" i="9"/>
  <c r="E36" i="9"/>
  <c r="G35" i="9"/>
  <c r="G34" i="9"/>
  <c r="G33" i="9"/>
  <c r="G32" i="9"/>
  <c r="G31" i="9"/>
  <c r="G30" i="9"/>
  <c r="G29" i="9"/>
  <c r="G28" i="9"/>
  <c r="G27" i="9"/>
  <c r="G26" i="9"/>
  <c r="G25" i="9"/>
  <c r="G24" i="9"/>
  <c r="G23" i="9"/>
  <c r="G22" i="9"/>
  <c r="G21" i="9"/>
  <c r="G20" i="9"/>
  <c r="G19" i="9"/>
  <c r="G18" i="9"/>
  <c r="G17" i="9"/>
  <c r="G16" i="9"/>
  <c r="G15" i="9"/>
  <c r="G14" i="9"/>
  <c r="G13" i="9"/>
  <c r="G12" i="9"/>
  <c r="G11" i="9"/>
  <c r="G10" i="9"/>
  <c r="G9" i="9"/>
  <c r="G8" i="9"/>
  <c r="G7" i="9"/>
  <c r="G6" i="9"/>
  <c r="G5" i="9"/>
  <c r="G4" i="9"/>
  <c r="G3" i="9"/>
  <c r="G2" i="9"/>
  <c r="E19" i="9"/>
  <c r="E20" i="9"/>
  <c r="E21" i="9"/>
  <c r="E22" i="9"/>
  <c r="E23" i="9"/>
  <c r="E24" i="9"/>
  <c r="E25" i="9"/>
  <c r="E26" i="9"/>
  <c r="H26" i="9" s="1"/>
  <c r="E27" i="9"/>
  <c r="E28" i="9"/>
  <c r="E29" i="9"/>
  <c r="E30" i="9"/>
  <c r="E31" i="9"/>
  <c r="E32" i="9"/>
  <c r="E33" i="9"/>
  <c r="E34" i="9"/>
  <c r="E35" i="9"/>
  <c r="G1" i="9"/>
  <c r="E2" i="9"/>
  <c r="E3" i="9"/>
  <c r="E4" i="9"/>
  <c r="E5" i="9"/>
  <c r="E6" i="9"/>
  <c r="E7" i="9"/>
  <c r="E8" i="9"/>
  <c r="E9" i="9"/>
  <c r="E10" i="9"/>
  <c r="E11" i="9"/>
  <c r="E12" i="9"/>
  <c r="E13" i="9"/>
  <c r="E14" i="9"/>
  <c r="E15" i="9"/>
  <c r="E16" i="9"/>
  <c r="E17" i="9"/>
  <c r="E18" i="9"/>
  <c r="E1" i="9"/>
  <c r="P2" i="9"/>
  <c r="P1" i="9"/>
  <c r="P36" i="9"/>
  <c r="P35" i="9"/>
  <c r="P34" i="9"/>
  <c r="P33" i="9"/>
  <c r="P32" i="9"/>
  <c r="P31" i="9"/>
  <c r="P30" i="9"/>
  <c r="P29" i="9"/>
  <c r="P28" i="9"/>
  <c r="P27" i="9"/>
  <c r="P26" i="9"/>
  <c r="P25" i="9"/>
  <c r="P24" i="9"/>
  <c r="P23" i="9"/>
  <c r="P22" i="9"/>
  <c r="P21" i="9"/>
  <c r="P20" i="9"/>
  <c r="P19" i="9"/>
  <c r="P18" i="9"/>
  <c r="P17" i="9"/>
  <c r="P16" i="9"/>
  <c r="P15" i="9"/>
  <c r="P14" i="9"/>
  <c r="P13" i="9"/>
  <c r="P12" i="9"/>
  <c r="P11" i="9"/>
  <c r="P10" i="9"/>
  <c r="P9" i="9"/>
  <c r="P8" i="9"/>
  <c r="P7" i="9"/>
  <c r="P6" i="9"/>
  <c r="P5" i="9"/>
  <c r="P4" i="9"/>
  <c r="P3" i="9"/>
  <c r="F19" i="3"/>
  <c r="G19" i="3" s="1"/>
  <c r="F18" i="3"/>
  <c r="G18" i="3" s="1"/>
  <c r="C18" i="3"/>
  <c r="E18" i="3" s="1"/>
  <c r="I18" i="3" s="1"/>
  <c r="C19" i="3" s="1"/>
  <c r="E19" i="3" s="1"/>
  <c r="I19" i="3" s="1"/>
  <c r="J18" i="3" s="1"/>
  <c r="G17" i="3"/>
  <c r="F17" i="3"/>
  <c r="G16" i="3"/>
  <c r="F16" i="3"/>
  <c r="G15" i="3"/>
  <c r="F15" i="3"/>
  <c r="G14" i="3"/>
  <c r="F14" i="3"/>
  <c r="G13" i="3"/>
  <c r="F13" i="3"/>
  <c r="G12" i="3"/>
  <c r="F12" i="3"/>
  <c r="G11" i="3"/>
  <c r="F11" i="3"/>
  <c r="F10" i="3"/>
  <c r="G10" i="3" s="1"/>
  <c r="G9" i="3"/>
  <c r="F9" i="3"/>
  <c r="F8" i="3"/>
  <c r="G8" i="3" s="1"/>
  <c r="F7" i="3"/>
  <c r="G7" i="3" s="1"/>
  <c r="F6" i="3"/>
  <c r="G6" i="3" s="1"/>
  <c r="C6" i="3"/>
  <c r="E6" i="3" s="1"/>
  <c r="I6" i="3" s="1"/>
  <c r="C7" i="3" s="1"/>
  <c r="E7" i="3" s="1"/>
  <c r="I7" i="3" s="1"/>
  <c r="F5" i="3"/>
  <c r="G5" i="3" s="1"/>
  <c r="F4" i="3"/>
  <c r="G4" i="3" s="1"/>
  <c r="C4" i="3"/>
  <c r="E4" i="3"/>
  <c r="N78" i="3"/>
  <c r="N79" i="3" s="1"/>
  <c r="N80" i="3" s="1"/>
  <c r="N81" i="3" s="1"/>
  <c r="N82" i="3" s="1"/>
  <c r="N83" i="3" s="1"/>
  <c r="N84" i="3" s="1"/>
  <c r="N85" i="3" s="1"/>
  <c r="N86" i="3" s="1"/>
  <c r="N87" i="3" s="1"/>
  <c r="N88" i="3" s="1"/>
  <c r="N89" i="3" s="1"/>
  <c r="N90" i="3" s="1"/>
  <c r="N91" i="3" s="1"/>
  <c r="N92" i="3" s="1"/>
  <c r="N93" i="3" s="1"/>
  <c r="N94" i="3" s="1"/>
  <c r="N95" i="3" s="1"/>
  <c r="N96" i="3" s="1"/>
  <c r="N97" i="3" s="1"/>
  <c r="N98" i="3" s="1"/>
  <c r="N99" i="3" s="1"/>
  <c r="N100" i="3" s="1"/>
  <c r="N101" i="3" s="1"/>
  <c r="N102" i="3" s="1"/>
  <c r="N103" i="3" s="1"/>
  <c r="N104" i="3" s="1"/>
  <c r="N105" i="3" s="1"/>
  <c r="N106" i="3" s="1"/>
  <c r="N107" i="3" s="1"/>
  <c r="N108" i="3" s="1"/>
  <c r="N109" i="3" s="1"/>
  <c r="N110" i="3" s="1"/>
  <c r="N111" i="3" s="1"/>
  <c r="N112" i="3" s="1"/>
  <c r="N113" i="3" s="1"/>
  <c r="N114" i="3" s="1"/>
  <c r="N115" i="3" s="1"/>
  <c r="N116" i="3" s="1"/>
  <c r="N117" i="3" s="1"/>
  <c r="N118" i="3" s="1"/>
  <c r="N119" i="3" s="1"/>
  <c r="N120" i="3" s="1"/>
  <c r="N121" i="3" s="1"/>
  <c r="N122" i="3" s="1"/>
  <c r="N123" i="3" s="1"/>
  <c r="N124" i="3" s="1"/>
  <c r="N125" i="3" s="1"/>
  <c r="N126" i="3" s="1"/>
  <c r="N127" i="3" s="1"/>
  <c r="N128" i="3" s="1"/>
  <c r="N129" i="3" s="1"/>
  <c r="N130" i="3" s="1"/>
  <c r="N131" i="3" s="1"/>
  <c r="N132" i="3" s="1"/>
  <c r="N133" i="3" s="1"/>
  <c r="N134" i="3" s="1"/>
  <c r="N135" i="3" s="1"/>
  <c r="N136" i="3" s="1"/>
  <c r="N137" i="3" s="1"/>
  <c r="N138" i="3" s="1"/>
  <c r="N139" i="3" s="1"/>
  <c r="N140" i="3" s="1"/>
  <c r="N141" i="3" s="1"/>
  <c r="N142" i="3" s="1"/>
  <c r="N143" i="3" s="1"/>
  <c r="N144" i="3" s="1"/>
  <c r="N145" i="3" s="1"/>
  <c r="N146" i="3" s="1"/>
  <c r="N147" i="3" s="1"/>
  <c r="N76" i="3"/>
  <c r="N6" i="3"/>
  <c r="N7" i="3" s="1"/>
  <c r="N8" i="3" s="1"/>
  <c r="N9" i="3" s="1"/>
  <c r="N10" i="3" s="1"/>
  <c r="N11" i="3" s="1"/>
  <c r="N12" i="3" s="1"/>
  <c r="N13" i="3" s="1"/>
  <c r="N14" i="3" s="1"/>
  <c r="N15" i="3" s="1"/>
  <c r="N16" i="3" s="1"/>
  <c r="N17" i="3" s="1"/>
  <c r="N18" i="3" s="1"/>
  <c r="N19" i="3" s="1"/>
  <c r="N20" i="3" s="1"/>
  <c r="N21" i="3" s="1"/>
  <c r="N22" i="3" s="1"/>
  <c r="N23" i="3" s="1"/>
  <c r="N24" i="3" s="1"/>
  <c r="N25" i="3" s="1"/>
  <c r="N26" i="3" s="1"/>
  <c r="N27" i="3" s="1"/>
  <c r="N28" i="3" s="1"/>
  <c r="N29" i="3" s="1"/>
  <c r="N30" i="3" s="1"/>
  <c r="N31" i="3" s="1"/>
  <c r="N32" i="3" s="1"/>
  <c r="N33" i="3" s="1"/>
  <c r="N34" i="3" s="1"/>
  <c r="N35" i="3" s="1"/>
  <c r="N36" i="3" s="1"/>
  <c r="N37" i="3" s="1"/>
  <c r="N38" i="3" s="1"/>
  <c r="N39" i="3" s="1"/>
  <c r="N40" i="3" s="1"/>
  <c r="N41" i="3" s="1"/>
  <c r="N42" i="3" s="1"/>
  <c r="N43" i="3" s="1"/>
  <c r="N44" i="3" s="1"/>
  <c r="N45" i="3" s="1"/>
  <c r="N46" i="3" s="1"/>
  <c r="N47" i="3" s="1"/>
  <c r="N48" i="3" s="1"/>
  <c r="N49" i="3" s="1"/>
  <c r="N50" i="3" s="1"/>
  <c r="N51" i="3" s="1"/>
  <c r="N52" i="3" s="1"/>
  <c r="N53" i="3" s="1"/>
  <c r="N54" i="3" s="1"/>
  <c r="N55" i="3" s="1"/>
  <c r="N56" i="3" s="1"/>
  <c r="N57" i="3" s="1"/>
  <c r="N58" i="3" s="1"/>
  <c r="N59" i="3" s="1"/>
  <c r="N60" i="3" s="1"/>
  <c r="N61" i="3" s="1"/>
  <c r="N62" i="3" s="1"/>
  <c r="N63" i="3" s="1"/>
  <c r="N64" i="3" s="1"/>
  <c r="N65" i="3" s="1"/>
  <c r="N66" i="3" s="1"/>
  <c r="N67" i="3" s="1"/>
  <c r="N68" i="3" s="1"/>
  <c r="N69" i="3" s="1"/>
  <c r="N70" i="3" s="1"/>
  <c r="N71" i="3" s="1"/>
  <c r="N72" i="3" s="1"/>
  <c r="N73" i="3" s="1"/>
  <c r="N4" i="3"/>
  <c r="O146" i="3"/>
  <c r="O144" i="3"/>
  <c r="O142" i="3"/>
  <c r="O140" i="3"/>
  <c r="O138" i="3"/>
  <c r="P138" i="3" s="1"/>
  <c r="O136" i="3"/>
  <c r="O134" i="3"/>
  <c r="P134" i="3" s="1"/>
  <c r="O132" i="3"/>
  <c r="O130" i="3"/>
  <c r="O128" i="3"/>
  <c r="P128" i="3" s="1"/>
  <c r="O126" i="3"/>
  <c r="P126" i="3" s="1"/>
  <c r="O124" i="3"/>
  <c r="P124" i="3" s="1"/>
  <c r="O122" i="3"/>
  <c r="P122" i="3" s="1"/>
  <c r="O120" i="3"/>
  <c r="O118" i="3"/>
  <c r="P118" i="3" s="1"/>
  <c r="O116" i="3"/>
  <c r="P116" i="3" s="1"/>
  <c r="O114" i="3"/>
  <c r="O112" i="3"/>
  <c r="O110" i="3"/>
  <c r="O108" i="3"/>
  <c r="P108" i="3" s="1"/>
  <c r="O106" i="3"/>
  <c r="P106" i="3" s="1"/>
  <c r="O104" i="3"/>
  <c r="P104" i="3" s="1"/>
  <c r="O102" i="3"/>
  <c r="P102" i="3" s="1"/>
  <c r="O100" i="3"/>
  <c r="P100" i="3" s="1"/>
  <c r="O98" i="3"/>
  <c r="P98" i="3" s="1"/>
  <c r="O96" i="3"/>
  <c r="P96" i="3" s="1"/>
  <c r="O94" i="3"/>
  <c r="P94" i="3" s="1"/>
  <c r="O92" i="3"/>
  <c r="O90" i="3"/>
  <c r="P90" i="3" s="1"/>
  <c r="O88" i="3"/>
  <c r="P88" i="3" s="1"/>
  <c r="O86" i="3"/>
  <c r="O84" i="3"/>
  <c r="O82" i="3"/>
  <c r="O80" i="3"/>
  <c r="P80" i="3" s="1"/>
  <c r="O78" i="3"/>
  <c r="O76" i="3"/>
  <c r="P76" i="3" s="1"/>
  <c r="R146" i="3"/>
  <c r="P146" i="3"/>
  <c r="R144" i="3"/>
  <c r="P144" i="3"/>
  <c r="R142" i="3"/>
  <c r="P142" i="3"/>
  <c r="R140" i="3"/>
  <c r="P140" i="3"/>
  <c r="R138" i="3"/>
  <c r="R136" i="3"/>
  <c r="P136" i="3"/>
  <c r="R134" i="3"/>
  <c r="R132" i="3"/>
  <c r="P132" i="3"/>
  <c r="R130" i="3"/>
  <c r="P130" i="3"/>
  <c r="R128" i="3"/>
  <c r="R126" i="3"/>
  <c r="R124" i="3"/>
  <c r="R122" i="3"/>
  <c r="R120" i="3"/>
  <c r="P120" i="3"/>
  <c r="R118" i="3"/>
  <c r="R116" i="3"/>
  <c r="R114" i="3"/>
  <c r="P114" i="3"/>
  <c r="R112" i="3"/>
  <c r="P112" i="3"/>
  <c r="R110" i="3"/>
  <c r="P110" i="3"/>
  <c r="R108" i="3"/>
  <c r="R106" i="3"/>
  <c r="R104" i="3"/>
  <c r="R102" i="3"/>
  <c r="R100" i="3"/>
  <c r="R98" i="3"/>
  <c r="R96" i="3"/>
  <c r="R94" i="3"/>
  <c r="R92" i="3"/>
  <c r="P92" i="3"/>
  <c r="R90" i="3"/>
  <c r="R88" i="3"/>
  <c r="R86" i="3"/>
  <c r="P86" i="3"/>
  <c r="P84" i="3"/>
  <c r="P78" i="3"/>
  <c r="O72" i="3"/>
  <c r="P72" i="3" s="1"/>
  <c r="O70" i="3"/>
  <c r="O68" i="3"/>
  <c r="P68" i="3" s="1"/>
  <c r="O66" i="3"/>
  <c r="P66" i="3" s="1"/>
  <c r="O64" i="3"/>
  <c r="P64" i="3" s="1"/>
  <c r="O62" i="3"/>
  <c r="P62" i="3" s="1"/>
  <c r="O60" i="3"/>
  <c r="P60" i="3" s="1"/>
  <c r="O58" i="3"/>
  <c r="O56" i="3"/>
  <c r="P56" i="3" s="1"/>
  <c r="O54" i="3"/>
  <c r="P54" i="3" s="1"/>
  <c r="O52" i="3"/>
  <c r="O50" i="3"/>
  <c r="P50" i="3" s="1"/>
  <c r="O48" i="3"/>
  <c r="P48" i="3" s="1"/>
  <c r="O46" i="3"/>
  <c r="P46" i="3" s="1"/>
  <c r="O44" i="3"/>
  <c r="P44" i="3" s="1"/>
  <c r="O42" i="3"/>
  <c r="P42" i="3" s="1"/>
  <c r="O40" i="3"/>
  <c r="P40" i="3" s="1"/>
  <c r="O38" i="3"/>
  <c r="O36" i="3"/>
  <c r="P36" i="3" s="1"/>
  <c r="O34" i="3"/>
  <c r="P34" i="3" s="1"/>
  <c r="O32" i="3"/>
  <c r="P32" i="3" s="1"/>
  <c r="O30" i="3"/>
  <c r="P30" i="3" s="1"/>
  <c r="O28" i="3"/>
  <c r="P28" i="3" s="1"/>
  <c r="O26" i="3"/>
  <c r="O24" i="3"/>
  <c r="P24" i="3" s="1"/>
  <c r="O22" i="3"/>
  <c r="P22" i="3" s="1"/>
  <c r="O20" i="3"/>
  <c r="P20" i="3" s="1"/>
  <c r="O18" i="3"/>
  <c r="P18" i="3" s="1"/>
  <c r="O16" i="3"/>
  <c r="P16" i="3" s="1"/>
  <c r="O14" i="3"/>
  <c r="P14" i="3" s="1"/>
  <c r="O12" i="3"/>
  <c r="P12" i="3" s="1"/>
  <c r="O10" i="3"/>
  <c r="O8" i="3"/>
  <c r="O6" i="3"/>
  <c r="P6" i="3" s="1"/>
  <c r="O4" i="3"/>
  <c r="O2" i="3"/>
  <c r="P2" i="3" s="1"/>
  <c r="R84" i="3"/>
  <c r="R82" i="3"/>
  <c r="P82" i="3"/>
  <c r="R80" i="3"/>
  <c r="R78" i="3"/>
  <c r="R76" i="3"/>
  <c r="R72" i="3"/>
  <c r="R70" i="3"/>
  <c r="P70" i="3"/>
  <c r="R68" i="3"/>
  <c r="R66" i="3"/>
  <c r="R64" i="3"/>
  <c r="R62" i="3"/>
  <c r="R60" i="3"/>
  <c r="R58" i="3"/>
  <c r="P58" i="3"/>
  <c r="R56" i="3"/>
  <c r="R54" i="3"/>
  <c r="R52" i="3"/>
  <c r="P52" i="3"/>
  <c r="R50" i="3"/>
  <c r="R48" i="3"/>
  <c r="R46" i="3"/>
  <c r="R44" i="3"/>
  <c r="R42" i="3"/>
  <c r="R40" i="3"/>
  <c r="R38" i="3"/>
  <c r="P38" i="3"/>
  <c r="R36" i="3"/>
  <c r="R34" i="3"/>
  <c r="R32" i="3"/>
  <c r="R30" i="3"/>
  <c r="R28" i="3"/>
  <c r="R26" i="3"/>
  <c r="P26" i="3"/>
  <c r="R24" i="3"/>
  <c r="R22" i="3"/>
  <c r="R20" i="3"/>
  <c r="R18" i="3"/>
  <c r="R16" i="3"/>
  <c r="R14" i="3"/>
  <c r="R12" i="3"/>
  <c r="R10" i="3"/>
  <c r="P10" i="3"/>
  <c r="R8" i="3"/>
  <c r="P8" i="3"/>
  <c r="R6" i="3"/>
  <c r="P4" i="3"/>
  <c r="R4" i="3"/>
  <c r="N2" i="3"/>
  <c r="N3" i="3" s="1"/>
  <c r="R2" i="3"/>
  <c r="F3" i="3"/>
  <c r="G3" i="3" s="1"/>
  <c r="F2" i="3"/>
  <c r="G2" i="3" s="1"/>
  <c r="I2" i="3" s="1"/>
  <c r="C3" i="3" s="1"/>
  <c r="E3" i="3" s="1"/>
  <c r="E2" i="3"/>
  <c r="F79" i="2"/>
  <c r="T79" i="2"/>
  <c r="Q79" i="2"/>
  <c r="N79" i="2"/>
  <c r="K79" i="2"/>
  <c r="H79" i="2"/>
  <c r="T42" i="2"/>
  <c r="Q42" i="2"/>
  <c r="N42" i="2"/>
  <c r="K42" i="2"/>
  <c r="H42" i="2"/>
  <c r="F42" i="2"/>
  <c r="E23" i="11" l="1"/>
  <c r="H99" i="9"/>
  <c r="H97" i="9"/>
  <c r="H96" i="9"/>
  <c r="H93" i="9"/>
  <c r="H91" i="9"/>
  <c r="H90" i="9"/>
  <c r="H18" i="9"/>
  <c r="H23" i="9"/>
  <c r="H82" i="9"/>
  <c r="H35" i="9"/>
  <c r="H27" i="9"/>
  <c r="H25" i="9"/>
  <c r="H75" i="9"/>
  <c r="H77" i="9"/>
  <c r="H80" i="9"/>
  <c r="H5" i="9"/>
  <c r="H36" i="9"/>
  <c r="H81" i="9"/>
  <c r="H11" i="9"/>
  <c r="H14" i="9"/>
  <c r="H42" i="9"/>
  <c r="H46" i="9"/>
  <c r="H62" i="9"/>
  <c r="H71" i="9"/>
  <c r="H86" i="9"/>
  <c r="H85" i="9"/>
  <c r="H30" i="9"/>
  <c r="H54" i="9"/>
  <c r="H15" i="9"/>
  <c r="H7" i="9"/>
  <c r="H10" i="9"/>
  <c r="H33" i="9"/>
  <c r="H53" i="9"/>
  <c r="H37" i="9"/>
  <c r="H6" i="9"/>
  <c r="H13" i="9"/>
  <c r="H83" i="9"/>
  <c r="H89" i="9"/>
  <c r="H88" i="9"/>
  <c r="H84" i="9"/>
  <c r="C20" i="11"/>
  <c r="J20" i="11" s="1"/>
  <c r="H74" i="9"/>
  <c r="H76" i="9"/>
  <c r="H39" i="9"/>
  <c r="H43" i="9"/>
  <c r="H40" i="9"/>
  <c r="H56" i="9"/>
  <c r="H61" i="9"/>
  <c r="H58" i="9"/>
  <c r="H66" i="9"/>
  <c r="H45" i="9"/>
  <c r="H70" i="9"/>
  <c r="H51" i="9"/>
  <c r="H55" i="9"/>
  <c r="H59" i="9"/>
  <c r="H52" i="9"/>
  <c r="H67" i="9"/>
  <c r="H68" i="9"/>
  <c r="H49" i="9"/>
  <c r="K4" i="11"/>
  <c r="A77" i="8"/>
  <c r="C77" i="8" s="1"/>
  <c r="J77" i="8" s="1"/>
  <c r="H3" i="9"/>
  <c r="H4" i="9"/>
  <c r="H12" i="9"/>
  <c r="H19" i="9"/>
  <c r="H50" i="9"/>
  <c r="H60" i="9"/>
  <c r="H63" i="9"/>
  <c r="H31" i="9"/>
  <c r="H57" i="9"/>
  <c r="H1" i="9"/>
  <c r="H21" i="9"/>
  <c r="H29" i="9"/>
  <c r="H44" i="9"/>
  <c r="H47" i="9"/>
  <c r="H64" i="9"/>
  <c r="H8" i="9"/>
  <c r="H48" i="9"/>
  <c r="H65" i="9"/>
  <c r="H72" i="9"/>
  <c r="H2" i="9"/>
  <c r="H22" i="9"/>
  <c r="H9" i="9"/>
  <c r="H16" i="9"/>
  <c r="H32" i="9"/>
  <c r="H20" i="9"/>
  <c r="H17" i="9"/>
  <c r="H28" i="9"/>
  <c r="H34" i="9"/>
  <c r="H24" i="9"/>
  <c r="J6" i="3"/>
  <c r="C8" i="3"/>
  <c r="E8" i="3" s="1"/>
  <c r="I8" i="3" s="1"/>
  <c r="C9" i="3" s="1"/>
  <c r="E9" i="3" s="1"/>
  <c r="I9" i="3" s="1"/>
  <c r="I4" i="3"/>
  <c r="C5" i="3" s="1"/>
  <c r="E5" i="3" s="1"/>
  <c r="I5" i="3" s="1"/>
  <c r="J4" i="3" s="1"/>
  <c r="I3" i="3"/>
  <c r="J2" i="3" s="1"/>
  <c r="N77" i="3"/>
  <c r="N5" i="3"/>
  <c r="A40" i="11" l="1"/>
  <c r="C40" i="11" s="1"/>
  <c r="K23" i="11"/>
  <c r="J8" i="3"/>
  <c r="C10" i="3"/>
  <c r="E10" i="3" s="1"/>
  <c r="I10" i="3" s="1"/>
  <c r="C11" i="3" s="1"/>
  <c r="E11" i="3" s="1"/>
  <c r="I11" i="3" s="1"/>
  <c r="C12" i="3" l="1"/>
  <c r="E12" i="3" s="1"/>
  <c r="I12" i="3" s="1"/>
  <c r="C13" i="3" s="1"/>
  <c r="E13" i="3" s="1"/>
  <c r="I13" i="3" s="1"/>
  <c r="J10" i="3"/>
  <c r="J12" i="3" l="1"/>
  <c r="C14" i="3"/>
  <c r="E14" i="3" s="1"/>
  <c r="I14" i="3" s="1"/>
  <c r="C15" i="3" s="1"/>
  <c r="E15" i="3" s="1"/>
  <c r="I15" i="3" s="1"/>
  <c r="J14" i="3" l="1"/>
  <c r="C16" i="3"/>
  <c r="E16" i="3" s="1"/>
  <c r="I16" i="3" s="1"/>
  <c r="C17" i="3" s="1"/>
  <c r="E17" i="3" s="1"/>
  <c r="I17" i="3" s="1"/>
  <c r="J16" i="3" s="1"/>
</calcChain>
</file>

<file path=xl/sharedStrings.xml><?xml version="1.0" encoding="utf-8"?>
<sst xmlns="http://schemas.openxmlformats.org/spreadsheetml/2006/main" count="3153" uniqueCount="458">
  <si>
    <t>Train no. 1 | Service ID 21</t>
  </si>
  <si>
    <t>Arrival Time</t>
  </si>
  <si>
    <t>Dwell Time at Terminals</t>
  </si>
  <si>
    <t>DepartureTime</t>
  </si>
  <si>
    <t>CLGT_2---&gt;WHTM_1
WHTM_1---&gt;CLGT_2</t>
  </si>
  <si>
    <t>Running Time</t>
  </si>
  <si>
    <t>UP/DN Trip Total Time Taken to Complete</t>
  </si>
  <si>
    <t>Station</t>
  </si>
  <si>
    <t>Run</t>
  </si>
  <si>
    <t>Dwell time</t>
  </si>
  <si>
    <t>LOOP_1_1</t>
  </si>
  <si>
    <t>CLGT_2</t>
  </si>
  <si>
    <t>WHTM_1</t>
  </si>
  <si>
    <t>CLGT_1|KGIT_1</t>
  </si>
  <si>
    <t>A</t>
  </si>
  <si>
    <t>D</t>
  </si>
  <si>
    <t>LOOP_1_2</t>
  </si>
  <si>
    <t>KGIT_1|MLSD_1</t>
  </si>
  <si>
    <t>LOOP_1_3</t>
  </si>
  <si>
    <t>MLSD_1|PATG_1</t>
  </si>
  <si>
    <t>LOOP_1_4</t>
  </si>
  <si>
    <t>PATG_1|BGUC_1</t>
  </si>
  <si>
    <t>LOOP_1_5</t>
  </si>
  <si>
    <t>BGUC_1|RRRN_1</t>
  </si>
  <si>
    <t>LOOP_1_6</t>
  </si>
  <si>
    <t>RRRN_1|NYHM_1</t>
  </si>
  <si>
    <t>LOOP_1_7</t>
  </si>
  <si>
    <t>NYHM_1|MYRD_1</t>
  </si>
  <si>
    <t>LOOP_1_8</t>
  </si>
  <si>
    <t>MYRD_1|DJNR_1</t>
  </si>
  <si>
    <t>LOOP_1_9</t>
  </si>
  <si>
    <t>DJNR_1|AGPP_1</t>
  </si>
  <si>
    <t>AGPP_1|VJN_1</t>
  </si>
  <si>
    <t>VJN_1|HSLI_1</t>
  </si>
  <si>
    <t>HSLI_1|MIRD_1</t>
  </si>
  <si>
    <t>MIRD_1|BRCS_1</t>
  </si>
  <si>
    <t>BRCS_1|KGWA_1</t>
  </si>
  <si>
    <t>KGWA_1|VSWA_1</t>
  </si>
  <si>
    <t>VSWA_1|VDSA_1</t>
  </si>
  <si>
    <t>VDSA_1|CBPK_1</t>
  </si>
  <si>
    <t>CBPK_1|MAGR_1</t>
  </si>
  <si>
    <t>MAGR_1|TTY_1</t>
  </si>
  <si>
    <t>TTY_1|HLRU_1</t>
  </si>
  <si>
    <t>HLRU_1|IDN_1</t>
  </si>
  <si>
    <t>IDN_1|SVRD_1</t>
  </si>
  <si>
    <t>SVRD_1|BYPH_1</t>
  </si>
  <si>
    <t>BYPH_1|JTPM_1</t>
  </si>
  <si>
    <t>JTPM_1|KRAM_1</t>
  </si>
  <si>
    <t>KRAM_1|MDVP_1</t>
  </si>
  <si>
    <t>MDVP_1|GDCP_1</t>
  </si>
  <si>
    <t>GDCP_1|DKIA_1</t>
  </si>
  <si>
    <t>DKIA_1|VWIA_1</t>
  </si>
  <si>
    <t>VWIA_1|KDNH_1</t>
  </si>
  <si>
    <t>KDNH_1|VDHP_1</t>
  </si>
  <si>
    <t>VDHP_1|SSHP_1</t>
  </si>
  <si>
    <t>SSHP_1|ITPL_1</t>
  </si>
  <si>
    <t>ITPL_1|KDGD_1</t>
  </si>
  <si>
    <t>KDGD_1|UWVL_1</t>
  </si>
  <si>
    <t>UWVL_1|WHTM_1</t>
  </si>
  <si>
    <t>WHTM_1|UWVL_2</t>
  </si>
  <si>
    <t>UWVL_2|KDGD_2</t>
  </si>
  <si>
    <t>KDGD_2|ITPL_2</t>
  </si>
  <si>
    <t>ITPL_2|SSHP_2</t>
  </si>
  <si>
    <t>SSHP_2|VDHP_2</t>
  </si>
  <si>
    <t>VDHP_2|KDNH_2</t>
  </si>
  <si>
    <t>KDNH_2|VWIA_2</t>
  </si>
  <si>
    <t>VWIA_2|DKIA_2</t>
  </si>
  <si>
    <t>DKIA_2|GDCP_2</t>
  </si>
  <si>
    <t>GDCP_2|MDVP_2</t>
  </si>
  <si>
    <t>MDVP_2|KRAM_2</t>
  </si>
  <si>
    <t>KRAM_2|JTPM_2</t>
  </si>
  <si>
    <t>JTPM_2|BYPH_2</t>
  </si>
  <si>
    <t>BYPH_2|SVRD_2</t>
  </si>
  <si>
    <t>SVRD_2|IDN_2</t>
  </si>
  <si>
    <t>IDN_2|HLRU_2</t>
  </si>
  <si>
    <t>HLRU_2|TTY_2</t>
  </si>
  <si>
    <t>TTY_2|MAGR_2</t>
  </si>
  <si>
    <t>MAGR_2|CBPK_2</t>
  </si>
  <si>
    <t>CBPK_2|VDSA_2</t>
  </si>
  <si>
    <t>VDSA_2|VSWA_2</t>
  </si>
  <si>
    <t>VSWA_2|KGWA_2</t>
  </si>
  <si>
    <t>KGWA_2|BRCS_2</t>
  </si>
  <si>
    <t>BRCS_2|MIRD_2</t>
  </si>
  <si>
    <t>MIRD_2|HSLI_2</t>
  </si>
  <si>
    <t>HSLI_2|VJN_2</t>
  </si>
  <si>
    <t>VJN_2|AGPP_2</t>
  </si>
  <si>
    <t>AGPP_2|DJNR_2</t>
  </si>
  <si>
    <t>DJNR_2|MYRD_2</t>
  </si>
  <si>
    <t>MYRD_2|NYHM_2</t>
  </si>
  <si>
    <t>NYHM_2|RRRN_2</t>
  </si>
  <si>
    <t>RRRN_2|BGUC_2</t>
  </si>
  <si>
    <t>BGUC_2|PATG_2</t>
  </si>
  <si>
    <t>PATG_2|MLSD_2</t>
  </si>
  <si>
    <t>MLSD_2|KGIT_2</t>
  </si>
  <si>
    <t>KGIT_2|CLGT_2</t>
  </si>
  <si>
    <t>&lt;TRIP NUMBER="</t>
  </si>
  <si>
    <t>001"</t>
  </si>
  <si>
    <t xml:space="preserve"> TRIP_ID="</t>
  </si>
  <si>
    <t xml:space="preserve"> SERVICE_ID="</t>
  </si>
  <si>
    <t>1"</t>
  </si>
  <si>
    <t xml:space="preserve"> DIRECTION="</t>
  </si>
  <si>
    <t>RIGHT"</t>
  </si>
  <si>
    <t xml:space="preserve"> ENTRY_TIME="</t>
  </si>
  <si>
    <t>06:00:00"</t>
  </si>
  <si>
    <t xml:space="preserve"> DISTANCE="</t>
  </si>
  <si>
    <t>26638"</t>
  </si>
  <si>
    <t xml:space="preserve"> TRAIN_CLASS="</t>
  </si>
  <si>
    <t>ANY"</t>
  </si>
  <si>
    <t xml:space="preserve"> MISSION_TYPE="</t>
  </si>
  <si>
    <t>Passenger"</t>
  </si>
  <si>
    <t xml:space="preserve"> RUNNING_MODE="</t>
  </si>
  <si>
    <t>Regulated"</t>
  </si>
  <si>
    <t xml:space="preserve"> CREW_ID=""</t>
  </si>
  <si>
    <t xml:space="preserve"> NEXT_CREW_ID=""</t>
  </si>
  <si>
    <t xml:space="preserve"> NEXT_CREW_ID_LOCATION=""</t>
  </si>
  <si>
    <t xml:space="preserve"> ROLLINGSTOCK_ID=""</t>
  </si>
  <si>
    <t xml:space="preserve"> PREVIOUS_NUMBER="</t>
  </si>
  <si>
    <t>"</t>
  </si>
  <si>
    <t xml:space="preserve"> NEXT_NUMBER="</t>
  </si>
  <si>
    <t>002"</t>
  </si>
  <si>
    <t>&gt;</t>
  </si>
  <si>
    <t>&lt;STOP TOP="</t>
  </si>
  <si>
    <t>Stop_STA_CLGT_2</t>
  </si>
  <si>
    <t>DWELLTIME="</t>
  </si>
  <si>
    <t xml:space="preserve"> " SITUATION="</t>
  </si>
  <si>
    <t>REVENUE_SERVICE</t>
  </si>
  <si>
    <t>/&gt;</t>
  </si>
  <si>
    <t>&lt;RUN TOP="</t>
  </si>
  <si>
    <t>LL_Stop_STA_CLGT_2_Stop_STA_KGIT_1</t>
  </si>
  <si>
    <t>RUNTIME="</t>
  </si>
  <si>
    <t>" SITUATION="</t>
  </si>
  <si>
    <t>RUNNING="NORMAL"/&gt;</t>
  </si>
  <si>
    <t>Stop_STA_KGIT_1</t>
  </si>
  <si>
    <t>LL_Stop_STA_KGIT_1_Stop_STA_MLSD_1</t>
  </si>
  <si>
    <t>Stop_STA_MLSD_1</t>
  </si>
  <si>
    <t>LL_Stop_STA_MLSD_1_Stop_STA_PATG_1</t>
  </si>
  <si>
    <t>Stop_STA_PATG_1</t>
  </si>
  <si>
    <t>LL_Stop_STA_PATG_1_Stop_STA_BGUC_1</t>
  </si>
  <si>
    <t>Stop_STA_BGUC_1</t>
  </si>
  <si>
    <t>LL_Stop_STA_BGUC_1_Stop_STA_RRRN_1</t>
  </si>
  <si>
    <t>Stop_STA_RRRN_1</t>
  </si>
  <si>
    <t>LL_Stop_STA_RRRN_1_Stop_STA_NYHM_1</t>
  </si>
  <si>
    <t>Stop_STA_NYHM_1</t>
  </si>
  <si>
    <t>LL_Stop_STA_NYHM_1_Stop_STA_MYRD_1</t>
  </si>
  <si>
    <t>Stop_STA_MYRD_1</t>
  </si>
  <si>
    <t>LL_Stop_STA_MYRD_1_Stop_STA_STL_MYRD_38_Down</t>
  </si>
  <si>
    <t>&lt;/TRIP&gt;</t>
  </si>
  <si>
    <t>07:52:44"</t>
  </si>
  <si>
    <t>003"</t>
  </si>
  <si>
    <t>Stop_STA_STL_MYRD_38_Down</t>
  </si>
  <si>
    <t>LL_Stop_STA_STL_MYRD_38_Down_Stop_STA_MYRD_2</t>
  </si>
  <si>
    <t>Stop_STA_MYRD_2</t>
  </si>
  <si>
    <t>LL_Stop_STA_MYRD_2_Stop_STA_NYHM_2</t>
  </si>
  <si>
    <t>Stop_STA_NYHM_2</t>
  </si>
  <si>
    <t>LL_Stop_STA_NYHM_2_Stop_STA_RRRN_2</t>
  </si>
  <si>
    <t>Stop_STA_RRRN_2</t>
  </si>
  <si>
    <t>LL_Stop_STA_RRRN_2_Stop_STA_BGUC_2</t>
  </si>
  <si>
    <t>Stop_STA_BGUC_2</t>
  </si>
  <si>
    <t>LL_Stop_STA_BGUC_2_Stop_STA_PATG_2</t>
  </si>
  <si>
    <t>Stop_STA_PATG_2</t>
  </si>
  <si>
    <t>LL_Stop_STA_PATG_2_Stop_STA_MLSD_2</t>
  </si>
  <si>
    <t>Stop_STA_MLSD_2</t>
  </si>
  <si>
    <t>LL_Stop_STA_MLSD_2_Stop_STA_KGIT_2</t>
  </si>
  <si>
    <t>Stop_STA_KGIT_2</t>
  </si>
  <si>
    <t>LL_Stop_STA_KGIT_2_Stop_STA_CLGT_2</t>
  </si>
  <si>
    <t xml:space="preserve">IconisMain.TPMModule.TPMTPC.TripTimes
IconisMain.TPMModule.TPMTPC.TripStops
IconisMain.TPMModule.TPMTPC.TripLinks
</t>
  </si>
  <si>
    <t>ATS to ATC Send Running Time Profile</t>
  </si>
  <si>
    <t>Direction</t>
  </si>
  <si>
    <t>NA</t>
  </si>
  <si>
    <t xml:space="preserve">ATS Bit to ATC  =  0 0 </t>
  </si>
  <si>
    <t xml:space="preserve">ATS Bit to ATC  =  1 0 </t>
  </si>
  <si>
    <t xml:space="preserve">ATS Bit to ATC  =  0 1 </t>
  </si>
  <si>
    <t>ATS OGT Running Time Profile</t>
  </si>
  <si>
    <t>UP
DN</t>
  </si>
  <si>
    <t>Default (TightRunning)</t>
  </si>
  <si>
    <t>Normal (NormalTight)</t>
  </si>
  <si>
    <t>Otherwise (NormalUnTight)</t>
  </si>
  <si>
    <t>Effort Reduction (NormalRunning)</t>
  </si>
  <si>
    <t>EnergySaving(EnergySaving)</t>
  </si>
  <si>
    <t>Coasting (Coasting)</t>
  </si>
  <si>
    <t>Reference Mail</t>
  </si>
  <si>
    <t>Departure</t>
  </si>
  <si>
    <t>Arrival</t>
  </si>
  <si>
    <t>Context</t>
  </si>
  <si>
    <t>Tight running profile</t>
  </si>
  <si>
    <t>Running profile 1</t>
  </si>
  <si>
    <t>Running profile 2</t>
  </si>
  <si>
    <t>Running profile 3</t>
  </si>
  <si>
    <t>Running profile 4</t>
  </si>
  <si>
    <t>Running profile 5</t>
  </si>
  <si>
    <t>Time (s)</t>
  </si>
  <si>
    <t>coasting (%)</t>
  </si>
  <si>
    <t>time (s)</t>
  </si>
  <si>
    <t>detente (%)</t>
  </si>
  <si>
    <t>CLGT</t>
  </si>
  <si>
    <t>KGIT</t>
  </si>
  <si>
    <t>UP</t>
  </si>
  <si>
    <t>MLSD</t>
  </si>
  <si>
    <t>PATG</t>
  </si>
  <si>
    <t>BGUC</t>
  </si>
  <si>
    <t>RRRN</t>
  </si>
  <si>
    <t>NYHM</t>
  </si>
  <si>
    <t>MYRD</t>
  </si>
  <si>
    <t>DJNR</t>
  </si>
  <si>
    <t>AGPP</t>
  </si>
  <si>
    <t>VJN</t>
  </si>
  <si>
    <t>HSLI</t>
  </si>
  <si>
    <t>MIRD</t>
  </si>
  <si>
    <t>BRCS</t>
  </si>
  <si>
    <t>KGWA</t>
  </si>
  <si>
    <t>VSWA</t>
  </si>
  <si>
    <t>VDSA</t>
  </si>
  <si>
    <t>CBPK</t>
  </si>
  <si>
    <t>MAGR</t>
  </si>
  <si>
    <t>TTY</t>
  </si>
  <si>
    <t>HLRU</t>
  </si>
  <si>
    <t>IDN</t>
  </si>
  <si>
    <t>SVRD</t>
  </si>
  <si>
    <t>BYPH</t>
  </si>
  <si>
    <t>JTPM</t>
  </si>
  <si>
    <t>OK</t>
  </si>
  <si>
    <t>KRAM</t>
  </si>
  <si>
    <t>MDVP</t>
  </si>
  <si>
    <t>GDCP</t>
  </si>
  <si>
    <t>DKIA</t>
  </si>
  <si>
    <t>VWIA</t>
  </si>
  <si>
    <t>KDNH</t>
  </si>
  <si>
    <t>VDHP</t>
  </si>
  <si>
    <t>SSHP</t>
  </si>
  <si>
    <t>ITPL</t>
  </si>
  <si>
    <t>KDGD</t>
  </si>
  <si>
    <t>UWVL</t>
  </si>
  <si>
    <t>WHTM</t>
  </si>
  <si>
    <t>DN</t>
  </si>
  <si>
    <t>&lt;TRIP NUMBER="339" TRIP_ID="0339" SERVICE_ID="01" DIRECTION="RIGHT" ENTRY_TIME="06:06:18" DISTANCE="26638" TRAIN_CLASS="ANY" MISSION_TYPE="Passenger" RUNNING_MODE="Regulated" CREW_ID="" NEXT_CREW_ID="" NEXT_CREW_ID_LOCATION="" ROLLINGSTOCK_ID="" PREVIOUS_NUMBER="338" NEXT_NUMBER="340"&gt;</t>
  </si>
  <si>
    <t xml:space="preserve">            &lt;STOP TOP="Stop_STA_STL_KGIT_25_Up" DWELLTIME="135" SITUATION="INITIAL_DEADRUN"/&gt;</t>
  </si>
  <si>
    <t xml:space="preserve">            &lt;RUN TOP="LL_Stop_STA_STL_KGIT_25_Up_Stop_STA_KGIT_1" RUNTIME="94" SITUATION="INITIAL_DEADRUN" RUNNING="NORMAL"/&gt;</t>
  </si>
  <si>
    <t xml:space="preserve">            &lt;STOP TOP="Stop_STA_KGIT_1" DWELLTIME="293" SITUATION="REVENUE_SERVICE"/&gt;</t>
  </si>
  <si>
    <t xml:space="preserve">            &lt;RUN TOP="LL_Stop_STA_KGIT_1_Stop_STA_MLSD_1" RUNTIME="137" SITUATION="REVENUE_SERVICE" RUNNING="NORMAL"/&gt;</t>
  </si>
  <si>
    <t xml:space="preserve">            &lt;STOP TOP="Stop_STA_MLSD_1" DWELLTIME="23" SITUATION="REVENUE_SERVICE"/&gt;</t>
  </si>
  <si>
    <t xml:space="preserve">            &lt;RUN TOP="LL_Stop_STA_MLSD_1_Stop_STA_PATG_1" RUNTIME="129" SITUATION="REVENUE_SERVICE" RUNNING="NORMAL"/&gt;</t>
  </si>
  <si>
    <t xml:space="preserve">            &lt;STOP TOP="Stop_STA_PATG_1" DWELLTIME="17" SITUATION="REVENUE_SERVICE"/&gt;</t>
  </si>
  <si>
    <t xml:space="preserve">            &lt;RUN TOP="LL_Stop_STA_PATG_1_Stop_STA_BGUC_1" RUNTIME="158" SITUATION="REVENUE_SERVICE" RUNNING="NORMAL"/&gt;</t>
  </si>
  <si>
    <t xml:space="preserve">            &lt;STOP TOP="Stop_STA_BGUC_1" DWELLTIME="19" SITUATION="REVENUE_SERVICE"/&gt;</t>
  </si>
  <si>
    <t xml:space="preserve">            &lt;RUN TOP="LL_Stop_STA_BGUC_1_Stop_STA_RRRN_1" RUNTIME="84" SITUATION="REVENUE_SERVICE" RUNNING="NORMAL"/&gt;</t>
  </si>
  <si>
    <t xml:space="preserve">            &lt;STOP TOP="Stop_STA_RRRN_1" DWELLTIME="16" SITUATION="REVENUE_SERVICE"/&gt;</t>
  </si>
  <si>
    <t xml:space="preserve">            &lt;RUN TOP="LL_Stop_STA_RRRN_1_Stop_STA_NYHM_1" RUNTIME="83" SITUATION="REVENUE_SERVICE" RUNNING="NORMAL"/&gt;</t>
  </si>
  <si>
    <t xml:space="preserve">            &lt;STOP TOP="Stop_STA_NYHM_1" DWELLTIME="20" SITUATION="REVENUE_SERVICE"/&gt;</t>
  </si>
  <si>
    <t xml:space="preserve">            &lt;RUN TOP="LL_Stop_STA_NYHM_1_Stop_STA_MYRD_1" RUNTIME="68" SITUATION="REVENUE_SERVICE" RUNNING="NORMAL"/&gt;</t>
  </si>
  <si>
    <t xml:space="preserve">            &lt;STOP TOP="Stop_STA_MYRD_1" DWELLTIME="26" SITUATION="REVENUE_SERVICE"/&gt;</t>
  </si>
  <si>
    <t xml:space="preserve">            &lt;RUN TOP="LL_Stop_STA_MYRD_1_Stop_STA_DJNR_1" RUNTIME="102" SITUATION="REVENUE_SERVICE" RUNNING="NORMAL"/&gt;</t>
  </si>
  <si>
    <t xml:space="preserve">            &lt;STOP TOP="Stop_STA_DJNR_1" DWELLTIME="21" SITUATION="REVENUE_SERVICE"/&gt;</t>
  </si>
  <si>
    <t xml:space="preserve">            &lt;RUN TOP="LL_Stop_STA_DJNR_1_Stop_STA_AGPP_1" RUNTIME="111" SITUATION="REVENUE_SERVICE" RUNNING="NORMAL"/&gt;</t>
  </si>
  <si>
    <t xml:space="preserve">            &lt;STOP TOP="Stop_STA_AGPP_1" DWELLTIME="21" SITUATION="REVENUE_SERVICE"/&gt;</t>
  </si>
  <si>
    <t xml:space="preserve">            &lt;RUN TOP="LL_Stop_STA_AGPP_1_Stop_STA_VJN_1" RUNTIME="85" SITUATION="REVENUE_SERVICE" RUNNING="NORMAL"/&gt;</t>
  </si>
  <si>
    <t xml:space="preserve">            &lt;STOP TOP="Stop_STA_VJN_1" DWELLTIME="30" SITUATION="REVENUE_SERVICE"/&gt;</t>
  </si>
  <si>
    <t xml:space="preserve">            &lt;RUN TOP="LL_Stop_STA_VJN_1_Stop_STA_HSLI_1" RUNTIME="86" SITUATION="REVENUE_SERVICE" RUNNING="NORMAL"/&gt;</t>
  </si>
  <si>
    <t xml:space="preserve">            &lt;STOP TOP="Stop_STA_HSLI_1" DWELLTIME="19" SITUATION="REVENUE_SERVICE"/&gt;</t>
  </si>
  <si>
    <t xml:space="preserve">            &lt;RUN TOP="LL_Stop_STA_HSLI_1_Stop_STA_MIRD_1" RUNTIME="113" SITUATION="REVENUE_SERVICE" RUNNING="NORMAL"/&gt;</t>
  </si>
  <si>
    <t xml:space="preserve">            &lt;STOP TOP="Stop_STA_MIRD_1" DWELLTIME="23" SITUATION="REVENUE_SERVICE"/&gt;</t>
  </si>
  <si>
    <t xml:space="preserve">            &lt;RUN TOP="LL_Stop_STA_MIRD_1_Stop_STA_BRCS_1" RUNTIME="99" SITUATION="REVENUE_SERVICE" RUNNING="NORMAL"/&gt;</t>
  </si>
  <si>
    <t xml:space="preserve">            &lt;STOP TOP="Stop_STA_BRCS_1" DWELLTIME="18" SITUATION="REVENUE_SERVICE"/&gt;</t>
  </si>
  <si>
    <t xml:space="preserve">            &lt;RUN TOP="LL_Stop_STA_BRCS_1_Stop_STA_KGWA_1" RUNTIME="72" SITUATION="REVENUE_SERVICE" RUNNING="NORMAL"/&gt;</t>
  </si>
  <si>
    <t xml:space="preserve">            &lt;STOP TOP="Stop_STA_KGWA_1" DWELLTIME="40" SITUATION="REVENUE_SERVICE"/&gt;</t>
  </si>
  <si>
    <t xml:space="preserve">            &lt;RUN TOP="LL_Stop_STA_KGWA_1_Stop_STA_VSWA_1" RUNTIME="101" SITUATION="REVENUE_SERVICE" RUNNING="NORMAL"/&gt;</t>
  </si>
  <si>
    <t xml:space="preserve">            &lt;STOP TOP="Stop_STA_VSWA_1" DWELLTIME="25" SITUATION="REVENUE_SERVICE"/&gt;</t>
  </si>
  <si>
    <t xml:space="preserve">            &lt;RUN TOP="LL_Stop_STA_VSWA_1_Stop_STA_VDSA_1" RUNTIME="86" SITUATION="REVENUE_SERVICE" RUNNING="NORMAL"/&gt;</t>
  </si>
  <si>
    <t xml:space="preserve">            &lt;STOP TOP="Stop_STA_VDSA_1" DWELLTIME="24" SITUATION="REVENUE_SERVICE"/&gt;</t>
  </si>
  <si>
    <t xml:space="preserve">            &lt;RUN TOP="LL_Stop_STA_VDSA_1_Stop_STA_CBPK_1" RUNTIME="73" SITUATION="REVENUE_SERVICE" RUNNING="NORMAL"/&gt;</t>
  </si>
  <si>
    <t xml:space="preserve">            &lt;STOP TOP="Stop_STA_CBPK_1" DWELLTIME="23" SITUATION="REVENUE_SERVICE"/&gt;</t>
  </si>
  <si>
    <t xml:space="preserve">            &lt;RUN TOP="LL_Stop_STA_CBPK_1_Stop_STA_MAGR_1" RUNTIME="136" SITUATION="REVENUE_SERVICE" RUNNING="NORMAL"/&gt;</t>
  </si>
  <si>
    <t xml:space="preserve">            &lt;STOP TOP="Stop_STA_MAGR_1" DWELLTIME="23" SITUATION="REVENUE_SERVICE"/&gt;</t>
  </si>
  <si>
    <t xml:space="preserve">            &lt;RUN TOP="LL_Stop_STA_MAGR_1_Stop_STA_TTY_1" RUNTIME="86" SITUATION="REVENUE_SERVICE" RUNNING="NORMAL"/&gt;</t>
  </si>
  <si>
    <t xml:space="preserve">            &lt;STOP TOP="Stop_STA_TTY_1" DWELLTIME="23" SITUATION="REVENUE_SERVICE"/&gt;</t>
  </si>
  <si>
    <t xml:space="preserve">            &lt;RUN TOP="LL_Stop_STA_TTY_1_Stop_STA_HLRU_1" RUNTIME="93" SITUATION="REVENUE_SERVICE" RUNNING="NORMAL"/&gt;</t>
  </si>
  <si>
    <t xml:space="preserve">            &lt;STOP TOP="Stop_STA_HLRU_1" DWELLTIME="19" SITUATION="REVENUE_SERVICE"/&gt;</t>
  </si>
  <si>
    <t xml:space="preserve">            &lt;RUN TOP="LL_Stop_STA_HLRU_1_Stop_STA_IDN_1" RUNTIME="136" SITUATION="REVENUE_SERVICE" RUNNING="NORMAL"/&gt;</t>
  </si>
  <si>
    <t xml:space="preserve">            &lt;STOP TOP="Stop_STA_IDN_1" DWELLTIME="19" SITUATION="REVENUE_SERVICE"/&gt;</t>
  </si>
  <si>
    <t xml:space="preserve">            &lt;RUN TOP="LL_Stop_STA_IDN_1_Stop_STA_SVRD_1" RUNTIME="156" SITUATION="REVENUE_SERVICE" RUNNING="NORMAL"/&gt;</t>
  </si>
  <si>
    <t xml:space="preserve">            &lt;STOP TOP="Stop_STA_SVRD_1" DWELLTIME="70" SITUATION="REVENUE_SERVICE"/&gt;</t>
  </si>
  <si>
    <t xml:space="preserve">            &lt;RUN TOP="LL_Stop_STA_SVRD_1_Stop_STA_BYPH_3" RUNTIME="102" SITUATION="REVENUE_SERVICE" RUNNING="NORMAL"/&gt;</t>
  </si>
  <si>
    <t xml:space="preserve">            &lt;STOP TOP="Stop_STA_BYPH_3" DWELLTIME="485" SITUATION="REVENUE_SERVICE"/&gt;</t>
  </si>
  <si>
    <t xml:space="preserve">         &lt;/TRIP&gt;</t>
  </si>
  <si>
    <t>LL_Stop_STA_MYRD_1_Stop_STA_DJNR_1</t>
  </si>
  <si>
    <t>Stop_STA_DJNR_1</t>
  </si>
  <si>
    <t>LL_Stop_STA_DJNR_1_Stop_STA_AGPP_1</t>
  </si>
  <si>
    <t>Stop_STA_AGPP_1</t>
  </si>
  <si>
    <t>LL_Stop_STA_AGPP_1_Stop_STA_VJN_1</t>
  </si>
  <si>
    <t>Stop_STA_VJN_1</t>
  </si>
  <si>
    <t>LL_Stop_STA_VJN_1_Stop_STA_HSLI_1</t>
  </si>
  <si>
    <t>Stop_STA_HSLI_1</t>
  </si>
  <si>
    <t>LL_Stop_STA_HSLI_1_Stop_STA_MIRD_1</t>
  </si>
  <si>
    <t>Stop_STA_MIRD_1</t>
  </si>
  <si>
    <t>LL_Stop_STA_MIRD_1_Stop_STA_BRCS_1</t>
  </si>
  <si>
    <t>Stop_STA_BRCS_1</t>
  </si>
  <si>
    <t>LL_Stop_STA_BRCS_1_Stop_STA_KGWA_1</t>
  </si>
  <si>
    <t>Stop_STA_KGWA_1</t>
  </si>
  <si>
    <t>LL_Stop_STA_KGWA_1_Stop_STA_VSWA_1</t>
  </si>
  <si>
    <t>Stop_STA_VSWA_1</t>
  </si>
  <si>
    <t>LL_Stop_STA_VSWA_1_Stop_STA_VDSA_1</t>
  </si>
  <si>
    <t>Stop_STA_VDSA_1</t>
  </si>
  <si>
    <t>LL_Stop_STA_VDSA_1_Stop_STA_CBPK_1</t>
  </si>
  <si>
    <t>Stop_STA_CBPK_1</t>
  </si>
  <si>
    <t>LL_Stop_STA_CBPK_1_Stop_STA_MAGR_1</t>
  </si>
  <si>
    <t>Stop_STA_MAGR_1</t>
  </si>
  <si>
    <t>LL_Stop_STA_MAGR_1_Stop_STA_TTY_1</t>
  </si>
  <si>
    <t>Stop_STA_TTY_1</t>
  </si>
  <si>
    <t>LL_Stop_STA_TTY_1_Stop_STA_HLRU_1</t>
  </si>
  <si>
    <t>Stop_STA_HLRU_1</t>
  </si>
  <si>
    <t>LL_Stop_STA_HLRU_1_Stop_STA_IDN_1</t>
  </si>
  <si>
    <t>Stop_STA_IDN_1</t>
  </si>
  <si>
    <t>LL_Stop_STA_IDN_1_Stop_STA_SVRD_1</t>
  </si>
  <si>
    <t>Stop_STA_SVRD_1</t>
  </si>
  <si>
    <t>LL_Stop_STA_SVRD_1_Stop_STA_BYPH_1</t>
  </si>
  <si>
    <t>Stop_STA_BYPH_1</t>
  </si>
  <si>
    <t>LL_Stop_STA_BYPH_1_Stop_STA_JTPM_1</t>
  </si>
  <si>
    <t>Stop_STA_JTPM_1</t>
  </si>
  <si>
    <t>LL_Stop_STA_JTPM_1_Stop_STA_KRAM_1</t>
  </si>
  <si>
    <t>Stop_STA_KRAM_1</t>
  </si>
  <si>
    <t>LL_Stop_STA_KRAM_1_Stop_STA_MDVP_1</t>
  </si>
  <si>
    <t>Stop_STA_MDVP_1</t>
  </si>
  <si>
    <t>LL_Stop_STA_MDVP_1_Stop_STA_GDCP_1</t>
  </si>
  <si>
    <t>Stop_STA_GDCP_1</t>
  </si>
  <si>
    <t>LL_Stop_STA_GDCP_1_Stop_STA_DKIA_1</t>
  </si>
  <si>
    <t>Stop_STA_DKIA_1</t>
  </si>
  <si>
    <t>LL_Stop_STA_DKIA_1_Stop_STA_VWIA_1</t>
  </si>
  <si>
    <t>Stop_STA_VWIA_1</t>
  </si>
  <si>
    <t>Stop_STA_KDNH_1</t>
  </si>
  <si>
    <t>LL_Stop_STA_KDNH_1_Stop_STA_VDHP_1</t>
  </si>
  <si>
    <t>Stop_STA_VDHP_1</t>
  </si>
  <si>
    <t>LL_Stop_STA_VDHP_1_Stop_STA_SSHP_1</t>
  </si>
  <si>
    <t>Stop_STA_SSHP_1</t>
  </si>
  <si>
    <t>LL_Stop_STA_SSHP_1_Stop_STA_ITPL_1</t>
  </si>
  <si>
    <t>Stop_STA_ITPL_1</t>
  </si>
  <si>
    <t>LL_Stop_STA_ITPL_1_Stop_STA_KDGD_1</t>
  </si>
  <si>
    <t>Stop_STA_KDGD_1</t>
  </si>
  <si>
    <t>LL_Stop_STA_KDGD_1_Stop_STA_UWVL_1</t>
  </si>
  <si>
    <t>Stop_STA_UWVL_1</t>
  </si>
  <si>
    <t>LL_Stop_STA_UWVL_1_Stop_STA_WHTM_1</t>
  </si>
  <si>
    <t>Stop_STA_WHTM_1</t>
  </si>
  <si>
    <t>LL_Stop_STA_WHTM_1_Stop_STA_UWVL_2</t>
  </si>
  <si>
    <t>Stop_STA_UWVL_2</t>
  </si>
  <si>
    <t>LL_Stop_STA_UWVL_2_Stop_STA_KDGD_2</t>
  </si>
  <si>
    <t>Stop_STA_KDGD_2</t>
  </si>
  <si>
    <t>LL_Stop_STA_KDGD_2_Stop_STA_ITPL_2</t>
  </si>
  <si>
    <t>Stop_STA_ITPL_2</t>
  </si>
  <si>
    <t>LL_Stop_STA_ITPL_2_Stop_STA_SSHP_2</t>
  </si>
  <si>
    <t>Stop_STA_SSHP_2</t>
  </si>
  <si>
    <t>LL_Stop_STA_SSHP_2_Stop_STA_VDHP_2</t>
  </si>
  <si>
    <t>Stop_STA_VDHP_2</t>
  </si>
  <si>
    <t>LL_Stop_STA_VDHP_2_Stop_STA_KDNH_2</t>
  </si>
  <si>
    <t>Stop_STA_KDNH_2</t>
  </si>
  <si>
    <t>LL_Stop_STA_KDNH_2_Stop_STA_VWIA_2</t>
  </si>
  <si>
    <t>Stop_STA_VWIA_2</t>
  </si>
  <si>
    <t>LL_Stop_STA_VWIA_2_Stop_STA_DKIA_2</t>
  </si>
  <si>
    <t>Stop_STA_DKIA_2</t>
  </si>
  <si>
    <t>LL_Stop_STA_DKIA_2_Stop_STA_GDCP_2</t>
  </si>
  <si>
    <t>Stop_STA_GDCP_2</t>
  </si>
  <si>
    <t>LL_Stop_STA_GDCP_2_Stop_STA_MDVP_2</t>
  </si>
  <si>
    <t>Stop_STA_MDVP_2</t>
  </si>
  <si>
    <t>LL_Stop_STA_MDVP_2_Stop_STA_KRAM_2</t>
  </si>
  <si>
    <t>Stop_STA_KRAM_2</t>
  </si>
  <si>
    <t>LL_Stop_STA_KRAM_2_Stop_STA_JTPM_2</t>
  </si>
  <si>
    <t>Stop_STA_JTPM_2</t>
  </si>
  <si>
    <t>LL_Stop_STA_JTPM_2_Stop_STA_BYPH_2</t>
  </si>
  <si>
    <t>Stop_STA_BYPH_2</t>
  </si>
  <si>
    <t>LL_Stop_STA_BYPH_2_Stop_STA_SVRD_2</t>
  </si>
  <si>
    <t>Stop_STA_SVRD_2</t>
  </si>
  <si>
    <t>LL_Stop_STA_SVRD_2_Stop_STA_IDN_2</t>
  </si>
  <si>
    <t>Stop_STA_IDN_2</t>
  </si>
  <si>
    <t>LL_Stop_STA_IDN_2_Stop_STA_HLRU_2</t>
  </si>
  <si>
    <t>Stop_STA_HLRU_2</t>
  </si>
  <si>
    <t>LL_Stop_STA_HLRU_2_Stop_STA_TTY_2</t>
  </si>
  <si>
    <t>Stop_STA_TTY_2</t>
  </si>
  <si>
    <t>LL_Stop_STA_TTY_2_Stop_STA_MAGR_2</t>
  </si>
  <si>
    <t>Stop_STA_MAGR_2</t>
  </si>
  <si>
    <t>LL_Stop_STA_MAGR_2_Stop_STA_CBPK_2</t>
  </si>
  <si>
    <t>Stop_STA_CBPK_2</t>
  </si>
  <si>
    <t>LL_Stop_STA_CBPK_2_Stop_STA_VDSA_2</t>
  </si>
  <si>
    <t>Stop_STA_VDSA_2</t>
  </si>
  <si>
    <t>LL_Stop_STA_VDSA_2_Stop_STA_VSWA_2</t>
  </si>
  <si>
    <t>Stop_STA_VSWA_2</t>
  </si>
  <si>
    <t>LL_Stop_STA_VSWA_2_Stop_STA_KGWA_2</t>
  </si>
  <si>
    <t>Stop_STA_KGWA_2</t>
  </si>
  <si>
    <t>LL_Stop_STA_KGWA_2_Stop_STA_BRCS_2</t>
  </si>
  <si>
    <t>Stop_STA_BRCS_2</t>
  </si>
  <si>
    <t>LL_Stop_STA_BRCS_2_Stop_STA_MIRD_2</t>
  </si>
  <si>
    <t>Stop_STA_MIRD_2</t>
  </si>
  <si>
    <t>LL_Stop_STA_MIRD_2_Stop_STA_HSLI_2</t>
  </si>
  <si>
    <t>Stop_STA_HSLI_2</t>
  </si>
  <si>
    <t>LL_Stop_STA_HSLI_2_Stop_STA_VJN_2</t>
  </si>
  <si>
    <t>Stop_STA_VJN_2</t>
  </si>
  <si>
    <t>LL_Stop_STA_VJN_2_Stop_STA_AGPP_2</t>
  </si>
  <si>
    <t>Stop_STA_AGPP_2</t>
  </si>
  <si>
    <t>LL_Stop_STA_AGPP_2_Stop_STA_DJNR_2</t>
  </si>
  <si>
    <t>Stop_STA_DJNR_2</t>
  </si>
  <si>
    <t>LL_Stop_STA_DJNR_2_Stop_STA_MYRD_2</t>
  </si>
  <si>
    <t>LL_</t>
  </si>
  <si>
    <t>_</t>
  </si>
  <si>
    <t>Stop_STA_</t>
  </si>
  <si>
    <t>_1</t>
  </si>
  <si>
    <t>LL_Stop_STA_VWIA_1_Stop_STA_KDNH_1</t>
  </si>
  <si>
    <t>Stop_STA_WHTM_2</t>
  </si>
  <si>
    <t>LL_Stop_STA_WHTM_2_Stop_STA_UWVL_2</t>
  </si>
  <si>
    <t>End of Line A3</t>
  </si>
  <si>
    <t>End of Line A1</t>
  </si>
  <si>
    <t>LL_Stop_STA_MYRD_2_Stop_STA_STL_MYRD_25_Up</t>
  </si>
  <si>
    <t>End of Line A2</t>
  </si>
  <si>
    <t>LL_Stop_STA_MYRD_2_Stop_STA_STL_MYRD_24_Down</t>
  </si>
  <si>
    <t>Stop_STA_STL_MYRD_25_Up</t>
  </si>
  <si>
    <t>LL_Stop_STA_STL_MYRD_25_Up_Stop_STA_MYRD_2</t>
  </si>
  <si>
    <t>Stop_STA_STL_MYRD_24_Down</t>
  </si>
  <si>
    <t>LL_Stop_STA_STL_MYRD_24_Down_Stop_STA_MYRD_2</t>
  </si>
  <si>
    <t>End of Line B2</t>
  </si>
  <si>
    <t>LL_Stop_STA_VJN_2_Stop_STA_STL_VJN_24_Down</t>
  </si>
  <si>
    <t>Stop_STA_STL_VJN_24_Down</t>
  </si>
  <si>
    <t>LL_Stop_STA_STL_VJN_24_Down_Stop_STA_VJN_1</t>
  </si>
  <si>
    <t>End of Line C2</t>
  </si>
  <si>
    <t>LL_Stop_STA_MIRD_1_Stop_STA_STL_MIRD_38_Down</t>
  </si>
  <si>
    <t>Stop_STA_STL_MIRD_38_Down</t>
  </si>
  <si>
    <t>LL_Stop_STA_STL_MIRD_38_Down_Stop_STA_MIRD_2</t>
  </si>
  <si>
    <t>End of Line D</t>
  </si>
  <si>
    <t>LL_Stop_STA_KGWA_1_Stop_STA_STL_KGWA_80_Down</t>
  </si>
  <si>
    <t>LL_Stop_STA_KGWA_2_Stop_STA_STL_KGWA_80_Down</t>
  </si>
  <si>
    <t>Stop_STA_STL_KGWA_80_Down</t>
  </si>
  <si>
    <t>LL_Stop_STA_STL_KGWA_80_Down_Stop_STA_KGWA_1</t>
  </si>
  <si>
    <t>LL_Stop_STA_STL_KGWA_80_Down_Stop_STA_KGWA_2</t>
  </si>
  <si>
    <t>End of Line E1</t>
  </si>
  <si>
    <t>Stop_STA_STL_MAGR_25_Up</t>
  </si>
  <si>
    <t>LL_Stop_STA_STL_MAGR_25_Up_Stop_STA_MAGR_1</t>
  </si>
  <si>
    <t>End of Line E2</t>
  </si>
  <si>
    <t>Stop_STA_STL_MAGR_24_Down</t>
  </si>
  <si>
    <t>LL_Stop_STA_STL_MAGR_24_Down_Stop_STA_MAGR_1</t>
  </si>
  <si>
    <t>LL_Stop_STA_MAGR_2_Stop_STA_STL_MAGR_25_Up</t>
  </si>
  <si>
    <t>LL_Stop_STA_MAGR_2_Stop_STA_STL_MAGR_24_Down</t>
  </si>
  <si>
    <t>End of Line F1</t>
  </si>
  <si>
    <t>Stop_STA_STL_IDN_39_Up</t>
  </si>
  <si>
    <t>LL_Stop_STA_STL_IDN_39_Up_Stop_STA_IDN_2</t>
  </si>
  <si>
    <t>LL_Stop_STA_IDN_1_Stop_STA_STL_IDN_39_Up</t>
  </si>
  <si>
    <t>End of Line G4</t>
  </si>
  <si>
    <t>Stop_STA_STL_BYPH_23_Up</t>
  </si>
  <si>
    <t>LL_Stop_STA_STL_BYPH_23_Up_Stop_STA_BYPH_1</t>
  </si>
  <si>
    <t>LL_Stop_STA_BYPH_2_Stop_STA_STL_BYPH_23_Up</t>
  </si>
  <si>
    <t>Stop_STA_BYPH_3</t>
  </si>
  <si>
    <t>LL_Stop_STA_BYPH_3_Stop_STA_STL_BYPH_23_Up</t>
  </si>
  <si>
    <t>LL_Stop_STA_BYPH_3_Stop_STA_SVRD_2</t>
  </si>
  <si>
    <t>End of Line I1</t>
  </si>
  <si>
    <t>Stop_STA_STL_GDCP_32_Down</t>
  </si>
  <si>
    <t>LL_Stop_STA_STL_GDCP_32_Down_Stop_STA_GDCP_1</t>
  </si>
  <si>
    <t>LL_Stop_STA_GDCP_2_Stop_STA_STL_GDCP_32_Down</t>
  </si>
  <si>
    <t>End of Line J1</t>
  </si>
  <si>
    <t>Stop_STA_STL_ITPL_35_Up</t>
  </si>
  <si>
    <t>LL_Stop_STA_STL_ITPL_35_Up_Stop_STA_ITPL_1</t>
  </si>
  <si>
    <t>End of Line J2</t>
  </si>
  <si>
    <t>Stop_STA_STL_ITPL_47_Up</t>
  </si>
  <si>
    <t>LL_Stop_STA_STL_ITPL_47_Up_Stop_STA_ITPL_2</t>
  </si>
  <si>
    <t>LL_Stop_STA_ITPL_1_Stop_STA_STL_ITPL_47_Up</t>
  </si>
  <si>
    <t>LL_Stop_STA_ITPL_2_Stop_STA_STL_ITPL_35_Up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</si>
</sst>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400]h:mm:ss\ AM/PM"/>
    <numFmt numFmtId="165" formatCode="[$-14009]hh:mm:ss;@"/>
  </numFmts>
  <fonts count="8" x14ac:knownFonts="1">
    <font>
      <sz val="11"/>
      <color theme="1"/>
      <name val="Calibri"/>
      <family val="2"/>
      <scheme val="minor"/>
    </font>
    <font>
      <sz val="11"/>
      <color theme="1"/>
      <name val="Alstom"/>
    </font>
    <font>
      <b/>
      <sz val="11"/>
      <color theme="1"/>
      <name val="Alstom"/>
    </font>
    <font>
      <sz val="9"/>
      <color theme="1"/>
      <name val="Alstom"/>
    </font>
    <font>
      <sz val="16"/>
      <color theme="1"/>
      <name val="Alstom"/>
    </font>
    <font>
      <b/>
      <sz val="16"/>
      <color theme="1"/>
      <name val="Alstom"/>
    </font>
    <font>
      <sz val="8"/>
      <name val="Calibri"/>
      <family val="2"/>
      <scheme val="minor"/>
    </font>
    <font>
      <sz val="8"/>
      <color theme="1"/>
      <name val="Alstom"/>
    </font>
  </fonts>
  <fills count="10">
    <fill>
      <patternFill patternType="none"/>
    </fill>
    <fill>
      <patternFill patternType="gray125"/>
    </fill>
    <fill>
      <patternFill patternType="solid">
        <fgColor theme="0" tint="-0.249977111117893"/>
        <bgColor indexed="64"/>
      </patternFill>
    </fill>
    <fill>
      <patternFill patternType="solid">
        <fgColor rgb="FFFFFF00"/>
        <bgColor indexed="64"/>
      </patternFill>
    </fill>
    <fill>
      <patternFill patternType="solid">
        <fgColor rgb="FF92D050"/>
        <bgColor indexed="64"/>
      </patternFill>
    </fill>
    <fill>
      <patternFill patternType="solid">
        <fgColor indexed="47"/>
        <bgColor indexed="8"/>
      </patternFill>
    </fill>
    <fill>
      <patternFill patternType="solid">
        <fgColor theme="0" tint="-0.249977111117893"/>
        <bgColor indexed="8"/>
      </patternFill>
    </fill>
    <fill>
      <patternFill patternType="solid">
        <fgColor theme="7" tint="-0.249977111117893"/>
        <bgColor indexed="64"/>
      </patternFill>
    </fill>
    <fill>
      <patternFill patternType="solid">
        <fgColor rgb="FF00B0F0"/>
        <bgColor indexed="64"/>
      </patternFill>
    </fill>
    <fill>
      <patternFill patternType="solid">
        <fgColor theme="9" tint="0.39997558519241921"/>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ck">
        <color indexed="8"/>
      </right>
      <top style="thick">
        <color indexed="8"/>
      </top>
      <bottom style="thick">
        <color indexed="8"/>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s>
  <cellStyleXfs count="1">
    <xf numFmtId="0" fontId="0" fillId="0" borderId="0"/>
  </cellStyleXfs>
  <cellXfs count="107">
    <xf numFmtId="0" fontId="0" fillId="0" borderId="0" xfId="0"/>
    <xf numFmtId="0" fontId="1" fillId="0" borderId="0" xfId="0" applyFont="1"/>
    <xf numFmtId="0" fontId="3" fillId="0" borderId="1" xfId="0" applyFont="1" applyBorder="1" applyAlignment="1">
      <alignment horizontal="left" vertical="top"/>
    </xf>
    <xf numFmtId="0" fontId="2" fillId="0" borderId="1" xfId="0" applyFont="1" applyBorder="1" applyAlignment="1">
      <alignment horizontal="center" vertical="center"/>
    </xf>
    <xf numFmtId="0" fontId="1" fillId="2" borderId="1" xfId="0" applyFont="1" applyFill="1" applyBorder="1" applyAlignment="1">
      <alignment horizontal="center" vertical="center"/>
    </xf>
    <xf numFmtId="0" fontId="1" fillId="0" borderId="1" xfId="0" applyFont="1" applyBorder="1" applyAlignment="1">
      <alignment horizontal="center" vertical="center"/>
    </xf>
    <xf numFmtId="0" fontId="1" fillId="3" borderId="1" xfId="0" applyFont="1" applyFill="1" applyBorder="1" applyAlignment="1">
      <alignment horizontal="center" vertical="center"/>
    </xf>
    <xf numFmtId="0" fontId="2" fillId="0" borderId="0" xfId="0" applyFont="1" applyAlignment="1">
      <alignment horizontal="center" vertical="center"/>
    </xf>
    <xf numFmtId="0" fontId="1" fillId="0" borderId="0" xfId="0" applyFont="1" applyAlignment="1">
      <alignment horizontal="center" vertical="center"/>
    </xf>
    <xf numFmtId="0" fontId="2" fillId="4" borderId="1" xfId="0" applyFont="1" applyFill="1" applyBorder="1" applyAlignment="1">
      <alignment horizontal="center" vertical="center"/>
    </xf>
    <xf numFmtId="0" fontId="1" fillId="4" borderId="1" xfId="0" applyFont="1" applyFill="1" applyBorder="1" applyAlignment="1">
      <alignment horizontal="left" vertical="center" wrapText="1"/>
    </xf>
    <xf numFmtId="0" fontId="2" fillId="4" borderId="1" xfId="0" applyFont="1" applyFill="1" applyBorder="1" applyAlignment="1">
      <alignment vertical="center"/>
    </xf>
    <xf numFmtId="0" fontId="1" fillId="4" borderId="1" xfId="0" applyFont="1" applyFill="1" applyBorder="1" applyAlignment="1">
      <alignment vertical="center"/>
    </xf>
    <xf numFmtId="0" fontId="1" fillId="5" borderId="1" xfId="0" applyFont="1" applyFill="1" applyBorder="1" applyAlignment="1">
      <alignment horizontal="center" vertical="center"/>
    </xf>
    <xf numFmtId="0" fontId="2" fillId="5" borderId="1" xfId="0" applyFont="1" applyFill="1" applyBorder="1" applyAlignment="1">
      <alignment horizontal="center" vertical="center"/>
    </xf>
    <xf numFmtId="0" fontId="1" fillId="6" borderId="1" xfId="0" applyFont="1" applyFill="1" applyBorder="1" applyAlignment="1">
      <alignment horizontal="center" vertical="center"/>
    </xf>
    <xf numFmtId="0" fontId="1" fillId="0" borderId="2" xfId="0" applyFont="1" applyBorder="1" applyAlignment="1">
      <alignment horizontal="center" vertical="center"/>
    </xf>
    <xf numFmtId="0" fontId="1" fillId="2" borderId="0" xfId="0" applyFont="1" applyFill="1" applyAlignment="1">
      <alignment horizontal="center" vertical="center"/>
    </xf>
    <xf numFmtId="0" fontId="1" fillId="7" borderId="1" xfId="0" quotePrefix="1" applyFont="1" applyFill="1" applyBorder="1" applyAlignment="1">
      <alignment horizontal="center" vertical="center"/>
    </xf>
    <xf numFmtId="0" fontId="1" fillId="7" borderId="1" xfId="0" applyFont="1" applyFill="1" applyBorder="1" applyAlignment="1">
      <alignment horizontal="center" vertical="center"/>
    </xf>
    <xf numFmtId="0" fontId="1" fillId="7" borderId="0" xfId="0" applyFont="1" applyFill="1" applyAlignment="1">
      <alignment horizontal="center" vertical="center"/>
    </xf>
    <xf numFmtId="0" fontId="1" fillId="8" borderId="1" xfId="0" quotePrefix="1" applyFont="1" applyFill="1" applyBorder="1" applyAlignment="1">
      <alignment horizontal="center" vertical="center"/>
    </xf>
    <xf numFmtId="0" fontId="1" fillId="8" borderId="1" xfId="0" applyFont="1" applyFill="1" applyBorder="1" applyAlignment="1">
      <alignment horizontal="center" vertical="center"/>
    </xf>
    <xf numFmtId="0" fontId="2" fillId="8" borderId="1" xfId="0" applyFont="1" applyFill="1" applyBorder="1" applyAlignment="1">
      <alignment horizontal="center" vertical="center"/>
    </xf>
    <xf numFmtId="0" fontId="1" fillId="8" borderId="0" xfId="0" applyFont="1" applyFill="1" applyAlignment="1">
      <alignment horizontal="center" vertical="center"/>
    </xf>
    <xf numFmtId="0" fontId="1" fillId="9" borderId="1" xfId="0" quotePrefix="1" applyFont="1" applyFill="1" applyBorder="1" applyAlignment="1">
      <alignment horizontal="center" vertical="center"/>
    </xf>
    <xf numFmtId="0" fontId="1" fillId="9" borderId="1" xfId="0" applyFont="1" applyFill="1" applyBorder="1" applyAlignment="1">
      <alignment horizontal="center" vertical="center"/>
    </xf>
    <xf numFmtId="0" fontId="2" fillId="9" borderId="1" xfId="0" applyFont="1" applyFill="1" applyBorder="1" applyAlignment="1">
      <alignment horizontal="center" vertical="center"/>
    </xf>
    <xf numFmtId="0" fontId="1" fillId="9" borderId="0" xfId="0" applyFont="1" applyFill="1" applyAlignment="1">
      <alignment horizontal="center" vertical="center"/>
    </xf>
    <xf numFmtId="15" fontId="1" fillId="0" borderId="0" xfId="0" applyNumberFormat="1" applyFont="1" applyAlignment="1">
      <alignment horizontal="center" vertical="center"/>
    </xf>
    <xf numFmtId="15" fontId="1" fillId="7" borderId="1" xfId="0" quotePrefix="1" applyNumberFormat="1" applyFont="1" applyFill="1" applyBorder="1" applyAlignment="1">
      <alignment horizontal="center" vertical="center"/>
    </xf>
    <xf numFmtId="15" fontId="1" fillId="8" borderId="1" xfId="0" quotePrefix="1" applyNumberFormat="1" applyFont="1" applyFill="1" applyBorder="1" applyAlignment="1">
      <alignment horizontal="center" vertical="center"/>
    </xf>
    <xf numFmtId="15" fontId="1" fillId="9" borderId="1" xfId="0" quotePrefix="1" applyNumberFormat="1" applyFont="1" applyFill="1" applyBorder="1" applyAlignment="1">
      <alignment horizontal="center" vertical="center"/>
    </xf>
    <xf numFmtId="15" fontId="1" fillId="8" borderId="6" xfId="0" quotePrefix="1" applyNumberFormat="1" applyFont="1" applyFill="1" applyBorder="1" applyAlignment="1">
      <alignment horizontal="center" vertical="center"/>
    </xf>
    <xf numFmtId="0" fontId="1" fillId="7" borderId="4" xfId="0" quotePrefix="1" applyFont="1" applyFill="1" applyBorder="1" applyAlignment="1">
      <alignment horizontal="center" vertical="center"/>
    </xf>
    <xf numFmtId="0" fontId="1" fillId="7" borderId="4" xfId="0" applyFont="1" applyFill="1" applyBorder="1" applyAlignment="1">
      <alignment horizontal="center" vertical="center"/>
    </xf>
    <xf numFmtId="15" fontId="4" fillId="2" borderId="6" xfId="0" quotePrefix="1" applyNumberFormat="1" applyFont="1" applyFill="1" applyBorder="1" applyAlignment="1">
      <alignment horizontal="center" vertical="center"/>
    </xf>
    <xf numFmtId="0" fontId="4" fillId="2" borderId="1" xfId="0" quotePrefix="1" applyFont="1" applyFill="1" applyBorder="1" applyAlignment="1">
      <alignment horizontal="center" vertical="center"/>
    </xf>
    <xf numFmtId="0" fontId="4" fillId="2" borderId="1" xfId="0" applyFont="1" applyFill="1" applyBorder="1" applyAlignment="1">
      <alignment horizontal="center" vertical="center"/>
    </xf>
    <xf numFmtId="0" fontId="5" fillId="2" borderId="3" xfId="0" applyFont="1" applyFill="1" applyBorder="1" applyAlignment="1">
      <alignment horizontal="center" vertical="center"/>
    </xf>
    <xf numFmtId="0" fontId="4" fillId="2" borderId="0" xfId="0" applyFont="1" applyFill="1" applyAlignment="1">
      <alignment horizontal="center" vertical="center"/>
    </xf>
    <xf numFmtId="0" fontId="2" fillId="2" borderId="1" xfId="0" applyFont="1" applyFill="1" applyBorder="1" applyAlignment="1">
      <alignment horizontal="center" vertical="center"/>
    </xf>
    <xf numFmtId="0" fontId="2" fillId="2" borderId="1" xfId="0" applyFont="1" applyFill="1" applyBorder="1" applyAlignment="1">
      <alignment horizontal="center" vertical="center" wrapText="1"/>
    </xf>
    <xf numFmtId="0" fontId="1" fillId="0" borderId="0" xfId="0" applyFont="1" applyAlignment="1">
      <alignment vertical="center"/>
    </xf>
    <xf numFmtId="164" fontId="1" fillId="2" borderId="1" xfId="0" applyNumberFormat="1" applyFont="1" applyFill="1" applyBorder="1" applyAlignment="1">
      <alignment horizontal="center" vertical="center"/>
    </xf>
    <xf numFmtId="0" fontId="1" fillId="0" borderId="1" xfId="0" applyFont="1" applyBorder="1"/>
    <xf numFmtId="21" fontId="1" fillId="0" borderId="1" xfId="0" applyNumberFormat="1" applyFont="1" applyBorder="1"/>
    <xf numFmtId="21" fontId="1" fillId="0" borderId="1" xfId="0" applyNumberFormat="1" applyFont="1" applyBorder="1" applyAlignment="1">
      <alignment horizontal="center"/>
    </xf>
    <xf numFmtId="0" fontId="1" fillId="0" borderId="1" xfId="0" applyFont="1" applyBorder="1" applyAlignment="1">
      <alignment horizontal="center"/>
    </xf>
    <xf numFmtId="0" fontId="1" fillId="0" borderId="0" xfId="0" applyFont="1" applyAlignment="1">
      <alignment horizontal="center"/>
    </xf>
    <xf numFmtId="164" fontId="1" fillId="0" borderId="1" xfId="0" applyNumberFormat="1" applyFont="1" applyBorder="1" applyAlignment="1">
      <alignment vertical="center"/>
    </xf>
    <xf numFmtId="0" fontId="0" fillId="2" borderId="1" xfId="0" applyFill="1" applyBorder="1" applyAlignment="1">
      <alignment horizontal="center" vertical="center"/>
    </xf>
    <xf numFmtId="164" fontId="1" fillId="2" borderId="1" xfId="0" applyNumberFormat="1" applyFont="1" applyFill="1" applyBorder="1" applyAlignment="1">
      <alignment vertical="center"/>
    </xf>
    <xf numFmtId="0" fontId="1" fillId="0" borderId="5" xfId="0" applyFont="1" applyBorder="1" applyAlignment="1">
      <alignment vertical="center"/>
    </xf>
    <xf numFmtId="0" fontId="1" fillId="2" borderId="5" xfId="0" applyFont="1" applyFill="1" applyBorder="1" applyAlignment="1">
      <alignment horizontal="center" vertical="center"/>
    </xf>
    <xf numFmtId="164" fontId="1" fillId="2" borderId="5" xfId="0" applyNumberFormat="1" applyFont="1" applyFill="1" applyBorder="1" applyAlignment="1">
      <alignment horizontal="center" vertical="center"/>
    </xf>
    <xf numFmtId="0" fontId="7" fillId="0" borderId="0" xfId="0" applyFont="1"/>
    <xf numFmtId="0" fontId="7" fillId="0" borderId="0" xfId="0" applyFont="1" applyAlignment="1">
      <alignment horizontal="left"/>
    </xf>
    <xf numFmtId="0" fontId="1" fillId="0" borderId="0" xfId="0" applyFont="1" applyAlignment="1">
      <alignment horizontal="left"/>
    </xf>
    <xf numFmtId="0" fontId="1" fillId="0" borderId="1" xfId="0" quotePrefix="1" applyFont="1" applyBorder="1" applyAlignment="1">
      <alignment horizontal="center" vertical="center"/>
    </xf>
    <xf numFmtId="0" fontId="1" fillId="3" borderId="0" xfId="0" applyFont="1" applyFill="1" applyAlignment="1">
      <alignment horizontal="left"/>
    </xf>
    <xf numFmtId="0" fontId="1" fillId="3" borderId="0" xfId="0" applyFont="1" applyFill="1"/>
    <xf numFmtId="21" fontId="1" fillId="0" borderId="0" xfId="0" applyNumberFormat="1" applyFont="1"/>
    <xf numFmtId="0" fontId="2" fillId="0" borderId="0" xfId="0" applyFont="1"/>
    <xf numFmtId="21" fontId="2" fillId="0" borderId="0" xfId="0" applyNumberFormat="1" applyFont="1"/>
    <xf numFmtId="1" fontId="1" fillId="7" borderId="1" xfId="0" applyNumberFormat="1" applyFont="1" applyFill="1" applyBorder="1" applyAlignment="1">
      <alignment horizontal="center" vertical="center"/>
    </xf>
    <xf numFmtId="1" fontId="2" fillId="8" borderId="1" xfId="0" applyNumberFormat="1" applyFont="1" applyFill="1" applyBorder="1" applyAlignment="1">
      <alignment horizontal="center" vertical="center"/>
    </xf>
    <xf numFmtId="1" fontId="1" fillId="8" borderId="1" xfId="0" applyNumberFormat="1" applyFont="1" applyFill="1" applyBorder="1" applyAlignment="1">
      <alignment horizontal="center" vertical="center"/>
    </xf>
    <xf numFmtId="1" fontId="4" fillId="2" borderId="1" xfId="0" applyNumberFormat="1" applyFont="1" applyFill="1" applyBorder="1" applyAlignment="1">
      <alignment horizontal="center" vertical="center"/>
    </xf>
    <xf numFmtId="1" fontId="1" fillId="7" borderId="4" xfId="0" applyNumberFormat="1" applyFont="1" applyFill="1" applyBorder="1" applyAlignment="1">
      <alignment horizontal="center" vertical="center"/>
    </xf>
    <xf numFmtId="1" fontId="2" fillId="9" borderId="1" xfId="0" applyNumberFormat="1" applyFont="1" applyFill="1" applyBorder="1" applyAlignment="1">
      <alignment horizontal="center" vertical="center"/>
    </xf>
    <xf numFmtId="1" fontId="1" fillId="0" borderId="0" xfId="0" applyNumberFormat="1" applyFont="1"/>
    <xf numFmtId="1" fontId="1" fillId="3" borderId="0" xfId="0" applyNumberFormat="1" applyFont="1" applyFill="1"/>
    <xf numFmtId="21" fontId="4" fillId="2" borderId="1" xfId="0" applyNumberFormat="1" applyFont="1" applyFill="1" applyBorder="1" applyAlignment="1">
      <alignment horizontal="center" vertical="center"/>
    </xf>
    <xf numFmtId="0" fontId="1" fillId="0" borderId="3" xfId="0" quotePrefix="1" applyFont="1" applyBorder="1" applyAlignment="1">
      <alignment horizontal="center" vertical="center"/>
    </xf>
    <xf numFmtId="0" fontId="7" fillId="0" borderId="1" xfId="0" applyFont="1" applyBorder="1"/>
    <xf numFmtId="0" fontId="7" fillId="3" borderId="1" xfId="0" applyFont="1" applyFill="1" applyBorder="1"/>
    <xf numFmtId="0" fontId="2" fillId="0" borderId="1" xfId="0" applyFont="1" applyBorder="1"/>
    <xf numFmtId="21" fontId="2" fillId="0" borderId="1" xfId="0" applyNumberFormat="1" applyFont="1" applyBorder="1"/>
    <xf numFmtId="0" fontId="1" fillId="0" borderId="1" xfId="0" applyFont="1" applyBorder="1" applyAlignment="1">
      <alignment horizontal="left"/>
    </xf>
    <xf numFmtId="1" fontId="1" fillId="0" borderId="1" xfId="0" applyNumberFormat="1" applyFont="1" applyBorder="1"/>
    <xf numFmtId="0" fontId="1" fillId="8" borderId="1" xfId="0" applyFont="1" applyFill="1" applyBorder="1" applyAlignment="1">
      <alignment horizontal="left"/>
    </xf>
    <xf numFmtId="0" fontId="1" fillId="8" borderId="1" xfId="0" applyFont="1" applyFill="1" applyBorder="1"/>
    <xf numFmtId="21" fontId="1" fillId="8" borderId="1" xfId="0" applyNumberFormat="1" applyFont="1" applyFill="1" applyBorder="1"/>
    <xf numFmtId="165" fontId="1" fillId="0" borderId="0" xfId="0" applyNumberFormat="1" applyFont="1"/>
    <xf numFmtId="15" fontId="1" fillId="5" borderId="5" xfId="0" applyNumberFormat="1" applyFont="1" applyFill="1" applyBorder="1" applyAlignment="1">
      <alignment horizontal="center" vertical="center" wrapText="1"/>
    </xf>
    <xf numFmtId="0" fontId="1" fillId="0" borderId="1" xfId="0" applyFont="1" applyBorder="1" applyAlignment="1">
      <alignment horizontal="center" vertical="center"/>
    </xf>
    <xf numFmtId="164" fontId="1" fillId="0" borderId="1" xfId="0" applyNumberFormat="1" applyFont="1" applyBorder="1" applyAlignment="1">
      <alignment horizontal="center" vertical="center"/>
    </xf>
    <xf numFmtId="0" fontId="0" fillId="0" borderId="1" xfId="0" applyBorder="1" applyAlignment="1">
      <alignment horizontal="center" vertical="center"/>
    </xf>
    <xf numFmtId="0" fontId="2" fillId="2" borderId="1" xfId="0" applyFont="1" applyFill="1" applyBorder="1" applyAlignment="1">
      <alignment horizontal="center" vertical="center"/>
    </xf>
    <xf numFmtId="0" fontId="1" fillId="2" borderId="5" xfId="0" applyFont="1" applyFill="1" applyBorder="1" applyAlignment="1">
      <alignment horizontal="center" vertical="center"/>
    </xf>
    <xf numFmtId="21" fontId="1" fillId="0" borderId="1" xfId="0" applyNumberFormat="1" applyFont="1" applyBorder="1" applyAlignment="1">
      <alignment horizontal="center" vertical="center"/>
    </xf>
    <xf numFmtId="0" fontId="2" fillId="4" borderId="1" xfId="0" applyFont="1" applyFill="1" applyBorder="1" applyAlignment="1">
      <alignment horizontal="center" vertical="center"/>
    </xf>
    <xf numFmtId="0" fontId="1" fillId="4" borderId="1" xfId="0" applyFont="1" applyFill="1" applyBorder="1" applyAlignment="1">
      <alignment horizontal="left" vertical="center"/>
    </xf>
    <xf numFmtId="15" fontId="1" fillId="5" borderId="5" xfId="0" applyNumberFormat="1" applyFont="1" applyFill="1" applyBorder="1" applyAlignment="1">
      <alignment horizontal="center" vertical="center" wrapText="1"/>
    </xf>
    <xf numFmtId="15" fontId="1" fillId="5" borderId="4" xfId="0" applyNumberFormat="1" applyFont="1" applyFill="1" applyBorder="1" applyAlignment="1">
      <alignment horizontal="center" vertical="center" wrapText="1"/>
    </xf>
    <xf numFmtId="0" fontId="1" fillId="5" borderId="1" xfId="0" applyFont="1" applyFill="1" applyBorder="1" applyAlignment="1">
      <alignment horizontal="center" vertical="center"/>
    </xf>
    <xf numFmtId="0" fontId="2" fillId="5" borderId="1" xfId="0" applyFont="1" applyFill="1" applyBorder="1" applyAlignment="1">
      <alignment horizontal="center" vertical="center"/>
    </xf>
    <xf numFmtId="0" fontId="1" fillId="4" borderId="1" xfId="0" applyFont="1" applyFill="1" applyBorder="1" applyAlignment="1">
      <alignment horizontal="center" vertical="center"/>
    </xf>
    <xf numFmtId="0" fontId="3" fillId="0" borderId="1" xfId="0" applyFont="1" applyBorder="1" applyAlignment="1">
      <alignment horizontal="left" vertical="top" wrapText="1"/>
    </xf>
    <xf numFmtId="0" fontId="3" fillId="0" borderId="1" xfId="0" applyFont="1" applyBorder="1" applyAlignment="1">
      <alignment horizontal="left" vertical="top"/>
    </xf>
    <xf numFmtId="0" fontId="2" fillId="5" borderId="7" xfId="0" applyFont="1" applyFill="1" applyBorder="1" applyAlignment="1">
      <alignment horizontal="center" vertical="center"/>
    </xf>
    <xf numFmtId="0" fontId="2" fillId="5" borderId="8" xfId="0" applyFont="1" applyFill="1" applyBorder="1" applyAlignment="1">
      <alignment horizontal="center" vertical="center"/>
    </xf>
    <xf numFmtId="0" fontId="1" fillId="5" borderId="7" xfId="0" applyFont="1" applyFill="1" applyBorder="1" applyAlignment="1">
      <alignment horizontal="center" vertical="center"/>
    </xf>
    <xf numFmtId="0" fontId="1" fillId="5" borderId="9" xfId="0" applyFont="1" applyFill="1" applyBorder="1" applyAlignment="1">
      <alignment horizontal="center" vertical="center"/>
    </xf>
    <xf numFmtId="0" fontId="1" fillId="5" borderId="8" xfId="0" applyFont="1" applyFill="1" applyBorder="1" applyAlignment="1">
      <alignment horizontal="center" vertical="center"/>
    </xf>
    <xf numFmtId="0" fontId="2" fillId="5" borderId="9"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4</xdr:col>
      <xdr:colOff>266700</xdr:colOff>
      <xdr:row>2</xdr:row>
      <xdr:rowOff>95250</xdr:rowOff>
    </xdr:from>
    <xdr:to>
      <xdr:col>5</xdr:col>
      <xdr:colOff>6350</xdr:colOff>
      <xdr:row>2</xdr:row>
      <xdr:rowOff>95250</xdr:rowOff>
    </xdr:to>
    <xdr:cxnSp macro="">
      <xdr:nvCxnSpPr>
        <xdr:cNvPr id="2" name="Straight Arrow Connector 1">
          <a:extLst>
            <a:ext uri="{FF2B5EF4-FFF2-40B4-BE49-F238E27FC236}">
              <a16:creationId xmlns:a16="http://schemas.microsoft.com/office/drawing/2014/main" id="{EF7E65AD-962A-482E-919F-D9DB479E38C6}"/>
            </a:ext>
          </a:extLst>
        </xdr:cNvPr>
        <xdr:cNvCxnSpPr/>
      </xdr:nvCxnSpPr>
      <xdr:spPr>
        <a:xfrm>
          <a:off x="3346450" y="781050"/>
          <a:ext cx="533400" cy="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4</xdr:col>
      <xdr:colOff>266700</xdr:colOff>
      <xdr:row>2</xdr:row>
      <xdr:rowOff>292100</xdr:rowOff>
    </xdr:from>
    <xdr:to>
      <xdr:col>4</xdr:col>
      <xdr:colOff>1663700</xdr:colOff>
      <xdr:row>2</xdr:row>
      <xdr:rowOff>292100</xdr:rowOff>
    </xdr:to>
    <xdr:cxnSp macro="">
      <xdr:nvCxnSpPr>
        <xdr:cNvPr id="3" name="Straight Arrow Connector 2">
          <a:extLst>
            <a:ext uri="{FF2B5EF4-FFF2-40B4-BE49-F238E27FC236}">
              <a16:creationId xmlns:a16="http://schemas.microsoft.com/office/drawing/2014/main" id="{742E617B-847A-4E87-AC69-2A111A6A10DF}"/>
            </a:ext>
          </a:extLst>
        </xdr:cNvPr>
        <xdr:cNvCxnSpPr/>
      </xdr:nvCxnSpPr>
      <xdr:spPr>
        <a:xfrm flipH="1">
          <a:off x="3346450" y="977900"/>
          <a:ext cx="527050" cy="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266700</xdr:colOff>
      <xdr:row>2</xdr:row>
      <xdr:rowOff>95250</xdr:rowOff>
    </xdr:from>
    <xdr:to>
      <xdr:col>5</xdr:col>
      <xdr:colOff>6350</xdr:colOff>
      <xdr:row>2</xdr:row>
      <xdr:rowOff>95250</xdr:rowOff>
    </xdr:to>
    <xdr:cxnSp macro="">
      <xdr:nvCxnSpPr>
        <xdr:cNvPr id="2" name="Straight Arrow Connector 1">
          <a:extLst>
            <a:ext uri="{FF2B5EF4-FFF2-40B4-BE49-F238E27FC236}">
              <a16:creationId xmlns:a16="http://schemas.microsoft.com/office/drawing/2014/main" id="{2D1A7406-3F2A-47B2-A9F4-F05DE00F22AA}"/>
            </a:ext>
          </a:extLst>
        </xdr:cNvPr>
        <xdr:cNvCxnSpPr/>
      </xdr:nvCxnSpPr>
      <xdr:spPr>
        <a:xfrm>
          <a:off x="2584450" y="781050"/>
          <a:ext cx="1454150" cy="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4</xdr:col>
      <xdr:colOff>266700</xdr:colOff>
      <xdr:row>2</xdr:row>
      <xdr:rowOff>292100</xdr:rowOff>
    </xdr:from>
    <xdr:to>
      <xdr:col>4</xdr:col>
      <xdr:colOff>1663700</xdr:colOff>
      <xdr:row>2</xdr:row>
      <xdr:rowOff>292100</xdr:rowOff>
    </xdr:to>
    <xdr:cxnSp macro="">
      <xdr:nvCxnSpPr>
        <xdr:cNvPr id="3" name="Straight Arrow Connector 2">
          <a:extLst>
            <a:ext uri="{FF2B5EF4-FFF2-40B4-BE49-F238E27FC236}">
              <a16:creationId xmlns:a16="http://schemas.microsoft.com/office/drawing/2014/main" id="{988E49F5-A489-4171-BCC5-586483EAB42E}"/>
            </a:ext>
          </a:extLst>
        </xdr:cNvPr>
        <xdr:cNvCxnSpPr/>
      </xdr:nvCxnSpPr>
      <xdr:spPr>
        <a:xfrm flipH="1">
          <a:off x="2584450" y="977900"/>
          <a:ext cx="1397000" cy="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D41EA5-8C08-45DA-9217-EC78D44B02D9}">
  <dimension ref="A1:R147"/>
  <sheetViews>
    <sheetView workbookViewId="0">
      <selection activeCell="F2" sqref="F2"/>
    </sheetView>
  </sheetViews>
  <sheetFormatPr defaultColWidth="8.7109375" defaultRowHeight="16.5" x14ac:dyDescent="0.35"/>
  <cols>
    <col min="1" max="1" width="13.140625" style="1" customWidth="1"/>
    <col min="2" max="2" width="8.7109375" style="1"/>
    <col min="3" max="3" width="10.5703125" style="1" bestFit="1" customWidth="1"/>
    <col min="4" max="4" width="14.42578125" style="1" customWidth="1"/>
    <col min="5" max="5" width="13.140625" style="49" bestFit="1" customWidth="1"/>
    <col min="6" max="6" width="18.140625" style="49" bestFit="1" customWidth="1"/>
    <col min="7" max="7" width="19.7109375" style="1" customWidth="1"/>
    <col min="8" max="9" width="8.7109375" style="1"/>
    <col min="10" max="10" width="27.42578125" style="1" customWidth="1"/>
    <col min="11" max="11" width="8.7109375" style="1"/>
    <col min="12" max="12" width="16.42578125" style="1" bestFit="1" customWidth="1"/>
    <col min="13" max="16384" width="8.7109375" style="1"/>
  </cols>
  <sheetData>
    <row r="1" spans="1:18" s="43" customFormat="1" ht="66" x14ac:dyDescent="0.25">
      <c r="A1" s="89" t="s">
        <v>0</v>
      </c>
      <c r="B1" s="89"/>
      <c r="C1" s="41" t="s">
        <v>1</v>
      </c>
      <c r="D1" s="42" t="s">
        <v>2</v>
      </c>
      <c r="E1" s="41" t="s">
        <v>3</v>
      </c>
      <c r="F1" s="42" t="s">
        <v>4</v>
      </c>
      <c r="G1" s="41" t="s">
        <v>5</v>
      </c>
      <c r="H1" s="89" t="s">
        <v>1</v>
      </c>
      <c r="I1" s="89"/>
      <c r="J1" s="42" t="s">
        <v>6</v>
      </c>
      <c r="K1" s="53"/>
      <c r="L1" s="54" t="s">
        <v>7</v>
      </c>
      <c r="M1" s="54"/>
      <c r="N1" s="55"/>
      <c r="O1" s="90" t="s">
        <v>8</v>
      </c>
      <c r="P1" s="90"/>
      <c r="Q1" s="90" t="s">
        <v>9</v>
      </c>
      <c r="R1" s="90"/>
    </row>
    <row r="2" spans="1:18" x14ac:dyDescent="0.35">
      <c r="A2" s="86" t="s">
        <v>10</v>
      </c>
      <c r="B2" s="45" t="s">
        <v>11</v>
      </c>
      <c r="C2" s="46">
        <v>0.20833333333333334</v>
      </c>
      <c r="D2" s="46">
        <v>3.472222222222222E-3</v>
      </c>
      <c r="E2" s="47">
        <f>C2+D2</f>
        <v>0.21180555555555555</v>
      </c>
      <c r="F2" s="48">
        <f>'Time Report'!F42</f>
        <v>3914.2000000000003</v>
      </c>
      <c r="G2" s="47">
        <f>F2/(60*60*24)</f>
        <v>4.5303240740740741E-2</v>
      </c>
      <c r="H2" s="45" t="s">
        <v>12</v>
      </c>
      <c r="I2" s="46">
        <f>E2+G2</f>
        <v>0.25710879629629629</v>
      </c>
      <c r="J2" s="91">
        <f>I3-I2</f>
        <v>4.752777777777778E-2</v>
      </c>
      <c r="K2" s="86">
        <v>1</v>
      </c>
      <c r="L2" s="88" t="s">
        <v>13</v>
      </c>
      <c r="M2" s="5" t="s">
        <v>14</v>
      </c>
      <c r="N2" s="50">
        <f>C2</f>
        <v>0.20833333333333334</v>
      </c>
      <c r="O2" s="86">
        <f>'Time Report'!$F6</f>
        <v>185.8</v>
      </c>
      <c r="P2" s="87">
        <f>O2/(60*60*24)</f>
        <v>2.150462962962963E-3</v>
      </c>
      <c r="Q2" s="86">
        <v>300</v>
      </c>
      <c r="R2" s="87">
        <f>Q2/(60*60*24)</f>
        <v>3.472222222222222E-3</v>
      </c>
    </row>
    <row r="3" spans="1:18" x14ac:dyDescent="0.35">
      <c r="A3" s="86"/>
      <c r="B3" s="45" t="s">
        <v>12</v>
      </c>
      <c r="C3" s="46">
        <f>I2</f>
        <v>0.25710879629629629</v>
      </c>
      <c r="D3" s="46">
        <v>3.472222222222222E-3</v>
      </c>
      <c r="E3" s="47">
        <f>C3+D3</f>
        <v>0.2605810185185185</v>
      </c>
      <c r="F3" s="48">
        <f>'Time Report'!F79</f>
        <v>3806.4</v>
      </c>
      <c r="G3" s="47">
        <f>F3/(60*60*24)</f>
        <v>4.4055555555555556E-2</v>
      </c>
      <c r="H3" s="45" t="s">
        <v>11</v>
      </c>
      <c r="I3" s="46">
        <f>E3+G3</f>
        <v>0.30463657407407407</v>
      </c>
      <c r="J3" s="86"/>
      <c r="K3" s="86"/>
      <c r="L3" s="88"/>
      <c r="M3" s="5" t="s">
        <v>15</v>
      </c>
      <c r="N3" s="50">
        <f>N2+R2</f>
        <v>0.21180555555555555</v>
      </c>
      <c r="O3" s="86"/>
      <c r="P3" s="87"/>
      <c r="Q3" s="86"/>
      <c r="R3" s="87"/>
    </row>
    <row r="4" spans="1:18" x14ac:dyDescent="0.35">
      <c r="A4" s="86" t="s">
        <v>16</v>
      </c>
      <c r="B4" s="45" t="s">
        <v>11</v>
      </c>
      <c r="C4" s="46">
        <f>I3</f>
        <v>0.30463657407407407</v>
      </c>
      <c r="D4" s="46">
        <v>3.472222222222222E-3</v>
      </c>
      <c r="E4" s="47">
        <f>C4+D4</f>
        <v>0.30810879629629628</v>
      </c>
      <c r="F4" s="48">
        <f>'Time Report'!$F$42</f>
        <v>3914.2000000000003</v>
      </c>
      <c r="G4" s="47">
        <f>F4/(60*60*24)</f>
        <v>4.5303240740740741E-2</v>
      </c>
      <c r="H4" s="45" t="s">
        <v>12</v>
      </c>
      <c r="I4" s="46">
        <f>E4+G4</f>
        <v>0.35341203703703705</v>
      </c>
      <c r="J4" s="91">
        <f>I5-I4</f>
        <v>4.752777777777778E-2</v>
      </c>
      <c r="K4" s="86">
        <v>2</v>
      </c>
      <c r="L4" s="88" t="s">
        <v>17</v>
      </c>
      <c r="M4" s="5" t="s">
        <v>14</v>
      </c>
      <c r="N4" s="50">
        <f>N3+P2</f>
        <v>0.2139560185185185</v>
      </c>
      <c r="O4" s="86">
        <f>'Time Report'!$F7</f>
        <v>136.9</v>
      </c>
      <c r="P4" s="87">
        <f>O4/(60*60*24)</f>
        <v>1.5844907407407409E-3</v>
      </c>
      <c r="Q4" s="86">
        <v>30</v>
      </c>
      <c r="R4" s="87">
        <f>Q4/(60*60*24)</f>
        <v>3.4722222222222224E-4</v>
      </c>
    </row>
    <row r="5" spans="1:18" x14ac:dyDescent="0.35">
      <c r="A5" s="86"/>
      <c r="B5" s="45" t="s">
        <v>12</v>
      </c>
      <c r="C5" s="46">
        <f>I4</f>
        <v>0.35341203703703705</v>
      </c>
      <c r="D5" s="46">
        <v>3.472222222222222E-3</v>
      </c>
      <c r="E5" s="47">
        <f>C5+D5</f>
        <v>0.35688425925925926</v>
      </c>
      <c r="F5" s="48">
        <f>'Time Report'!$F$79</f>
        <v>3806.4</v>
      </c>
      <c r="G5" s="47">
        <f>F5/(60*60*24)</f>
        <v>4.4055555555555556E-2</v>
      </c>
      <c r="H5" s="45" t="s">
        <v>11</v>
      </c>
      <c r="I5" s="46">
        <f>E5+G5</f>
        <v>0.40093981481481483</v>
      </c>
      <c r="J5" s="86"/>
      <c r="K5" s="86"/>
      <c r="L5" s="88"/>
      <c r="M5" s="5" t="s">
        <v>15</v>
      </c>
      <c r="N5" s="50">
        <f>N4+R4</f>
        <v>0.21430324074074072</v>
      </c>
      <c r="O5" s="86"/>
      <c r="P5" s="87"/>
      <c r="Q5" s="86"/>
      <c r="R5" s="87"/>
    </row>
    <row r="6" spans="1:18" x14ac:dyDescent="0.35">
      <c r="A6" s="86" t="s">
        <v>18</v>
      </c>
      <c r="B6" s="45" t="s">
        <v>11</v>
      </c>
      <c r="C6" s="46">
        <f t="shared" ref="C6:C17" si="0">I5</f>
        <v>0.40093981481481483</v>
      </c>
      <c r="D6" s="46">
        <v>3.472222222222222E-3</v>
      </c>
      <c r="E6" s="47">
        <f t="shared" ref="E6:E17" si="1">C6+D6</f>
        <v>0.40441203703703704</v>
      </c>
      <c r="F6" s="48">
        <f>'Time Report'!$F$42</f>
        <v>3914.2000000000003</v>
      </c>
      <c r="G6" s="47">
        <f t="shared" ref="G6:G19" si="2">F6/(60*60*24)</f>
        <v>4.5303240740740741E-2</v>
      </c>
      <c r="H6" s="45" t="s">
        <v>12</v>
      </c>
      <c r="I6" s="46">
        <f t="shared" ref="I6:I17" si="3">E6+G6</f>
        <v>0.44971527777777776</v>
      </c>
      <c r="J6" s="91">
        <f t="shared" ref="J6" si="4">I7-I6</f>
        <v>4.752777777777778E-2</v>
      </c>
      <c r="K6" s="86">
        <v>3</v>
      </c>
      <c r="L6" s="88" t="s">
        <v>19</v>
      </c>
      <c r="M6" s="5" t="s">
        <v>14</v>
      </c>
      <c r="N6" s="50">
        <f t="shared" ref="N6" si="5">N5+P4</f>
        <v>0.21588773148148147</v>
      </c>
      <c r="O6" s="86">
        <f>'Time Report'!$F8</f>
        <v>129.30000000000001</v>
      </c>
      <c r="P6" s="87">
        <f t="shared" ref="P6" si="6">O6/(60*60*24)</f>
        <v>1.4965277777777778E-3</v>
      </c>
      <c r="Q6" s="86">
        <v>30</v>
      </c>
      <c r="R6" s="87">
        <f t="shared" ref="R6" si="7">Q6/(60*60*24)</f>
        <v>3.4722222222222224E-4</v>
      </c>
    </row>
    <row r="7" spans="1:18" x14ac:dyDescent="0.35">
      <c r="A7" s="86"/>
      <c r="B7" s="45" t="s">
        <v>12</v>
      </c>
      <c r="C7" s="46">
        <f t="shared" si="0"/>
        <v>0.44971527777777776</v>
      </c>
      <c r="D7" s="46">
        <v>3.472222222222222E-3</v>
      </c>
      <c r="E7" s="47">
        <f t="shared" si="1"/>
        <v>0.45318749999999997</v>
      </c>
      <c r="F7" s="48">
        <f>'Time Report'!$F$79</f>
        <v>3806.4</v>
      </c>
      <c r="G7" s="47">
        <f t="shared" si="2"/>
        <v>4.4055555555555556E-2</v>
      </c>
      <c r="H7" s="45" t="s">
        <v>11</v>
      </c>
      <c r="I7" s="46">
        <f t="shared" si="3"/>
        <v>0.49724305555555554</v>
      </c>
      <c r="J7" s="86"/>
      <c r="K7" s="86"/>
      <c r="L7" s="88"/>
      <c r="M7" s="5" t="s">
        <v>15</v>
      </c>
      <c r="N7" s="50">
        <f t="shared" ref="N7" si="8">N6+R6</f>
        <v>0.21623495370370369</v>
      </c>
      <c r="O7" s="86"/>
      <c r="P7" s="87"/>
      <c r="Q7" s="86"/>
      <c r="R7" s="87"/>
    </row>
    <row r="8" spans="1:18" x14ac:dyDescent="0.35">
      <c r="A8" s="86" t="s">
        <v>20</v>
      </c>
      <c r="B8" s="45" t="s">
        <v>11</v>
      </c>
      <c r="C8" s="46">
        <f t="shared" si="0"/>
        <v>0.49724305555555554</v>
      </c>
      <c r="D8" s="46">
        <v>3.472222222222222E-3</v>
      </c>
      <c r="E8" s="47">
        <f t="shared" si="1"/>
        <v>0.5007152777777778</v>
      </c>
      <c r="F8" s="48">
        <f>'Time Report'!$F$42</f>
        <v>3914.2000000000003</v>
      </c>
      <c r="G8" s="47">
        <f t="shared" si="2"/>
        <v>4.5303240740740741E-2</v>
      </c>
      <c r="H8" s="45" t="s">
        <v>12</v>
      </c>
      <c r="I8" s="46">
        <f t="shared" si="3"/>
        <v>0.54601851851851857</v>
      </c>
      <c r="J8" s="91">
        <f t="shared" ref="J8" si="9">I9-I8</f>
        <v>4.7527777777777724E-2</v>
      </c>
      <c r="K8" s="86">
        <v>4</v>
      </c>
      <c r="L8" s="88" t="s">
        <v>21</v>
      </c>
      <c r="M8" s="5" t="s">
        <v>14</v>
      </c>
      <c r="N8" s="50">
        <f t="shared" ref="N8" si="10">N7+P6</f>
        <v>0.21773148148148147</v>
      </c>
      <c r="O8" s="86">
        <f>'Time Report'!$F9</f>
        <v>158.4</v>
      </c>
      <c r="P8" s="87">
        <f t="shared" ref="P8" si="11">O8/(60*60*24)</f>
        <v>1.8333333333333333E-3</v>
      </c>
      <c r="Q8" s="86">
        <v>30</v>
      </c>
      <c r="R8" s="87">
        <f t="shared" ref="R8" si="12">Q8/(60*60*24)</f>
        <v>3.4722222222222224E-4</v>
      </c>
    </row>
    <row r="9" spans="1:18" x14ac:dyDescent="0.35">
      <c r="A9" s="86"/>
      <c r="B9" s="45" t="s">
        <v>12</v>
      </c>
      <c r="C9" s="46">
        <f t="shared" si="0"/>
        <v>0.54601851851851857</v>
      </c>
      <c r="D9" s="46">
        <v>3.472222222222222E-3</v>
      </c>
      <c r="E9" s="47">
        <f t="shared" si="1"/>
        <v>0.54949074074074078</v>
      </c>
      <c r="F9" s="48">
        <f>'Time Report'!$F$79</f>
        <v>3806.4</v>
      </c>
      <c r="G9" s="47">
        <f t="shared" si="2"/>
        <v>4.4055555555555556E-2</v>
      </c>
      <c r="H9" s="45" t="s">
        <v>11</v>
      </c>
      <c r="I9" s="46">
        <f t="shared" si="3"/>
        <v>0.59354629629629629</v>
      </c>
      <c r="J9" s="86"/>
      <c r="K9" s="86"/>
      <c r="L9" s="88"/>
      <c r="M9" s="5" t="s">
        <v>15</v>
      </c>
      <c r="N9" s="50">
        <f t="shared" ref="N9" si="13">N8+R8</f>
        <v>0.21807870370370369</v>
      </c>
      <c r="O9" s="86"/>
      <c r="P9" s="87"/>
      <c r="Q9" s="86"/>
      <c r="R9" s="87"/>
    </row>
    <row r="10" spans="1:18" x14ac:dyDescent="0.35">
      <c r="A10" s="86" t="s">
        <v>22</v>
      </c>
      <c r="B10" s="45" t="s">
        <v>11</v>
      </c>
      <c r="C10" s="46">
        <f t="shared" si="0"/>
        <v>0.59354629629629629</v>
      </c>
      <c r="D10" s="46">
        <v>3.472222222222222E-3</v>
      </c>
      <c r="E10" s="47">
        <f t="shared" si="1"/>
        <v>0.5970185185185185</v>
      </c>
      <c r="F10" s="48">
        <f>'Time Report'!$F$42</f>
        <v>3914.2000000000003</v>
      </c>
      <c r="G10" s="47">
        <f t="shared" si="2"/>
        <v>4.5303240740740741E-2</v>
      </c>
      <c r="H10" s="45" t="s">
        <v>12</v>
      </c>
      <c r="I10" s="46">
        <f t="shared" si="3"/>
        <v>0.64232175925925927</v>
      </c>
      <c r="J10" s="91">
        <f t="shared" ref="J10" si="14">I11-I10</f>
        <v>4.7527777777777724E-2</v>
      </c>
      <c r="K10" s="86">
        <v>5</v>
      </c>
      <c r="L10" s="88" t="s">
        <v>23</v>
      </c>
      <c r="M10" s="5" t="s">
        <v>14</v>
      </c>
      <c r="N10" s="50">
        <f t="shared" ref="N10" si="15">N9+P8</f>
        <v>0.21991203703703702</v>
      </c>
      <c r="O10" s="86">
        <f>'Time Report'!$F10</f>
        <v>84.3</v>
      </c>
      <c r="P10" s="87">
        <f t="shared" ref="P10" si="16">O10/(60*60*24)</f>
        <v>9.756944444444444E-4</v>
      </c>
      <c r="Q10" s="86">
        <v>30</v>
      </c>
      <c r="R10" s="87">
        <f t="shared" ref="R10" si="17">Q10/(60*60*24)</f>
        <v>3.4722222222222224E-4</v>
      </c>
    </row>
    <row r="11" spans="1:18" x14ac:dyDescent="0.35">
      <c r="A11" s="86"/>
      <c r="B11" s="45" t="s">
        <v>12</v>
      </c>
      <c r="C11" s="46">
        <f t="shared" si="0"/>
        <v>0.64232175925925927</v>
      </c>
      <c r="D11" s="46">
        <v>3.472222222222222E-3</v>
      </c>
      <c r="E11" s="47">
        <f t="shared" si="1"/>
        <v>0.64579398148148148</v>
      </c>
      <c r="F11" s="48">
        <f>'Time Report'!$F$79</f>
        <v>3806.4</v>
      </c>
      <c r="G11" s="47">
        <f t="shared" si="2"/>
        <v>4.4055555555555556E-2</v>
      </c>
      <c r="H11" s="45" t="s">
        <v>11</v>
      </c>
      <c r="I11" s="46">
        <f t="shared" si="3"/>
        <v>0.689849537037037</v>
      </c>
      <c r="J11" s="86"/>
      <c r="K11" s="86"/>
      <c r="L11" s="88"/>
      <c r="M11" s="5" t="s">
        <v>15</v>
      </c>
      <c r="N11" s="50">
        <f t="shared" ref="N11" si="18">N10+R10</f>
        <v>0.22025925925925924</v>
      </c>
      <c r="O11" s="86"/>
      <c r="P11" s="87"/>
      <c r="Q11" s="86"/>
      <c r="R11" s="87"/>
    </row>
    <row r="12" spans="1:18" x14ac:dyDescent="0.35">
      <c r="A12" s="86" t="s">
        <v>24</v>
      </c>
      <c r="B12" s="45" t="s">
        <v>11</v>
      </c>
      <c r="C12" s="46">
        <f t="shared" si="0"/>
        <v>0.689849537037037</v>
      </c>
      <c r="D12" s="46">
        <v>3.472222222222222E-3</v>
      </c>
      <c r="E12" s="47">
        <f t="shared" si="1"/>
        <v>0.69332175925925921</v>
      </c>
      <c r="F12" s="48">
        <f>'Time Report'!$F$42</f>
        <v>3914.2000000000003</v>
      </c>
      <c r="G12" s="47">
        <f t="shared" si="2"/>
        <v>4.5303240740740741E-2</v>
      </c>
      <c r="H12" s="45" t="s">
        <v>12</v>
      </c>
      <c r="I12" s="46">
        <f t="shared" si="3"/>
        <v>0.73862499999999998</v>
      </c>
      <c r="J12" s="91">
        <f t="shared" ref="J12" si="19">I13-I12</f>
        <v>4.7527777777777724E-2</v>
      </c>
      <c r="K12" s="86">
        <v>6</v>
      </c>
      <c r="L12" s="88" t="s">
        <v>25</v>
      </c>
      <c r="M12" s="5" t="s">
        <v>14</v>
      </c>
      <c r="N12" s="50">
        <f t="shared" ref="N12" si="20">N11+P10</f>
        <v>0.22123495370370369</v>
      </c>
      <c r="O12" s="86">
        <f>'Time Report'!$F11</f>
        <v>83.1</v>
      </c>
      <c r="P12" s="87">
        <f t="shared" ref="P12" si="21">O12/(60*60*24)</f>
        <v>9.6180555555555548E-4</v>
      </c>
      <c r="Q12" s="86">
        <v>30</v>
      </c>
      <c r="R12" s="87">
        <f t="shared" ref="R12" si="22">Q12/(60*60*24)</f>
        <v>3.4722222222222224E-4</v>
      </c>
    </row>
    <row r="13" spans="1:18" x14ac:dyDescent="0.35">
      <c r="A13" s="86"/>
      <c r="B13" s="45" t="s">
        <v>12</v>
      </c>
      <c r="C13" s="46">
        <f t="shared" si="0"/>
        <v>0.73862499999999998</v>
      </c>
      <c r="D13" s="46">
        <v>3.472222222222222E-3</v>
      </c>
      <c r="E13" s="47">
        <f t="shared" si="1"/>
        <v>0.74209722222222219</v>
      </c>
      <c r="F13" s="48">
        <f>'Time Report'!$F$79</f>
        <v>3806.4</v>
      </c>
      <c r="G13" s="47">
        <f t="shared" si="2"/>
        <v>4.4055555555555556E-2</v>
      </c>
      <c r="H13" s="45" t="s">
        <v>11</v>
      </c>
      <c r="I13" s="46">
        <f t="shared" si="3"/>
        <v>0.7861527777777777</v>
      </c>
      <c r="J13" s="86"/>
      <c r="K13" s="86"/>
      <c r="L13" s="88"/>
      <c r="M13" s="5" t="s">
        <v>15</v>
      </c>
      <c r="N13" s="50">
        <f t="shared" ref="N13" si="23">N12+R12</f>
        <v>0.22158217592592591</v>
      </c>
      <c r="O13" s="86"/>
      <c r="P13" s="87"/>
      <c r="Q13" s="86"/>
      <c r="R13" s="87"/>
    </row>
    <row r="14" spans="1:18" x14ac:dyDescent="0.35">
      <c r="A14" s="86" t="s">
        <v>26</v>
      </c>
      <c r="B14" s="45" t="s">
        <v>11</v>
      </c>
      <c r="C14" s="46">
        <f t="shared" si="0"/>
        <v>0.7861527777777777</v>
      </c>
      <c r="D14" s="46">
        <v>3.472222222222222E-3</v>
      </c>
      <c r="E14" s="47">
        <f t="shared" si="1"/>
        <v>0.78962499999999991</v>
      </c>
      <c r="F14" s="48">
        <f>'Time Report'!$F$42</f>
        <v>3914.2000000000003</v>
      </c>
      <c r="G14" s="47">
        <f t="shared" si="2"/>
        <v>4.5303240740740741E-2</v>
      </c>
      <c r="H14" s="45" t="s">
        <v>12</v>
      </c>
      <c r="I14" s="46">
        <f t="shared" si="3"/>
        <v>0.83492824074074068</v>
      </c>
      <c r="J14" s="91">
        <f t="shared" ref="J14" si="24">I15-I14</f>
        <v>4.7527777777777724E-2</v>
      </c>
      <c r="K14" s="86">
        <v>7</v>
      </c>
      <c r="L14" s="88" t="s">
        <v>27</v>
      </c>
      <c r="M14" s="5" t="s">
        <v>14</v>
      </c>
      <c r="N14" s="50">
        <f t="shared" ref="N14" si="25">N13+P12</f>
        <v>0.22254398148148147</v>
      </c>
      <c r="O14" s="86">
        <f>'Time Report'!$F12</f>
        <v>68.2</v>
      </c>
      <c r="P14" s="87">
        <f t="shared" ref="P14" si="26">O14/(60*60*24)</f>
        <v>7.8935185185185185E-4</v>
      </c>
      <c r="Q14" s="86">
        <v>30</v>
      </c>
      <c r="R14" s="87">
        <f t="shared" ref="R14" si="27">Q14/(60*60*24)</f>
        <v>3.4722222222222224E-4</v>
      </c>
    </row>
    <row r="15" spans="1:18" x14ac:dyDescent="0.35">
      <c r="A15" s="86"/>
      <c r="B15" s="45" t="s">
        <v>12</v>
      </c>
      <c r="C15" s="46">
        <f t="shared" si="0"/>
        <v>0.83492824074074068</v>
      </c>
      <c r="D15" s="46">
        <v>3.472222222222222E-3</v>
      </c>
      <c r="E15" s="47">
        <f t="shared" si="1"/>
        <v>0.83840046296296289</v>
      </c>
      <c r="F15" s="48">
        <f>'Time Report'!$F$79</f>
        <v>3806.4</v>
      </c>
      <c r="G15" s="47">
        <f t="shared" si="2"/>
        <v>4.4055555555555556E-2</v>
      </c>
      <c r="H15" s="45" t="s">
        <v>11</v>
      </c>
      <c r="I15" s="46">
        <f t="shared" si="3"/>
        <v>0.8824560185185184</v>
      </c>
      <c r="J15" s="86"/>
      <c r="K15" s="86"/>
      <c r="L15" s="88"/>
      <c r="M15" s="5" t="s">
        <v>15</v>
      </c>
      <c r="N15" s="50">
        <f t="shared" ref="N15" si="28">N14+R14</f>
        <v>0.22289120370370369</v>
      </c>
      <c r="O15" s="86"/>
      <c r="P15" s="87"/>
      <c r="Q15" s="86"/>
      <c r="R15" s="87"/>
    </row>
    <row r="16" spans="1:18" x14ac:dyDescent="0.35">
      <c r="A16" s="86" t="s">
        <v>28</v>
      </c>
      <c r="B16" s="45" t="s">
        <v>11</v>
      </c>
      <c r="C16" s="46">
        <f t="shared" si="0"/>
        <v>0.8824560185185184</v>
      </c>
      <c r="D16" s="46">
        <v>3.472222222222222E-3</v>
      </c>
      <c r="E16" s="47">
        <f t="shared" si="1"/>
        <v>0.88592824074074061</v>
      </c>
      <c r="F16" s="48">
        <f>'Time Report'!$F$42</f>
        <v>3914.2000000000003</v>
      </c>
      <c r="G16" s="47">
        <f t="shared" si="2"/>
        <v>4.5303240740740741E-2</v>
      </c>
      <c r="H16" s="45" t="s">
        <v>12</v>
      </c>
      <c r="I16" s="46">
        <f t="shared" si="3"/>
        <v>0.93123148148148138</v>
      </c>
      <c r="J16" s="91">
        <f t="shared" ref="J16:J18" si="29">I17-I16</f>
        <v>4.7527777777777724E-2</v>
      </c>
      <c r="K16" s="86">
        <v>8</v>
      </c>
      <c r="L16" s="88" t="s">
        <v>29</v>
      </c>
      <c r="M16" s="5" t="s">
        <v>14</v>
      </c>
      <c r="N16" s="50">
        <f t="shared" ref="N16" si="30">N15+P14</f>
        <v>0.22368055555555555</v>
      </c>
      <c r="O16" s="86">
        <f>'Time Report'!$F13</f>
        <v>101.7</v>
      </c>
      <c r="P16" s="87">
        <f t="shared" ref="P16" si="31">O16/(60*60*24)</f>
        <v>1.1770833333333334E-3</v>
      </c>
      <c r="Q16" s="86">
        <v>30</v>
      </c>
      <c r="R16" s="87">
        <f t="shared" ref="R16" si="32">Q16/(60*60*24)</f>
        <v>3.4722222222222224E-4</v>
      </c>
    </row>
    <row r="17" spans="1:18" x14ac:dyDescent="0.35">
      <c r="A17" s="86"/>
      <c r="B17" s="45" t="s">
        <v>12</v>
      </c>
      <c r="C17" s="46">
        <f t="shared" si="0"/>
        <v>0.93123148148148138</v>
      </c>
      <c r="D17" s="46">
        <v>3.472222222222222E-3</v>
      </c>
      <c r="E17" s="47">
        <f t="shared" si="1"/>
        <v>0.93470370370370359</v>
      </c>
      <c r="F17" s="48">
        <f>'Time Report'!$F$79</f>
        <v>3806.4</v>
      </c>
      <c r="G17" s="47">
        <f t="shared" si="2"/>
        <v>4.4055555555555556E-2</v>
      </c>
      <c r="H17" s="45" t="s">
        <v>11</v>
      </c>
      <c r="I17" s="46">
        <f t="shared" si="3"/>
        <v>0.97875925925925911</v>
      </c>
      <c r="J17" s="86"/>
      <c r="K17" s="86"/>
      <c r="L17" s="88"/>
      <c r="M17" s="5" t="s">
        <v>15</v>
      </c>
      <c r="N17" s="50">
        <f t="shared" ref="N17" si="33">N16+R16</f>
        <v>0.22402777777777777</v>
      </c>
      <c r="O17" s="86"/>
      <c r="P17" s="87"/>
      <c r="Q17" s="86"/>
      <c r="R17" s="87"/>
    </row>
    <row r="18" spans="1:18" x14ac:dyDescent="0.35">
      <c r="A18" s="86" t="s">
        <v>30</v>
      </c>
      <c r="B18" s="45" t="s">
        <v>11</v>
      </c>
      <c r="C18" s="46">
        <f t="shared" ref="C18:C19" si="34">I17</f>
        <v>0.97875925925925911</v>
      </c>
      <c r="D18" s="46">
        <v>3.472222222222222E-3</v>
      </c>
      <c r="E18" s="47">
        <f t="shared" ref="E18:E19" si="35">C18+D18</f>
        <v>0.98223148148148132</v>
      </c>
      <c r="F18" s="48">
        <f>'Time Report'!$F$42</f>
        <v>3914.2000000000003</v>
      </c>
      <c r="G18" s="47">
        <f t="shared" si="2"/>
        <v>4.5303240740740741E-2</v>
      </c>
      <c r="H18" s="45" t="s">
        <v>12</v>
      </c>
      <c r="I18" s="46">
        <f t="shared" ref="I18:I19" si="36">E18+G18</f>
        <v>1.027534722222222</v>
      </c>
      <c r="J18" s="91">
        <f t="shared" si="29"/>
        <v>4.7527777777777835E-2</v>
      </c>
      <c r="K18" s="86">
        <v>9</v>
      </c>
      <c r="L18" s="88" t="s">
        <v>31</v>
      </c>
      <c r="M18" s="5" t="s">
        <v>14</v>
      </c>
      <c r="N18" s="50">
        <f t="shared" ref="N18" si="37">N17+P16</f>
        <v>0.2252048611111111</v>
      </c>
      <c r="O18" s="86">
        <f>'Time Report'!$F14</f>
        <v>110.9</v>
      </c>
      <c r="P18" s="87">
        <f t="shared" ref="P18" si="38">O18/(60*60*24)</f>
        <v>1.2835648148148149E-3</v>
      </c>
      <c r="Q18" s="86">
        <v>30</v>
      </c>
      <c r="R18" s="87">
        <f t="shared" ref="R18" si="39">Q18/(60*60*24)</f>
        <v>3.4722222222222224E-4</v>
      </c>
    </row>
    <row r="19" spans="1:18" x14ac:dyDescent="0.35">
      <c r="A19" s="86"/>
      <c r="B19" s="45" t="s">
        <v>12</v>
      </c>
      <c r="C19" s="46">
        <f t="shared" si="34"/>
        <v>1.027534722222222</v>
      </c>
      <c r="D19" s="46">
        <v>3.472222222222222E-3</v>
      </c>
      <c r="E19" s="47">
        <f t="shared" si="35"/>
        <v>1.0310069444444443</v>
      </c>
      <c r="F19" s="48">
        <f>'Time Report'!$F$79</f>
        <v>3806.4</v>
      </c>
      <c r="G19" s="47">
        <f t="shared" si="2"/>
        <v>4.4055555555555556E-2</v>
      </c>
      <c r="H19" s="45" t="s">
        <v>11</v>
      </c>
      <c r="I19" s="46">
        <f t="shared" si="36"/>
        <v>1.0750624999999998</v>
      </c>
      <c r="J19" s="86"/>
      <c r="K19" s="86"/>
      <c r="L19" s="88"/>
      <c r="M19" s="5" t="s">
        <v>15</v>
      </c>
      <c r="N19" s="50">
        <f t="shared" ref="N19" si="40">N18+R18</f>
        <v>0.22555208333333332</v>
      </c>
      <c r="O19" s="86"/>
      <c r="P19" s="87"/>
      <c r="Q19" s="86"/>
      <c r="R19" s="87"/>
    </row>
    <row r="20" spans="1:18" x14ac:dyDescent="0.35">
      <c r="K20" s="86">
        <v>10</v>
      </c>
      <c r="L20" s="88" t="s">
        <v>32</v>
      </c>
      <c r="M20" s="5" t="s">
        <v>14</v>
      </c>
      <c r="N20" s="50">
        <f t="shared" ref="N20" si="41">N19+P18</f>
        <v>0.22683564814814813</v>
      </c>
      <c r="O20" s="86">
        <f>'Time Report'!$F15</f>
        <v>85.1</v>
      </c>
      <c r="P20" s="87">
        <f t="shared" ref="P20" si="42">O20/(60*60*24)</f>
        <v>9.849537037037036E-4</v>
      </c>
      <c r="Q20" s="86">
        <v>30</v>
      </c>
      <c r="R20" s="87">
        <f t="shared" ref="R20" si="43">Q20/(60*60*24)</f>
        <v>3.4722222222222224E-4</v>
      </c>
    </row>
    <row r="21" spans="1:18" x14ac:dyDescent="0.35">
      <c r="K21" s="86"/>
      <c r="L21" s="88"/>
      <c r="M21" s="5" t="s">
        <v>15</v>
      </c>
      <c r="N21" s="50">
        <f t="shared" ref="N21" si="44">N20+R20</f>
        <v>0.22718287037037035</v>
      </c>
      <c r="O21" s="86"/>
      <c r="P21" s="87"/>
      <c r="Q21" s="86"/>
      <c r="R21" s="87"/>
    </row>
    <row r="22" spans="1:18" x14ac:dyDescent="0.35">
      <c r="K22" s="86">
        <v>11</v>
      </c>
      <c r="L22" s="88" t="s">
        <v>33</v>
      </c>
      <c r="M22" s="5" t="s">
        <v>14</v>
      </c>
      <c r="N22" s="50">
        <f t="shared" ref="N22" si="45">N21+P20</f>
        <v>0.22816782407407407</v>
      </c>
      <c r="O22" s="86">
        <f>'Time Report'!$F16</f>
        <v>86</v>
      </c>
      <c r="P22" s="87">
        <f t="shared" ref="P22" si="46">O22/(60*60*24)</f>
        <v>9.9537037037037042E-4</v>
      </c>
      <c r="Q22" s="86">
        <v>30</v>
      </c>
      <c r="R22" s="87">
        <f t="shared" ref="R22" si="47">Q22/(60*60*24)</f>
        <v>3.4722222222222224E-4</v>
      </c>
    </row>
    <row r="23" spans="1:18" x14ac:dyDescent="0.35">
      <c r="K23" s="86"/>
      <c r="L23" s="88"/>
      <c r="M23" s="5" t="s">
        <v>15</v>
      </c>
      <c r="N23" s="50">
        <f t="shared" ref="N23" si="48">N22+R22</f>
        <v>0.22851504629629629</v>
      </c>
      <c r="O23" s="86"/>
      <c r="P23" s="87"/>
      <c r="Q23" s="86"/>
      <c r="R23" s="87"/>
    </row>
    <row r="24" spans="1:18" x14ac:dyDescent="0.35">
      <c r="K24" s="86">
        <v>12</v>
      </c>
      <c r="L24" s="88" t="s">
        <v>34</v>
      </c>
      <c r="M24" s="5" t="s">
        <v>14</v>
      </c>
      <c r="N24" s="50">
        <f t="shared" ref="N24" si="49">N23+P22</f>
        <v>0.22951041666666666</v>
      </c>
      <c r="O24" s="86">
        <f>'Time Report'!$F17</f>
        <v>113.3</v>
      </c>
      <c r="P24" s="87">
        <f t="shared" ref="P24" si="50">O24/(60*60*24)</f>
        <v>1.3113425925925925E-3</v>
      </c>
      <c r="Q24" s="86">
        <v>30</v>
      </c>
      <c r="R24" s="87">
        <f t="shared" ref="R24" si="51">Q24/(60*60*24)</f>
        <v>3.4722222222222224E-4</v>
      </c>
    </row>
    <row r="25" spans="1:18" x14ac:dyDescent="0.35">
      <c r="K25" s="86"/>
      <c r="L25" s="88"/>
      <c r="M25" s="5" t="s">
        <v>15</v>
      </c>
      <c r="N25" s="50">
        <f t="shared" ref="N25" si="52">N24+R24</f>
        <v>0.22985763888888888</v>
      </c>
      <c r="O25" s="86"/>
      <c r="P25" s="87"/>
      <c r="Q25" s="86"/>
      <c r="R25" s="87"/>
    </row>
    <row r="26" spans="1:18" x14ac:dyDescent="0.35">
      <c r="K26" s="86">
        <v>13</v>
      </c>
      <c r="L26" s="88" t="s">
        <v>35</v>
      </c>
      <c r="M26" s="5" t="s">
        <v>14</v>
      </c>
      <c r="N26" s="50">
        <f t="shared" ref="N26" si="53">N25+P24</f>
        <v>0.23116898148148146</v>
      </c>
      <c r="O26" s="86">
        <f>'Time Report'!$F18</f>
        <v>98.8</v>
      </c>
      <c r="P26" s="87">
        <f t="shared" ref="P26" si="54">O26/(60*60*24)</f>
        <v>1.1435185185185185E-3</v>
      </c>
      <c r="Q26" s="86">
        <v>30</v>
      </c>
      <c r="R26" s="87">
        <f t="shared" ref="R26" si="55">Q26/(60*60*24)</f>
        <v>3.4722222222222224E-4</v>
      </c>
    </row>
    <row r="27" spans="1:18" x14ac:dyDescent="0.35">
      <c r="K27" s="86"/>
      <c r="L27" s="88"/>
      <c r="M27" s="5" t="s">
        <v>15</v>
      </c>
      <c r="N27" s="50">
        <f t="shared" ref="N27" si="56">N26+R26</f>
        <v>0.23151620370370368</v>
      </c>
      <c r="O27" s="86"/>
      <c r="P27" s="87"/>
      <c r="Q27" s="86"/>
      <c r="R27" s="87"/>
    </row>
    <row r="28" spans="1:18" x14ac:dyDescent="0.35">
      <c r="K28" s="86">
        <v>14</v>
      </c>
      <c r="L28" s="88" t="s">
        <v>36</v>
      </c>
      <c r="M28" s="5" t="s">
        <v>14</v>
      </c>
      <c r="N28" s="50">
        <f t="shared" ref="N28" si="57">N27+P26</f>
        <v>0.2326597222222222</v>
      </c>
      <c r="O28" s="86">
        <f>'Time Report'!$F19</f>
        <v>71.900000000000006</v>
      </c>
      <c r="P28" s="87">
        <f t="shared" ref="P28" si="58">O28/(60*60*24)</f>
        <v>8.3217592592592599E-4</v>
      </c>
      <c r="Q28" s="86">
        <v>30</v>
      </c>
      <c r="R28" s="87">
        <f t="shared" ref="R28" si="59">Q28/(60*60*24)</f>
        <v>3.4722222222222224E-4</v>
      </c>
    </row>
    <row r="29" spans="1:18" x14ac:dyDescent="0.35">
      <c r="K29" s="86"/>
      <c r="L29" s="88"/>
      <c r="M29" s="5" t="s">
        <v>15</v>
      </c>
      <c r="N29" s="50">
        <f t="shared" ref="N29" si="60">N28+R28</f>
        <v>0.23300694444444442</v>
      </c>
      <c r="O29" s="86"/>
      <c r="P29" s="87"/>
      <c r="Q29" s="86"/>
      <c r="R29" s="87"/>
    </row>
    <row r="30" spans="1:18" x14ac:dyDescent="0.35">
      <c r="K30" s="86">
        <v>15</v>
      </c>
      <c r="L30" s="88" t="s">
        <v>37</v>
      </c>
      <c r="M30" s="5" t="s">
        <v>14</v>
      </c>
      <c r="N30" s="50">
        <f t="shared" ref="N30" si="61">N29+P28</f>
        <v>0.23383912037037036</v>
      </c>
      <c r="O30" s="86">
        <f>'Time Report'!$F20</f>
        <v>101.2</v>
      </c>
      <c r="P30" s="87">
        <f t="shared" ref="P30" si="62">O30/(60*60*24)</f>
        <v>1.1712962962962964E-3</v>
      </c>
      <c r="Q30" s="86">
        <v>30</v>
      </c>
      <c r="R30" s="87">
        <f t="shared" ref="R30" si="63">Q30/(60*60*24)</f>
        <v>3.4722222222222224E-4</v>
      </c>
    </row>
    <row r="31" spans="1:18" x14ac:dyDescent="0.35">
      <c r="K31" s="86"/>
      <c r="L31" s="88"/>
      <c r="M31" s="5" t="s">
        <v>15</v>
      </c>
      <c r="N31" s="50">
        <f t="shared" ref="N31" si="64">N30+R30</f>
        <v>0.23418634259259258</v>
      </c>
      <c r="O31" s="86"/>
      <c r="P31" s="87"/>
      <c r="Q31" s="86"/>
      <c r="R31" s="87"/>
    </row>
    <row r="32" spans="1:18" x14ac:dyDescent="0.35">
      <c r="K32" s="86">
        <v>16</v>
      </c>
      <c r="L32" s="88" t="s">
        <v>38</v>
      </c>
      <c r="M32" s="5" t="s">
        <v>14</v>
      </c>
      <c r="N32" s="50">
        <f t="shared" ref="N32" si="65">N31+P30</f>
        <v>0.23535763888888889</v>
      </c>
      <c r="O32" s="86">
        <f>'Time Report'!$F21</f>
        <v>85.9</v>
      </c>
      <c r="P32" s="87">
        <f t="shared" ref="P32" si="66">O32/(60*60*24)</f>
        <v>9.9421296296296302E-4</v>
      </c>
      <c r="Q32" s="86">
        <v>30</v>
      </c>
      <c r="R32" s="87">
        <f t="shared" ref="R32" si="67">Q32/(60*60*24)</f>
        <v>3.4722222222222224E-4</v>
      </c>
    </row>
    <row r="33" spans="11:18" x14ac:dyDescent="0.35">
      <c r="K33" s="86"/>
      <c r="L33" s="88"/>
      <c r="M33" s="5" t="s">
        <v>15</v>
      </c>
      <c r="N33" s="50">
        <f t="shared" ref="N33" si="68">N32+R32</f>
        <v>0.23570486111111111</v>
      </c>
      <c r="O33" s="86"/>
      <c r="P33" s="87"/>
      <c r="Q33" s="86"/>
      <c r="R33" s="87"/>
    </row>
    <row r="34" spans="11:18" x14ac:dyDescent="0.35">
      <c r="K34" s="86">
        <v>17</v>
      </c>
      <c r="L34" s="88" t="s">
        <v>39</v>
      </c>
      <c r="M34" s="5" t="s">
        <v>14</v>
      </c>
      <c r="N34" s="50">
        <f t="shared" ref="N34" si="69">N33+P32</f>
        <v>0.23669907407407406</v>
      </c>
      <c r="O34" s="86">
        <f>'Time Report'!$F22</f>
        <v>72.7</v>
      </c>
      <c r="P34" s="87">
        <f t="shared" ref="P34" si="70">O34/(60*60*24)</f>
        <v>8.4143518518518519E-4</v>
      </c>
      <c r="Q34" s="86">
        <v>30</v>
      </c>
      <c r="R34" s="87">
        <f t="shared" ref="R34" si="71">Q34/(60*60*24)</f>
        <v>3.4722222222222224E-4</v>
      </c>
    </row>
    <row r="35" spans="11:18" x14ac:dyDescent="0.35">
      <c r="K35" s="86"/>
      <c r="L35" s="88"/>
      <c r="M35" s="5" t="s">
        <v>15</v>
      </c>
      <c r="N35" s="50">
        <f t="shared" ref="N35" si="72">N34+R34</f>
        <v>0.23704629629629628</v>
      </c>
      <c r="O35" s="86"/>
      <c r="P35" s="87"/>
      <c r="Q35" s="86"/>
      <c r="R35" s="87"/>
    </row>
    <row r="36" spans="11:18" x14ac:dyDescent="0.35">
      <c r="K36" s="86">
        <v>18</v>
      </c>
      <c r="L36" s="88" t="s">
        <v>40</v>
      </c>
      <c r="M36" s="5" t="s">
        <v>14</v>
      </c>
      <c r="N36" s="50">
        <f t="shared" ref="N36" si="73">N35+P34</f>
        <v>0.23788773148148146</v>
      </c>
      <c r="O36" s="86">
        <f>'Time Report'!$F23</f>
        <v>136.1</v>
      </c>
      <c r="P36" s="87">
        <f t="shared" ref="P36" si="74">O36/(60*60*24)</f>
        <v>1.5752314814814815E-3</v>
      </c>
      <c r="Q36" s="86">
        <v>30</v>
      </c>
      <c r="R36" s="87">
        <f t="shared" ref="R36" si="75">Q36/(60*60*24)</f>
        <v>3.4722222222222224E-4</v>
      </c>
    </row>
    <row r="37" spans="11:18" x14ac:dyDescent="0.35">
      <c r="K37" s="86"/>
      <c r="L37" s="88"/>
      <c r="M37" s="5" t="s">
        <v>15</v>
      </c>
      <c r="N37" s="50">
        <f t="shared" ref="N37" si="76">N36+R36</f>
        <v>0.23823495370370368</v>
      </c>
      <c r="O37" s="86"/>
      <c r="P37" s="87"/>
      <c r="Q37" s="86"/>
      <c r="R37" s="87"/>
    </row>
    <row r="38" spans="11:18" x14ac:dyDescent="0.35">
      <c r="K38" s="86">
        <v>19</v>
      </c>
      <c r="L38" s="88" t="s">
        <v>41</v>
      </c>
      <c r="M38" s="5" t="s">
        <v>14</v>
      </c>
      <c r="N38" s="50">
        <f t="shared" ref="N38" si="77">N37+P36</f>
        <v>0.23981018518518515</v>
      </c>
      <c r="O38" s="86">
        <f>'Time Report'!$F24</f>
        <v>86</v>
      </c>
      <c r="P38" s="87">
        <f t="shared" ref="P38" si="78">O38/(60*60*24)</f>
        <v>9.9537037037037042E-4</v>
      </c>
      <c r="Q38" s="86">
        <v>30</v>
      </c>
      <c r="R38" s="87">
        <f t="shared" ref="R38" si="79">Q38/(60*60*24)</f>
        <v>3.4722222222222224E-4</v>
      </c>
    </row>
    <row r="39" spans="11:18" x14ac:dyDescent="0.35">
      <c r="K39" s="86"/>
      <c r="L39" s="88"/>
      <c r="M39" s="5" t="s">
        <v>15</v>
      </c>
      <c r="N39" s="50">
        <f t="shared" ref="N39" si="80">N38+R38</f>
        <v>0.24015740740740738</v>
      </c>
      <c r="O39" s="86"/>
      <c r="P39" s="87"/>
      <c r="Q39" s="86"/>
      <c r="R39" s="87"/>
    </row>
    <row r="40" spans="11:18" x14ac:dyDescent="0.35">
      <c r="K40" s="86">
        <v>20</v>
      </c>
      <c r="L40" s="88" t="s">
        <v>42</v>
      </c>
      <c r="M40" s="5" t="s">
        <v>14</v>
      </c>
      <c r="N40" s="50">
        <f t="shared" ref="N40" si="81">N39+P38</f>
        <v>0.24115277777777774</v>
      </c>
      <c r="O40" s="86">
        <f>'Time Report'!$F25</f>
        <v>92.8</v>
      </c>
      <c r="P40" s="87">
        <f t="shared" ref="P40" si="82">O40/(60*60*24)</f>
        <v>1.0740740740740741E-3</v>
      </c>
      <c r="Q40" s="86">
        <v>30</v>
      </c>
      <c r="R40" s="87">
        <f t="shared" ref="R40" si="83">Q40/(60*60*24)</f>
        <v>3.4722222222222224E-4</v>
      </c>
    </row>
    <row r="41" spans="11:18" x14ac:dyDescent="0.35">
      <c r="K41" s="86"/>
      <c r="L41" s="88"/>
      <c r="M41" s="5" t="s">
        <v>15</v>
      </c>
      <c r="N41" s="50">
        <f t="shared" ref="N41" si="84">N40+R40</f>
        <v>0.24149999999999996</v>
      </c>
      <c r="O41" s="86"/>
      <c r="P41" s="87"/>
      <c r="Q41" s="86"/>
      <c r="R41" s="87"/>
    </row>
    <row r="42" spans="11:18" x14ac:dyDescent="0.35">
      <c r="K42" s="86">
        <v>21</v>
      </c>
      <c r="L42" s="88" t="s">
        <v>43</v>
      </c>
      <c r="M42" s="5" t="s">
        <v>14</v>
      </c>
      <c r="N42" s="50">
        <f t="shared" ref="N42" si="85">N41+P40</f>
        <v>0.24257407407407403</v>
      </c>
      <c r="O42" s="86">
        <f>'Time Report'!$F26</f>
        <v>135.80000000000001</v>
      </c>
      <c r="P42" s="87">
        <f t="shared" ref="P42" si="86">O42/(60*60*24)</f>
        <v>1.5717592592592593E-3</v>
      </c>
      <c r="Q42" s="86">
        <v>30</v>
      </c>
      <c r="R42" s="87">
        <f t="shared" ref="R42" si="87">Q42/(60*60*24)</f>
        <v>3.4722222222222224E-4</v>
      </c>
    </row>
    <row r="43" spans="11:18" x14ac:dyDescent="0.35">
      <c r="K43" s="86"/>
      <c r="L43" s="88"/>
      <c r="M43" s="5" t="s">
        <v>15</v>
      </c>
      <c r="N43" s="50">
        <f t="shared" ref="N43" si="88">N42+R42</f>
        <v>0.24292129629629625</v>
      </c>
      <c r="O43" s="86"/>
      <c r="P43" s="87"/>
      <c r="Q43" s="86"/>
      <c r="R43" s="87"/>
    </row>
    <row r="44" spans="11:18" x14ac:dyDescent="0.35">
      <c r="K44" s="86">
        <v>22</v>
      </c>
      <c r="L44" s="88" t="s">
        <v>44</v>
      </c>
      <c r="M44" s="5" t="s">
        <v>14</v>
      </c>
      <c r="N44" s="50">
        <f t="shared" ref="N44" si="89">N43+P42</f>
        <v>0.24449305555555551</v>
      </c>
      <c r="O44" s="86">
        <f>'Time Report'!$F27</f>
        <v>156.30000000000001</v>
      </c>
      <c r="P44" s="87">
        <f t="shared" ref="P44" si="90">O44/(60*60*24)</f>
        <v>1.8090277777777779E-3</v>
      </c>
      <c r="Q44" s="86">
        <v>30</v>
      </c>
      <c r="R44" s="87">
        <f t="shared" ref="R44" si="91">Q44/(60*60*24)</f>
        <v>3.4722222222222224E-4</v>
      </c>
    </row>
    <row r="45" spans="11:18" x14ac:dyDescent="0.35">
      <c r="K45" s="86"/>
      <c r="L45" s="88"/>
      <c r="M45" s="5" t="s">
        <v>15</v>
      </c>
      <c r="N45" s="50">
        <f t="shared" ref="N45" si="92">N44+R44</f>
        <v>0.24484027777777773</v>
      </c>
      <c r="O45" s="86"/>
      <c r="P45" s="87"/>
      <c r="Q45" s="86"/>
      <c r="R45" s="87"/>
    </row>
    <row r="46" spans="11:18" x14ac:dyDescent="0.35">
      <c r="K46" s="86">
        <v>23</v>
      </c>
      <c r="L46" s="88" t="s">
        <v>45</v>
      </c>
      <c r="M46" s="5" t="s">
        <v>14</v>
      </c>
      <c r="N46" s="50">
        <f t="shared" ref="N46" si="93">N45+P44</f>
        <v>0.2466493055555555</v>
      </c>
      <c r="O46" s="86">
        <f>'Time Report'!$F28</f>
        <v>118.4</v>
      </c>
      <c r="P46" s="87">
        <f t="shared" ref="P46" si="94">O46/(60*60*24)</f>
        <v>1.3703703703703705E-3</v>
      </c>
      <c r="Q46" s="86">
        <v>30</v>
      </c>
      <c r="R46" s="87">
        <f t="shared" ref="R46" si="95">Q46/(60*60*24)</f>
        <v>3.4722222222222224E-4</v>
      </c>
    </row>
    <row r="47" spans="11:18" x14ac:dyDescent="0.35">
      <c r="K47" s="86"/>
      <c r="L47" s="88"/>
      <c r="M47" s="5" t="s">
        <v>15</v>
      </c>
      <c r="N47" s="50">
        <f t="shared" ref="N47" si="96">N46+R46</f>
        <v>0.24699652777777772</v>
      </c>
      <c r="O47" s="86"/>
      <c r="P47" s="87"/>
      <c r="Q47" s="86"/>
      <c r="R47" s="87"/>
    </row>
    <row r="48" spans="11:18" x14ac:dyDescent="0.35">
      <c r="K48" s="86">
        <v>24</v>
      </c>
      <c r="L48" s="88" t="s">
        <v>46</v>
      </c>
      <c r="M48" s="5" t="s">
        <v>14</v>
      </c>
      <c r="N48" s="50">
        <f t="shared" ref="N48" si="97">N47+P46</f>
        <v>0.24836689814814811</v>
      </c>
      <c r="O48" s="86">
        <f>'Time Report'!$F29</f>
        <v>129.5</v>
      </c>
      <c r="P48" s="87">
        <f t="shared" ref="P48" si="98">O48/(60*60*24)</f>
        <v>1.4988425925925926E-3</v>
      </c>
      <c r="Q48" s="86">
        <v>30</v>
      </c>
      <c r="R48" s="87">
        <f t="shared" ref="R48" si="99">Q48/(60*60*24)</f>
        <v>3.4722222222222224E-4</v>
      </c>
    </row>
    <row r="49" spans="11:18" x14ac:dyDescent="0.35">
      <c r="K49" s="86"/>
      <c r="L49" s="88"/>
      <c r="M49" s="5" t="s">
        <v>15</v>
      </c>
      <c r="N49" s="50">
        <f t="shared" ref="N49" si="100">N48+R48</f>
        <v>0.24871412037037033</v>
      </c>
      <c r="O49" s="86"/>
      <c r="P49" s="87"/>
      <c r="Q49" s="86"/>
      <c r="R49" s="87"/>
    </row>
    <row r="50" spans="11:18" x14ac:dyDescent="0.35">
      <c r="K50" s="86">
        <v>25</v>
      </c>
      <c r="L50" s="88" t="s">
        <v>47</v>
      </c>
      <c r="M50" s="5" t="s">
        <v>14</v>
      </c>
      <c r="N50" s="50">
        <f t="shared" ref="N50" si="101">N49+P48</f>
        <v>0.25021296296296291</v>
      </c>
      <c r="O50" s="86">
        <f>'Time Report'!$F30</f>
        <v>93.6</v>
      </c>
      <c r="P50" s="87">
        <f t="shared" ref="P50" si="102">O50/(60*60*24)</f>
        <v>1.0833333333333333E-3</v>
      </c>
      <c r="Q50" s="86">
        <v>30</v>
      </c>
      <c r="R50" s="87">
        <f t="shared" ref="R50" si="103">Q50/(60*60*24)</f>
        <v>3.4722222222222224E-4</v>
      </c>
    </row>
    <row r="51" spans="11:18" x14ac:dyDescent="0.35">
      <c r="K51" s="86"/>
      <c r="L51" s="88"/>
      <c r="M51" s="5" t="s">
        <v>15</v>
      </c>
      <c r="N51" s="50">
        <f t="shared" ref="N51" si="104">N50+R50</f>
        <v>0.25056018518518514</v>
      </c>
      <c r="O51" s="86"/>
      <c r="P51" s="87"/>
      <c r="Q51" s="86"/>
      <c r="R51" s="87"/>
    </row>
    <row r="52" spans="11:18" x14ac:dyDescent="0.35">
      <c r="K52" s="86">
        <v>26</v>
      </c>
      <c r="L52" s="88" t="s">
        <v>48</v>
      </c>
      <c r="M52" s="5" t="s">
        <v>14</v>
      </c>
      <c r="N52" s="50">
        <f t="shared" ref="N52" si="105">N51+P50</f>
        <v>0.25164351851851846</v>
      </c>
      <c r="O52" s="86">
        <f>'Time Report'!$F31</f>
        <v>119</v>
      </c>
      <c r="P52" s="87">
        <f t="shared" ref="P52" si="106">O52/(60*60*24)</f>
        <v>1.3773148148148147E-3</v>
      </c>
      <c r="Q52" s="86">
        <v>30</v>
      </c>
      <c r="R52" s="87">
        <f t="shared" ref="R52" si="107">Q52/(60*60*24)</f>
        <v>3.4722222222222224E-4</v>
      </c>
    </row>
    <row r="53" spans="11:18" x14ac:dyDescent="0.35">
      <c r="K53" s="86"/>
      <c r="L53" s="88"/>
      <c r="M53" s="5" t="s">
        <v>15</v>
      </c>
      <c r="N53" s="50">
        <f t="shared" ref="N53" si="108">N52+R52</f>
        <v>0.25199074074074068</v>
      </c>
      <c r="O53" s="86"/>
      <c r="P53" s="87"/>
      <c r="Q53" s="86"/>
      <c r="R53" s="87"/>
    </row>
    <row r="54" spans="11:18" x14ac:dyDescent="0.35">
      <c r="K54" s="86">
        <v>27</v>
      </c>
      <c r="L54" s="88" t="s">
        <v>49</v>
      </c>
      <c r="M54" s="5" t="s">
        <v>14</v>
      </c>
      <c r="N54" s="50">
        <f t="shared" ref="N54" si="109">N53+P52</f>
        <v>0.25336805555555547</v>
      </c>
      <c r="O54" s="86">
        <f>'Time Report'!$F32</f>
        <v>91</v>
      </c>
      <c r="P54" s="87">
        <f t="shared" ref="P54" si="110">O54/(60*60*24)</f>
        <v>1.0532407407407407E-3</v>
      </c>
      <c r="Q54" s="86">
        <v>30</v>
      </c>
      <c r="R54" s="87">
        <f t="shared" ref="R54" si="111">Q54/(60*60*24)</f>
        <v>3.4722222222222224E-4</v>
      </c>
    </row>
    <row r="55" spans="11:18" x14ac:dyDescent="0.35">
      <c r="K55" s="86"/>
      <c r="L55" s="88"/>
      <c r="M55" s="5" t="s">
        <v>15</v>
      </c>
      <c r="N55" s="50">
        <f t="shared" ref="N55" si="112">N54+R54</f>
        <v>0.25371527777777769</v>
      </c>
      <c r="O55" s="86"/>
      <c r="P55" s="87"/>
      <c r="Q55" s="86"/>
      <c r="R55" s="87"/>
    </row>
    <row r="56" spans="11:18" x14ac:dyDescent="0.35">
      <c r="K56" s="86">
        <v>28</v>
      </c>
      <c r="L56" s="88" t="s">
        <v>50</v>
      </c>
      <c r="M56" s="5" t="s">
        <v>14</v>
      </c>
      <c r="N56" s="50">
        <f t="shared" ref="N56" si="113">N55+P54</f>
        <v>0.25476851851851845</v>
      </c>
      <c r="O56" s="86">
        <f>'Time Report'!$F33</f>
        <v>136.4</v>
      </c>
      <c r="P56" s="87">
        <f t="shared" ref="P56" si="114">O56/(60*60*24)</f>
        <v>1.5787037037037037E-3</v>
      </c>
      <c r="Q56" s="86">
        <v>30</v>
      </c>
      <c r="R56" s="87">
        <f t="shared" ref="R56" si="115">Q56/(60*60*24)</f>
        <v>3.4722222222222224E-4</v>
      </c>
    </row>
    <row r="57" spans="11:18" x14ac:dyDescent="0.35">
      <c r="K57" s="86"/>
      <c r="L57" s="88"/>
      <c r="M57" s="5" t="s">
        <v>15</v>
      </c>
      <c r="N57" s="50">
        <f t="shared" ref="N57" si="116">N56+R56</f>
        <v>0.25511574074074067</v>
      </c>
      <c r="O57" s="86"/>
      <c r="P57" s="87"/>
      <c r="Q57" s="86"/>
      <c r="R57" s="87"/>
    </row>
    <row r="58" spans="11:18" x14ac:dyDescent="0.35">
      <c r="K58" s="86">
        <v>29</v>
      </c>
      <c r="L58" s="88" t="s">
        <v>51</v>
      </c>
      <c r="M58" s="5" t="s">
        <v>14</v>
      </c>
      <c r="N58" s="50">
        <f t="shared" ref="N58" si="117">N57+P56</f>
        <v>0.25669444444444439</v>
      </c>
      <c r="O58" s="86">
        <f>'Time Report'!$F34</f>
        <v>82.7</v>
      </c>
      <c r="P58" s="87">
        <f t="shared" ref="P58" si="118">O58/(60*60*24)</f>
        <v>9.5717592592592599E-4</v>
      </c>
      <c r="Q58" s="86">
        <v>30</v>
      </c>
      <c r="R58" s="87">
        <f t="shared" ref="R58" si="119">Q58/(60*60*24)</f>
        <v>3.4722222222222224E-4</v>
      </c>
    </row>
    <row r="59" spans="11:18" x14ac:dyDescent="0.35">
      <c r="K59" s="86"/>
      <c r="L59" s="88"/>
      <c r="M59" s="5" t="s">
        <v>15</v>
      </c>
      <c r="N59" s="50">
        <f t="shared" ref="N59" si="120">N58+R58</f>
        <v>0.25704166666666661</v>
      </c>
      <c r="O59" s="86"/>
      <c r="P59" s="87"/>
      <c r="Q59" s="86"/>
      <c r="R59" s="87"/>
    </row>
    <row r="60" spans="11:18" x14ac:dyDescent="0.35">
      <c r="K60" s="86">
        <v>30</v>
      </c>
      <c r="L60" s="88" t="s">
        <v>52</v>
      </c>
      <c r="M60" s="5" t="s">
        <v>14</v>
      </c>
      <c r="N60" s="50">
        <f t="shared" ref="N60" si="121">N59+P58</f>
        <v>0.25799884259259254</v>
      </c>
      <c r="O60" s="86">
        <f>'Time Report'!$F35</f>
        <v>91.1</v>
      </c>
      <c r="P60" s="87">
        <f t="shared" ref="P60" si="122">O60/(60*60*24)</f>
        <v>1.0543981481481481E-3</v>
      </c>
      <c r="Q60" s="86">
        <v>30</v>
      </c>
      <c r="R60" s="87">
        <f t="shared" ref="R60" si="123">Q60/(60*60*24)</f>
        <v>3.4722222222222224E-4</v>
      </c>
    </row>
    <row r="61" spans="11:18" x14ac:dyDescent="0.35">
      <c r="K61" s="86"/>
      <c r="L61" s="88"/>
      <c r="M61" s="5" t="s">
        <v>15</v>
      </c>
      <c r="N61" s="50">
        <f t="shared" ref="N61" si="124">N60+R60</f>
        <v>0.25834606481481476</v>
      </c>
      <c r="O61" s="86"/>
      <c r="P61" s="87"/>
      <c r="Q61" s="86"/>
      <c r="R61" s="87"/>
    </row>
    <row r="62" spans="11:18" x14ac:dyDescent="0.35">
      <c r="K62" s="86">
        <v>31</v>
      </c>
      <c r="L62" s="88" t="s">
        <v>53</v>
      </c>
      <c r="M62" s="5" t="s">
        <v>14</v>
      </c>
      <c r="N62" s="50">
        <f t="shared" ref="N62" si="125">N61+P60</f>
        <v>0.25940046296296293</v>
      </c>
      <c r="O62" s="86">
        <f>'Time Report'!$F36</f>
        <v>79.900000000000006</v>
      </c>
      <c r="P62" s="87">
        <f t="shared" ref="P62" si="126">O62/(60*60*24)</f>
        <v>9.2476851851851856E-4</v>
      </c>
      <c r="Q62" s="86">
        <v>30</v>
      </c>
      <c r="R62" s="87">
        <f t="shared" ref="R62" si="127">Q62/(60*60*24)</f>
        <v>3.4722222222222224E-4</v>
      </c>
    </row>
    <row r="63" spans="11:18" x14ac:dyDescent="0.35">
      <c r="K63" s="86"/>
      <c r="L63" s="88"/>
      <c r="M63" s="5" t="s">
        <v>15</v>
      </c>
      <c r="N63" s="50">
        <f t="shared" ref="N63" si="128">N62+R62</f>
        <v>0.25974768518518515</v>
      </c>
      <c r="O63" s="86"/>
      <c r="P63" s="87"/>
      <c r="Q63" s="86"/>
      <c r="R63" s="87"/>
    </row>
    <row r="64" spans="11:18" x14ac:dyDescent="0.35">
      <c r="K64" s="86">
        <v>32</v>
      </c>
      <c r="L64" s="88" t="s">
        <v>54</v>
      </c>
      <c r="M64" s="5" t="s">
        <v>14</v>
      </c>
      <c r="N64" s="50">
        <f t="shared" ref="N64" si="129">N63+P62</f>
        <v>0.26067245370370368</v>
      </c>
      <c r="O64" s="86">
        <f>'Time Report'!$F37</f>
        <v>77.7</v>
      </c>
      <c r="P64" s="87">
        <f t="shared" ref="P64" si="130">O64/(60*60*24)</f>
        <v>8.9930555555555554E-4</v>
      </c>
      <c r="Q64" s="86">
        <v>30</v>
      </c>
      <c r="R64" s="87">
        <f t="shared" ref="R64" si="131">Q64/(60*60*24)</f>
        <v>3.4722222222222224E-4</v>
      </c>
    </row>
    <row r="65" spans="11:18" x14ac:dyDescent="0.35">
      <c r="K65" s="86"/>
      <c r="L65" s="88"/>
      <c r="M65" s="5" t="s">
        <v>15</v>
      </c>
      <c r="N65" s="50">
        <f t="shared" ref="N65" si="132">N64+R64</f>
        <v>0.2610196759259259</v>
      </c>
      <c r="O65" s="86"/>
      <c r="P65" s="87"/>
      <c r="Q65" s="86"/>
      <c r="R65" s="87"/>
    </row>
    <row r="66" spans="11:18" x14ac:dyDescent="0.35">
      <c r="K66" s="86">
        <v>33</v>
      </c>
      <c r="L66" s="88" t="s">
        <v>55</v>
      </c>
      <c r="M66" s="5" t="s">
        <v>14</v>
      </c>
      <c r="N66" s="50">
        <f t="shared" ref="N66" si="133">N65+P64</f>
        <v>0.26191898148148146</v>
      </c>
      <c r="O66" s="86">
        <f>'Time Report'!$F38</f>
        <v>127.1</v>
      </c>
      <c r="P66" s="87">
        <f t="shared" ref="P66" si="134">O66/(60*60*24)</f>
        <v>1.4710648148148148E-3</v>
      </c>
      <c r="Q66" s="86">
        <v>30</v>
      </c>
      <c r="R66" s="87">
        <f t="shared" ref="R66" si="135">Q66/(60*60*24)</f>
        <v>3.4722222222222224E-4</v>
      </c>
    </row>
    <row r="67" spans="11:18" x14ac:dyDescent="0.35">
      <c r="K67" s="86"/>
      <c r="L67" s="88"/>
      <c r="M67" s="5" t="s">
        <v>15</v>
      </c>
      <c r="N67" s="50">
        <f t="shared" ref="N67" si="136">N66+R66</f>
        <v>0.26226620370370368</v>
      </c>
      <c r="O67" s="86"/>
      <c r="P67" s="87"/>
      <c r="Q67" s="86"/>
      <c r="R67" s="87"/>
    </row>
    <row r="68" spans="11:18" x14ac:dyDescent="0.35">
      <c r="K68" s="86">
        <v>34</v>
      </c>
      <c r="L68" s="88" t="s">
        <v>56</v>
      </c>
      <c r="M68" s="5" t="s">
        <v>14</v>
      </c>
      <c r="N68" s="50">
        <f t="shared" ref="N68" si="137">N67+P66</f>
        <v>0.26373726851851848</v>
      </c>
      <c r="O68" s="86">
        <f>'Time Report'!$F39</f>
        <v>80.8</v>
      </c>
      <c r="P68" s="87">
        <f t="shared" ref="P68" si="138">O68/(60*60*24)</f>
        <v>9.3518518518518516E-4</v>
      </c>
      <c r="Q68" s="86">
        <v>30</v>
      </c>
      <c r="R68" s="87">
        <f t="shared" ref="R68" si="139">Q68/(60*60*24)</f>
        <v>3.4722222222222224E-4</v>
      </c>
    </row>
    <row r="69" spans="11:18" x14ac:dyDescent="0.35">
      <c r="K69" s="86"/>
      <c r="L69" s="88"/>
      <c r="M69" s="5" t="s">
        <v>15</v>
      </c>
      <c r="N69" s="50">
        <f t="shared" ref="N69" si="140">N68+R68</f>
        <v>0.2640844907407407</v>
      </c>
      <c r="O69" s="86"/>
      <c r="P69" s="87"/>
      <c r="Q69" s="86"/>
      <c r="R69" s="87"/>
    </row>
    <row r="70" spans="11:18" x14ac:dyDescent="0.35">
      <c r="K70" s="86">
        <v>35</v>
      </c>
      <c r="L70" s="88" t="s">
        <v>57</v>
      </c>
      <c r="M70" s="5" t="s">
        <v>14</v>
      </c>
      <c r="N70" s="50">
        <f t="shared" ref="N70" si="141">N69+P68</f>
        <v>0.2650196759259259</v>
      </c>
      <c r="O70" s="86">
        <f>'Time Report'!$F40</f>
        <v>83.6</v>
      </c>
      <c r="P70" s="87">
        <f t="shared" ref="P70" si="142">O70/(60*60*24)</f>
        <v>9.6759259259259248E-4</v>
      </c>
      <c r="Q70" s="86">
        <v>30</v>
      </c>
      <c r="R70" s="87">
        <f t="shared" ref="R70" si="143">Q70/(60*60*24)</f>
        <v>3.4722222222222224E-4</v>
      </c>
    </row>
    <row r="71" spans="11:18" x14ac:dyDescent="0.35">
      <c r="K71" s="86"/>
      <c r="L71" s="88"/>
      <c r="M71" s="5" t="s">
        <v>15</v>
      </c>
      <c r="N71" s="50">
        <f t="shared" ref="N71" si="144">N70+R70</f>
        <v>0.26536689814814812</v>
      </c>
      <c r="O71" s="86"/>
      <c r="P71" s="87"/>
      <c r="Q71" s="86"/>
      <c r="R71" s="87"/>
    </row>
    <row r="72" spans="11:18" x14ac:dyDescent="0.35">
      <c r="K72" s="86">
        <v>36</v>
      </c>
      <c r="L72" s="88" t="s">
        <v>58</v>
      </c>
      <c r="M72" s="5" t="s">
        <v>14</v>
      </c>
      <c r="N72" s="50">
        <f t="shared" ref="N72" si="145">N71+P70</f>
        <v>0.26633449074074073</v>
      </c>
      <c r="O72" s="86">
        <f>'Time Report'!$F41</f>
        <v>222.9</v>
      </c>
      <c r="P72" s="87">
        <f t="shared" ref="P72" si="146">O72/(60*60*24)</f>
        <v>2.5798611111111113E-3</v>
      </c>
      <c r="Q72" s="86">
        <v>30</v>
      </c>
      <c r="R72" s="87">
        <f t="shared" ref="R72" si="147">Q72/(60*60*24)</f>
        <v>3.4722222222222224E-4</v>
      </c>
    </row>
    <row r="73" spans="11:18" x14ac:dyDescent="0.35">
      <c r="K73" s="86"/>
      <c r="L73" s="88"/>
      <c r="M73" s="5" t="s">
        <v>15</v>
      </c>
      <c r="N73" s="50">
        <f t="shared" ref="N73" si="148">N72+R72</f>
        <v>0.26668171296296295</v>
      </c>
      <c r="O73" s="86"/>
      <c r="P73" s="87"/>
      <c r="Q73" s="86"/>
      <c r="R73" s="87"/>
    </row>
    <row r="74" spans="11:18" x14ac:dyDescent="0.35">
      <c r="K74" s="4"/>
      <c r="L74" s="51"/>
      <c r="M74" s="4"/>
      <c r="N74" s="52"/>
      <c r="O74" s="4"/>
      <c r="P74" s="44"/>
      <c r="Q74" s="4"/>
      <c r="R74" s="44"/>
    </row>
    <row r="75" spans="11:18" x14ac:dyDescent="0.35">
      <c r="K75" s="4"/>
      <c r="L75" s="51"/>
      <c r="M75" s="4"/>
      <c r="N75" s="52"/>
      <c r="O75" s="4"/>
      <c r="P75" s="44"/>
      <c r="Q75" s="4"/>
      <c r="R75" s="44"/>
    </row>
    <row r="76" spans="11:18" x14ac:dyDescent="0.35">
      <c r="K76" s="86">
        <v>37</v>
      </c>
      <c r="L76" s="88" t="s">
        <v>59</v>
      </c>
      <c r="M76" s="5" t="s">
        <v>14</v>
      </c>
      <c r="N76" s="50">
        <f>N73+P72</f>
        <v>0.26926157407407408</v>
      </c>
      <c r="O76" s="86">
        <f>'Time Report'!$F43</f>
        <v>83.5</v>
      </c>
      <c r="P76" s="87">
        <f t="shared" ref="P76" si="149">O76/(60*60*24)</f>
        <v>9.6643518518518519E-4</v>
      </c>
      <c r="Q76" s="86">
        <v>300</v>
      </c>
      <c r="R76" s="87">
        <f t="shared" ref="R76" si="150">Q76/(60*60*24)</f>
        <v>3.472222222222222E-3</v>
      </c>
    </row>
    <row r="77" spans="11:18" x14ac:dyDescent="0.35">
      <c r="K77" s="86"/>
      <c r="L77" s="88"/>
      <c r="M77" s="5" t="s">
        <v>15</v>
      </c>
      <c r="N77" s="50">
        <f t="shared" ref="N77" si="151">N76+R76</f>
        <v>0.27273379629629629</v>
      </c>
      <c r="O77" s="86"/>
      <c r="P77" s="87"/>
      <c r="Q77" s="86"/>
      <c r="R77" s="87"/>
    </row>
    <row r="78" spans="11:18" x14ac:dyDescent="0.35">
      <c r="K78" s="86">
        <v>38</v>
      </c>
      <c r="L78" s="88" t="s">
        <v>60</v>
      </c>
      <c r="M78" s="5" t="s">
        <v>14</v>
      </c>
      <c r="N78" s="50">
        <f t="shared" ref="N78" si="152">N77+P76</f>
        <v>0.27370023148148148</v>
      </c>
      <c r="O78" s="86">
        <f>'Time Report'!$F44</f>
        <v>83.5</v>
      </c>
      <c r="P78" s="87">
        <f t="shared" ref="P78" si="153">O78/(60*60*24)</f>
        <v>9.6643518518518519E-4</v>
      </c>
      <c r="Q78" s="86">
        <v>30</v>
      </c>
      <c r="R78" s="87">
        <f t="shared" ref="R78" si="154">Q78/(60*60*24)</f>
        <v>3.4722222222222224E-4</v>
      </c>
    </row>
    <row r="79" spans="11:18" x14ac:dyDescent="0.35">
      <c r="K79" s="86"/>
      <c r="L79" s="88"/>
      <c r="M79" s="5" t="s">
        <v>15</v>
      </c>
      <c r="N79" s="50">
        <f t="shared" ref="N79" si="155">N78+R78</f>
        <v>0.2740474537037037</v>
      </c>
      <c r="O79" s="86"/>
      <c r="P79" s="87"/>
      <c r="Q79" s="86"/>
      <c r="R79" s="87"/>
    </row>
    <row r="80" spans="11:18" x14ac:dyDescent="0.35">
      <c r="K80" s="86">
        <v>39</v>
      </c>
      <c r="L80" s="88" t="s">
        <v>61</v>
      </c>
      <c r="M80" s="5" t="s">
        <v>14</v>
      </c>
      <c r="N80" s="50">
        <f t="shared" ref="N80" si="156">N79+P78</f>
        <v>0.27501388888888889</v>
      </c>
      <c r="O80" s="86">
        <f>'Time Report'!$F45</f>
        <v>82</v>
      </c>
      <c r="P80" s="87">
        <f t="shared" ref="P80" si="157">O80/(60*60*24)</f>
        <v>9.4907407407407408E-4</v>
      </c>
      <c r="Q80" s="86">
        <v>30</v>
      </c>
      <c r="R80" s="87">
        <f t="shared" ref="R80" si="158">Q80/(60*60*24)</f>
        <v>3.4722222222222224E-4</v>
      </c>
    </row>
    <row r="81" spans="11:18" x14ac:dyDescent="0.35">
      <c r="K81" s="86"/>
      <c r="L81" s="88"/>
      <c r="M81" s="5" t="s">
        <v>15</v>
      </c>
      <c r="N81" s="50">
        <f t="shared" ref="N81" si="159">N80+R80</f>
        <v>0.27536111111111111</v>
      </c>
      <c r="O81" s="86"/>
      <c r="P81" s="87"/>
      <c r="Q81" s="86"/>
      <c r="R81" s="87"/>
    </row>
    <row r="82" spans="11:18" x14ac:dyDescent="0.35">
      <c r="K82" s="86">
        <v>40</v>
      </c>
      <c r="L82" s="88" t="s">
        <v>62</v>
      </c>
      <c r="M82" s="5" t="s">
        <v>14</v>
      </c>
      <c r="N82" s="50">
        <f t="shared" ref="N82" si="160">N81+P80</f>
        <v>0.27631018518518519</v>
      </c>
      <c r="O82" s="86">
        <f>'Time Report'!$F46</f>
        <v>127</v>
      </c>
      <c r="P82" s="87">
        <f t="shared" ref="P82" si="161">O82/(60*60*24)</f>
        <v>1.4699074074074074E-3</v>
      </c>
      <c r="Q82" s="86">
        <v>30</v>
      </c>
      <c r="R82" s="87">
        <f t="shared" ref="R82" si="162">Q82/(60*60*24)</f>
        <v>3.4722222222222224E-4</v>
      </c>
    </row>
    <row r="83" spans="11:18" x14ac:dyDescent="0.35">
      <c r="K83" s="86"/>
      <c r="L83" s="88"/>
      <c r="M83" s="5" t="s">
        <v>15</v>
      </c>
      <c r="N83" s="50">
        <f t="shared" ref="N83" si="163">N82+R82</f>
        <v>0.27665740740740741</v>
      </c>
      <c r="O83" s="86"/>
      <c r="P83" s="87"/>
      <c r="Q83" s="86"/>
      <c r="R83" s="87"/>
    </row>
    <row r="84" spans="11:18" x14ac:dyDescent="0.35">
      <c r="K84" s="86">
        <v>41</v>
      </c>
      <c r="L84" s="88" t="s">
        <v>63</v>
      </c>
      <c r="M84" s="5" t="s">
        <v>14</v>
      </c>
      <c r="N84" s="50">
        <f t="shared" ref="N84" si="164">N83+P82</f>
        <v>0.27812731481481484</v>
      </c>
      <c r="O84" s="86">
        <f>'Time Report'!$F47</f>
        <v>81.3</v>
      </c>
      <c r="P84" s="87">
        <f t="shared" ref="P84" si="165">O84/(60*60*24)</f>
        <v>9.4097222222222217E-4</v>
      </c>
      <c r="Q84" s="86">
        <v>30</v>
      </c>
      <c r="R84" s="87">
        <f t="shared" ref="R84" si="166">Q84/(60*60*24)</f>
        <v>3.4722222222222224E-4</v>
      </c>
    </row>
    <row r="85" spans="11:18" x14ac:dyDescent="0.35">
      <c r="K85" s="86"/>
      <c r="L85" s="88"/>
      <c r="M85" s="5" t="s">
        <v>15</v>
      </c>
      <c r="N85" s="50">
        <f t="shared" ref="N85" si="167">N84+R84</f>
        <v>0.27847453703703706</v>
      </c>
      <c r="O85" s="86"/>
      <c r="P85" s="87"/>
      <c r="Q85" s="86"/>
      <c r="R85" s="87"/>
    </row>
    <row r="86" spans="11:18" x14ac:dyDescent="0.35">
      <c r="K86" s="86">
        <v>42</v>
      </c>
      <c r="L86" s="88" t="s">
        <v>64</v>
      </c>
      <c r="M86" s="5" t="s">
        <v>14</v>
      </c>
      <c r="N86" s="50">
        <f t="shared" ref="N86" si="168">N85+P84</f>
        <v>0.27941550925925929</v>
      </c>
      <c r="O86" s="86">
        <f>'Time Report'!$F48</f>
        <v>78.8</v>
      </c>
      <c r="P86" s="87">
        <f t="shared" ref="P86:P146" si="169">O86/(60*60*24)</f>
        <v>9.1203703703703705E-4</v>
      </c>
      <c r="Q86" s="86">
        <v>30</v>
      </c>
      <c r="R86" s="87">
        <f t="shared" ref="R86:R146" si="170">Q86/(60*60*24)</f>
        <v>3.4722222222222224E-4</v>
      </c>
    </row>
    <row r="87" spans="11:18" x14ac:dyDescent="0.35">
      <c r="K87" s="86"/>
      <c r="L87" s="88"/>
      <c r="M87" s="5" t="s">
        <v>15</v>
      </c>
      <c r="N87" s="50">
        <f t="shared" ref="N87" si="171">N86+R86</f>
        <v>0.27976273148148151</v>
      </c>
      <c r="O87" s="86"/>
      <c r="P87" s="87"/>
      <c r="Q87" s="86"/>
      <c r="R87" s="87"/>
    </row>
    <row r="88" spans="11:18" x14ac:dyDescent="0.35">
      <c r="K88" s="86">
        <v>43</v>
      </c>
      <c r="L88" s="88" t="s">
        <v>65</v>
      </c>
      <c r="M88" s="5" t="s">
        <v>14</v>
      </c>
      <c r="N88" s="50">
        <f t="shared" ref="N88" si="172">N87+P86</f>
        <v>0.28067476851851852</v>
      </c>
      <c r="O88" s="86">
        <f>'Time Report'!$F49</f>
        <v>94.3</v>
      </c>
      <c r="P88" s="87">
        <f t="shared" si="169"/>
        <v>1.0914351851851851E-3</v>
      </c>
      <c r="Q88" s="86">
        <v>30</v>
      </c>
      <c r="R88" s="87">
        <f t="shared" si="170"/>
        <v>3.4722222222222224E-4</v>
      </c>
    </row>
    <row r="89" spans="11:18" x14ac:dyDescent="0.35">
      <c r="K89" s="86"/>
      <c r="L89" s="88"/>
      <c r="M89" s="5" t="s">
        <v>15</v>
      </c>
      <c r="N89" s="50">
        <f t="shared" ref="N89" si="173">N88+R88</f>
        <v>0.28102199074074075</v>
      </c>
      <c r="O89" s="86"/>
      <c r="P89" s="87"/>
      <c r="Q89" s="86"/>
      <c r="R89" s="87"/>
    </row>
    <row r="90" spans="11:18" x14ac:dyDescent="0.35">
      <c r="K90" s="86">
        <v>44</v>
      </c>
      <c r="L90" s="88" t="s">
        <v>66</v>
      </c>
      <c r="M90" s="5" t="s">
        <v>14</v>
      </c>
      <c r="N90" s="50">
        <f t="shared" ref="N90" si="174">N89+P88</f>
        <v>0.28211342592592592</v>
      </c>
      <c r="O90" s="86">
        <f>'Time Report'!$F50</f>
        <v>82.8</v>
      </c>
      <c r="P90" s="87">
        <f t="shared" si="169"/>
        <v>9.5833333333333328E-4</v>
      </c>
      <c r="Q90" s="86">
        <v>30</v>
      </c>
      <c r="R90" s="87">
        <f t="shared" si="170"/>
        <v>3.4722222222222224E-4</v>
      </c>
    </row>
    <row r="91" spans="11:18" x14ac:dyDescent="0.35">
      <c r="K91" s="86"/>
      <c r="L91" s="88"/>
      <c r="M91" s="5" t="s">
        <v>15</v>
      </c>
      <c r="N91" s="50">
        <f t="shared" ref="N91" si="175">N90+R90</f>
        <v>0.28246064814814814</v>
      </c>
      <c r="O91" s="86"/>
      <c r="P91" s="87"/>
      <c r="Q91" s="86"/>
      <c r="R91" s="87"/>
    </row>
    <row r="92" spans="11:18" x14ac:dyDescent="0.35">
      <c r="K92" s="86">
        <v>45</v>
      </c>
      <c r="L92" s="88" t="s">
        <v>67</v>
      </c>
      <c r="M92" s="5" t="s">
        <v>14</v>
      </c>
      <c r="N92" s="50">
        <f t="shared" ref="N92" si="176">N91+P90</f>
        <v>0.28341898148148148</v>
      </c>
      <c r="O92" s="86">
        <f>'Time Report'!$F51</f>
        <v>133.19999999999999</v>
      </c>
      <c r="P92" s="87">
        <f t="shared" si="169"/>
        <v>1.5416666666666664E-3</v>
      </c>
      <c r="Q92" s="86">
        <v>30</v>
      </c>
      <c r="R92" s="87">
        <f t="shared" si="170"/>
        <v>3.4722222222222224E-4</v>
      </c>
    </row>
    <row r="93" spans="11:18" x14ac:dyDescent="0.35">
      <c r="K93" s="86"/>
      <c r="L93" s="88"/>
      <c r="M93" s="5" t="s">
        <v>15</v>
      </c>
      <c r="N93" s="50">
        <f t="shared" ref="N93" si="177">N92+R92</f>
        <v>0.2837662037037037</v>
      </c>
      <c r="O93" s="86"/>
      <c r="P93" s="87"/>
      <c r="Q93" s="86"/>
      <c r="R93" s="87"/>
    </row>
    <row r="94" spans="11:18" x14ac:dyDescent="0.35">
      <c r="K94" s="86">
        <v>46</v>
      </c>
      <c r="L94" s="88" t="s">
        <v>68</v>
      </c>
      <c r="M94" s="5" t="s">
        <v>14</v>
      </c>
      <c r="N94" s="50">
        <f t="shared" ref="N94" si="178">N93+P92</f>
        <v>0.28530787037037036</v>
      </c>
      <c r="O94" s="86">
        <f>'Time Report'!$F52</f>
        <v>90.9</v>
      </c>
      <c r="P94" s="87">
        <f t="shared" si="169"/>
        <v>1.0520833333333335E-3</v>
      </c>
      <c r="Q94" s="86">
        <v>30</v>
      </c>
      <c r="R94" s="87">
        <f t="shared" si="170"/>
        <v>3.4722222222222224E-4</v>
      </c>
    </row>
    <row r="95" spans="11:18" x14ac:dyDescent="0.35">
      <c r="K95" s="86"/>
      <c r="L95" s="88"/>
      <c r="M95" s="5" t="s">
        <v>15</v>
      </c>
      <c r="N95" s="50">
        <f t="shared" ref="N95" si="179">N94+R94</f>
        <v>0.28565509259259259</v>
      </c>
      <c r="O95" s="86"/>
      <c r="P95" s="87"/>
      <c r="Q95" s="86"/>
      <c r="R95" s="87"/>
    </row>
    <row r="96" spans="11:18" x14ac:dyDescent="0.35">
      <c r="K96" s="86">
        <v>47</v>
      </c>
      <c r="L96" s="88" t="s">
        <v>69</v>
      </c>
      <c r="M96" s="5" t="s">
        <v>14</v>
      </c>
      <c r="N96" s="50">
        <f t="shared" ref="N96" si="180">N95+P94</f>
        <v>0.28670717592592593</v>
      </c>
      <c r="O96" s="86">
        <f>'Time Report'!$F53</f>
        <v>119.3</v>
      </c>
      <c r="P96" s="87">
        <f t="shared" si="169"/>
        <v>1.3807870370370369E-3</v>
      </c>
      <c r="Q96" s="86">
        <v>30</v>
      </c>
      <c r="R96" s="87">
        <f t="shared" si="170"/>
        <v>3.4722222222222224E-4</v>
      </c>
    </row>
    <row r="97" spans="11:18" x14ac:dyDescent="0.35">
      <c r="K97" s="86"/>
      <c r="L97" s="88"/>
      <c r="M97" s="5" t="s">
        <v>15</v>
      </c>
      <c r="N97" s="50">
        <f t="shared" ref="N97" si="181">N96+R96</f>
        <v>0.28705439814814815</v>
      </c>
      <c r="O97" s="86"/>
      <c r="P97" s="87"/>
      <c r="Q97" s="86"/>
      <c r="R97" s="87"/>
    </row>
    <row r="98" spans="11:18" x14ac:dyDescent="0.35">
      <c r="K98" s="86">
        <v>48</v>
      </c>
      <c r="L98" s="88" t="s">
        <v>70</v>
      </c>
      <c r="M98" s="5" t="s">
        <v>14</v>
      </c>
      <c r="N98" s="50">
        <f t="shared" ref="N98" si="182">N97+P96</f>
        <v>0.28843518518518518</v>
      </c>
      <c r="O98" s="86">
        <f>'Time Report'!$F54</f>
        <v>97.9</v>
      </c>
      <c r="P98" s="87">
        <f t="shared" si="169"/>
        <v>1.1331018518518519E-3</v>
      </c>
      <c r="Q98" s="86">
        <v>30</v>
      </c>
      <c r="R98" s="87">
        <f t="shared" si="170"/>
        <v>3.4722222222222224E-4</v>
      </c>
    </row>
    <row r="99" spans="11:18" x14ac:dyDescent="0.35">
      <c r="K99" s="86"/>
      <c r="L99" s="88"/>
      <c r="M99" s="5" t="s">
        <v>15</v>
      </c>
      <c r="N99" s="50">
        <f t="shared" ref="N99" si="183">N98+R98</f>
        <v>0.2887824074074074</v>
      </c>
      <c r="O99" s="86"/>
      <c r="P99" s="87"/>
      <c r="Q99" s="86"/>
      <c r="R99" s="87"/>
    </row>
    <row r="100" spans="11:18" x14ac:dyDescent="0.35">
      <c r="K100" s="86">
        <v>49</v>
      </c>
      <c r="L100" s="88" t="s">
        <v>71</v>
      </c>
      <c r="M100" s="5" t="s">
        <v>14</v>
      </c>
      <c r="N100" s="50">
        <f t="shared" ref="N100" si="184">N99+P98</f>
        <v>0.28991550925925924</v>
      </c>
      <c r="O100" s="86">
        <f>'Time Report'!$F55</f>
        <v>127.7</v>
      </c>
      <c r="P100" s="87">
        <f t="shared" si="169"/>
        <v>1.4780092592592592E-3</v>
      </c>
      <c r="Q100" s="86">
        <v>30</v>
      </c>
      <c r="R100" s="87">
        <f t="shared" si="170"/>
        <v>3.4722222222222224E-4</v>
      </c>
    </row>
    <row r="101" spans="11:18" x14ac:dyDescent="0.35">
      <c r="K101" s="86"/>
      <c r="L101" s="88"/>
      <c r="M101" s="5" t="s">
        <v>15</v>
      </c>
      <c r="N101" s="50">
        <f t="shared" ref="N101" si="185">N100+R100</f>
        <v>0.29026273148148146</v>
      </c>
      <c r="O101" s="86"/>
      <c r="P101" s="87"/>
      <c r="Q101" s="86"/>
      <c r="R101" s="87"/>
    </row>
    <row r="102" spans="11:18" x14ac:dyDescent="0.35">
      <c r="K102" s="86">
        <v>50</v>
      </c>
      <c r="L102" s="88" t="s">
        <v>72</v>
      </c>
      <c r="M102" s="5" t="s">
        <v>14</v>
      </c>
      <c r="N102" s="50">
        <f t="shared" ref="N102" si="186">N101+P100</f>
        <v>0.29174074074074074</v>
      </c>
      <c r="O102" s="86">
        <f>'Time Report'!$F56</f>
        <v>115.4</v>
      </c>
      <c r="P102" s="87">
        <f t="shared" si="169"/>
        <v>1.3356481481481483E-3</v>
      </c>
      <c r="Q102" s="86">
        <v>30</v>
      </c>
      <c r="R102" s="87">
        <f t="shared" si="170"/>
        <v>3.4722222222222224E-4</v>
      </c>
    </row>
    <row r="103" spans="11:18" x14ac:dyDescent="0.35">
      <c r="K103" s="86"/>
      <c r="L103" s="88"/>
      <c r="M103" s="5" t="s">
        <v>15</v>
      </c>
      <c r="N103" s="50">
        <f t="shared" ref="N103" si="187">N102+R102</f>
        <v>0.29208796296296297</v>
      </c>
      <c r="O103" s="86"/>
      <c r="P103" s="87"/>
      <c r="Q103" s="86"/>
      <c r="R103" s="87"/>
    </row>
    <row r="104" spans="11:18" x14ac:dyDescent="0.35">
      <c r="K104" s="86">
        <v>51</v>
      </c>
      <c r="L104" s="88" t="s">
        <v>73</v>
      </c>
      <c r="M104" s="5" t="s">
        <v>14</v>
      </c>
      <c r="N104" s="50">
        <f t="shared" ref="N104" si="188">N103+P102</f>
        <v>0.29342361111111109</v>
      </c>
      <c r="O104" s="86">
        <f>'Time Report'!$F57</f>
        <v>164.1</v>
      </c>
      <c r="P104" s="87">
        <f t="shared" si="169"/>
        <v>1.8993055555555556E-3</v>
      </c>
      <c r="Q104" s="86">
        <v>30</v>
      </c>
      <c r="R104" s="87">
        <f t="shared" si="170"/>
        <v>3.4722222222222224E-4</v>
      </c>
    </row>
    <row r="105" spans="11:18" x14ac:dyDescent="0.35">
      <c r="K105" s="86"/>
      <c r="L105" s="88"/>
      <c r="M105" s="5" t="s">
        <v>15</v>
      </c>
      <c r="N105" s="50">
        <f t="shared" ref="N105" si="189">N104+R104</f>
        <v>0.29377083333333331</v>
      </c>
      <c r="O105" s="86"/>
      <c r="P105" s="87"/>
      <c r="Q105" s="86"/>
      <c r="R105" s="87"/>
    </row>
    <row r="106" spans="11:18" x14ac:dyDescent="0.35">
      <c r="K106" s="86">
        <v>52</v>
      </c>
      <c r="L106" s="88" t="s">
        <v>74</v>
      </c>
      <c r="M106" s="5" t="s">
        <v>14</v>
      </c>
      <c r="N106" s="50">
        <f t="shared" ref="N106" si="190">N105+P104</f>
        <v>0.29567013888888888</v>
      </c>
      <c r="O106" s="86">
        <f>'Time Report'!$F58</f>
        <v>138</v>
      </c>
      <c r="P106" s="87">
        <f t="shared" si="169"/>
        <v>1.5972222222222223E-3</v>
      </c>
      <c r="Q106" s="86">
        <v>30</v>
      </c>
      <c r="R106" s="87">
        <f t="shared" si="170"/>
        <v>3.4722222222222224E-4</v>
      </c>
    </row>
    <row r="107" spans="11:18" x14ac:dyDescent="0.35">
      <c r="K107" s="86"/>
      <c r="L107" s="88"/>
      <c r="M107" s="5" t="s">
        <v>15</v>
      </c>
      <c r="N107" s="50">
        <f t="shared" ref="N107" si="191">N106+R106</f>
        <v>0.2960173611111111</v>
      </c>
      <c r="O107" s="86"/>
      <c r="P107" s="87"/>
      <c r="Q107" s="86"/>
      <c r="R107" s="87"/>
    </row>
    <row r="108" spans="11:18" x14ac:dyDescent="0.35">
      <c r="K108" s="86">
        <v>53</v>
      </c>
      <c r="L108" s="88" t="s">
        <v>75</v>
      </c>
      <c r="M108" s="5" t="s">
        <v>14</v>
      </c>
      <c r="N108" s="50">
        <f t="shared" ref="N108" si="192">N107+P106</f>
        <v>0.29761458333333335</v>
      </c>
      <c r="O108" s="86">
        <f>'Time Report'!$F59</f>
        <v>93.6</v>
      </c>
      <c r="P108" s="87">
        <f t="shared" si="169"/>
        <v>1.0833333333333333E-3</v>
      </c>
      <c r="Q108" s="86">
        <v>30</v>
      </c>
      <c r="R108" s="87">
        <f t="shared" si="170"/>
        <v>3.4722222222222224E-4</v>
      </c>
    </row>
    <row r="109" spans="11:18" x14ac:dyDescent="0.35">
      <c r="K109" s="86"/>
      <c r="L109" s="88"/>
      <c r="M109" s="5" t="s">
        <v>15</v>
      </c>
      <c r="N109" s="50">
        <f t="shared" ref="N109" si="193">N108+R108</f>
        <v>0.29796180555555557</v>
      </c>
      <c r="O109" s="86"/>
      <c r="P109" s="87"/>
      <c r="Q109" s="86"/>
      <c r="R109" s="87"/>
    </row>
    <row r="110" spans="11:18" x14ac:dyDescent="0.35">
      <c r="K110" s="86">
        <v>54</v>
      </c>
      <c r="L110" s="88" t="s">
        <v>76</v>
      </c>
      <c r="M110" s="5" t="s">
        <v>14</v>
      </c>
      <c r="N110" s="50">
        <f t="shared" ref="N110" si="194">N109+P108</f>
        <v>0.2990451388888889</v>
      </c>
      <c r="O110" s="86">
        <f>'Time Report'!$F60</f>
        <v>86.3</v>
      </c>
      <c r="P110" s="87">
        <f t="shared" si="169"/>
        <v>9.9884259259259262E-4</v>
      </c>
      <c r="Q110" s="86">
        <v>30</v>
      </c>
      <c r="R110" s="87">
        <f t="shared" si="170"/>
        <v>3.4722222222222224E-4</v>
      </c>
    </row>
    <row r="111" spans="11:18" x14ac:dyDescent="0.35">
      <c r="K111" s="86"/>
      <c r="L111" s="88"/>
      <c r="M111" s="5" t="s">
        <v>15</v>
      </c>
      <c r="N111" s="50">
        <f t="shared" ref="N111" si="195">N110+R110</f>
        <v>0.29939236111111112</v>
      </c>
      <c r="O111" s="86"/>
      <c r="P111" s="87"/>
      <c r="Q111" s="86"/>
      <c r="R111" s="87"/>
    </row>
    <row r="112" spans="11:18" x14ac:dyDescent="0.35">
      <c r="K112" s="86">
        <v>55</v>
      </c>
      <c r="L112" s="88" t="s">
        <v>77</v>
      </c>
      <c r="M112" s="5" t="s">
        <v>14</v>
      </c>
      <c r="N112" s="50">
        <f t="shared" ref="N112" si="196">N111+P110</f>
        <v>0.3003912037037037</v>
      </c>
      <c r="O112" s="86">
        <f>'Time Report'!$F61</f>
        <v>139.69999999999999</v>
      </c>
      <c r="P112" s="87">
        <f t="shared" si="169"/>
        <v>1.6168981481481481E-3</v>
      </c>
      <c r="Q112" s="86">
        <v>30</v>
      </c>
      <c r="R112" s="87">
        <f t="shared" si="170"/>
        <v>3.4722222222222224E-4</v>
      </c>
    </row>
    <row r="113" spans="11:18" x14ac:dyDescent="0.35">
      <c r="K113" s="86"/>
      <c r="L113" s="88"/>
      <c r="M113" s="5" t="s">
        <v>15</v>
      </c>
      <c r="N113" s="50">
        <f t="shared" ref="N113" si="197">N112+R112</f>
        <v>0.30073842592592592</v>
      </c>
      <c r="O113" s="86"/>
      <c r="P113" s="87"/>
      <c r="Q113" s="86"/>
      <c r="R113" s="87"/>
    </row>
    <row r="114" spans="11:18" x14ac:dyDescent="0.35">
      <c r="K114" s="86">
        <v>56</v>
      </c>
      <c r="L114" s="88" t="s">
        <v>78</v>
      </c>
      <c r="M114" s="5" t="s">
        <v>14</v>
      </c>
      <c r="N114" s="50">
        <f t="shared" ref="N114" si="198">N113+P112</f>
        <v>0.30235532407407406</v>
      </c>
      <c r="O114" s="86">
        <f>'Time Report'!$F62</f>
        <v>71.7</v>
      </c>
      <c r="P114" s="87">
        <f t="shared" si="169"/>
        <v>8.2986111111111119E-4</v>
      </c>
      <c r="Q114" s="86">
        <v>30</v>
      </c>
      <c r="R114" s="87">
        <f t="shared" si="170"/>
        <v>3.4722222222222224E-4</v>
      </c>
    </row>
    <row r="115" spans="11:18" x14ac:dyDescent="0.35">
      <c r="K115" s="86"/>
      <c r="L115" s="88"/>
      <c r="M115" s="5" t="s">
        <v>15</v>
      </c>
      <c r="N115" s="50">
        <f t="shared" ref="N115" si="199">N114+R114</f>
        <v>0.30270254629629628</v>
      </c>
      <c r="O115" s="86"/>
      <c r="P115" s="87"/>
      <c r="Q115" s="86"/>
      <c r="R115" s="87"/>
    </row>
    <row r="116" spans="11:18" x14ac:dyDescent="0.35">
      <c r="K116" s="86">
        <v>57</v>
      </c>
      <c r="L116" s="88" t="s">
        <v>79</v>
      </c>
      <c r="M116" s="5" t="s">
        <v>14</v>
      </c>
      <c r="N116" s="50">
        <f t="shared" ref="N116" si="200">N115+P114</f>
        <v>0.30353240740740739</v>
      </c>
      <c r="O116" s="86">
        <f>'Time Report'!$F63</f>
        <v>85.2</v>
      </c>
      <c r="P116" s="87">
        <f t="shared" si="169"/>
        <v>9.8611111111111122E-4</v>
      </c>
      <c r="Q116" s="86">
        <v>30</v>
      </c>
      <c r="R116" s="87">
        <f t="shared" si="170"/>
        <v>3.4722222222222224E-4</v>
      </c>
    </row>
    <row r="117" spans="11:18" x14ac:dyDescent="0.35">
      <c r="K117" s="86"/>
      <c r="L117" s="88"/>
      <c r="M117" s="5" t="s">
        <v>15</v>
      </c>
      <c r="N117" s="50">
        <f t="shared" ref="N117" si="201">N116+R116</f>
        <v>0.30387962962962961</v>
      </c>
      <c r="O117" s="86"/>
      <c r="P117" s="87"/>
      <c r="Q117" s="86"/>
      <c r="R117" s="87"/>
    </row>
    <row r="118" spans="11:18" x14ac:dyDescent="0.35">
      <c r="K118" s="86">
        <v>58</v>
      </c>
      <c r="L118" s="88" t="s">
        <v>80</v>
      </c>
      <c r="M118" s="5" t="s">
        <v>14</v>
      </c>
      <c r="N118" s="50">
        <f t="shared" ref="N118" si="202">N117+P116</f>
        <v>0.30486574074074074</v>
      </c>
      <c r="O118" s="86">
        <f>'Time Report'!$F64</f>
        <v>103.8</v>
      </c>
      <c r="P118" s="87">
        <f t="shared" si="169"/>
        <v>1.2013888888888888E-3</v>
      </c>
      <c r="Q118" s="86">
        <v>30</v>
      </c>
      <c r="R118" s="87">
        <f t="shared" si="170"/>
        <v>3.4722222222222224E-4</v>
      </c>
    </row>
    <row r="119" spans="11:18" x14ac:dyDescent="0.35">
      <c r="K119" s="86"/>
      <c r="L119" s="88"/>
      <c r="M119" s="5" t="s">
        <v>15</v>
      </c>
      <c r="N119" s="50">
        <f t="shared" ref="N119" si="203">N118+R118</f>
        <v>0.30521296296296296</v>
      </c>
      <c r="O119" s="86"/>
      <c r="P119" s="87"/>
      <c r="Q119" s="86"/>
      <c r="R119" s="87"/>
    </row>
    <row r="120" spans="11:18" x14ac:dyDescent="0.35">
      <c r="K120" s="86">
        <v>59</v>
      </c>
      <c r="L120" s="88" t="s">
        <v>81</v>
      </c>
      <c r="M120" s="5" t="s">
        <v>14</v>
      </c>
      <c r="N120" s="50">
        <f t="shared" ref="N120" si="204">N119+P118</f>
        <v>0.30641435185185184</v>
      </c>
      <c r="O120" s="86">
        <f>'Time Report'!$F65</f>
        <v>72</v>
      </c>
      <c r="P120" s="87">
        <f t="shared" si="169"/>
        <v>8.3333333333333339E-4</v>
      </c>
      <c r="Q120" s="86">
        <v>30</v>
      </c>
      <c r="R120" s="87">
        <f t="shared" si="170"/>
        <v>3.4722222222222224E-4</v>
      </c>
    </row>
    <row r="121" spans="11:18" x14ac:dyDescent="0.35">
      <c r="K121" s="86"/>
      <c r="L121" s="88"/>
      <c r="M121" s="5" t="s">
        <v>15</v>
      </c>
      <c r="N121" s="50">
        <f t="shared" ref="N121" si="205">N120+R120</f>
        <v>0.30676157407407406</v>
      </c>
      <c r="O121" s="86"/>
      <c r="P121" s="87"/>
      <c r="Q121" s="86"/>
      <c r="R121" s="87"/>
    </row>
    <row r="122" spans="11:18" x14ac:dyDescent="0.35">
      <c r="K122" s="86">
        <v>60</v>
      </c>
      <c r="L122" s="88" t="s">
        <v>82</v>
      </c>
      <c r="M122" s="5" t="s">
        <v>14</v>
      </c>
      <c r="N122" s="50">
        <f t="shared" ref="N122" si="206">N121+P120</f>
        <v>0.30759490740740741</v>
      </c>
      <c r="O122" s="86">
        <f>'Time Report'!$F66</f>
        <v>94.5</v>
      </c>
      <c r="P122" s="87">
        <f t="shared" si="169"/>
        <v>1.0937500000000001E-3</v>
      </c>
      <c r="Q122" s="86">
        <v>30</v>
      </c>
      <c r="R122" s="87">
        <f t="shared" si="170"/>
        <v>3.4722222222222224E-4</v>
      </c>
    </row>
    <row r="123" spans="11:18" x14ac:dyDescent="0.35">
      <c r="K123" s="86"/>
      <c r="L123" s="88"/>
      <c r="M123" s="5" t="s">
        <v>15</v>
      </c>
      <c r="N123" s="50">
        <f t="shared" ref="N123" si="207">N122+R122</f>
        <v>0.30794212962962964</v>
      </c>
      <c r="O123" s="86"/>
      <c r="P123" s="87"/>
      <c r="Q123" s="86"/>
      <c r="R123" s="87"/>
    </row>
    <row r="124" spans="11:18" x14ac:dyDescent="0.35">
      <c r="K124" s="86">
        <v>61</v>
      </c>
      <c r="L124" s="88" t="s">
        <v>83</v>
      </c>
      <c r="M124" s="5" t="s">
        <v>14</v>
      </c>
      <c r="N124" s="50">
        <f t="shared" ref="N124" si="208">N123+P122</f>
        <v>0.30903587962962964</v>
      </c>
      <c r="O124" s="86">
        <f>'Time Report'!$F67</f>
        <v>115.5</v>
      </c>
      <c r="P124" s="87">
        <f t="shared" si="169"/>
        <v>1.3368055555555555E-3</v>
      </c>
      <c r="Q124" s="86">
        <v>30</v>
      </c>
      <c r="R124" s="87">
        <f t="shared" si="170"/>
        <v>3.4722222222222224E-4</v>
      </c>
    </row>
    <row r="125" spans="11:18" x14ac:dyDescent="0.35">
      <c r="K125" s="86"/>
      <c r="L125" s="88"/>
      <c r="M125" s="5" t="s">
        <v>15</v>
      </c>
      <c r="N125" s="50">
        <f t="shared" ref="N125" si="209">N124+R124</f>
        <v>0.30938310185185186</v>
      </c>
      <c r="O125" s="86"/>
      <c r="P125" s="87"/>
      <c r="Q125" s="86"/>
      <c r="R125" s="87"/>
    </row>
    <row r="126" spans="11:18" x14ac:dyDescent="0.35">
      <c r="K126" s="86">
        <v>62</v>
      </c>
      <c r="L126" s="88" t="s">
        <v>84</v>
      </c>
      <c r="M126" s="5" t="s">
        <v>14</v>
      </c>
      <c r="N126" s="50">
        <f t="shared" ref="N126" si="210">N125+P124</f>
        <v>0.3107199074074074</v>
      </c>
      <c r="O126" s="86">
        <f>'Time Report'!$F68</f>
        <v>86.9</v>
      </c>
      <c r="P126" s="87">
        <f t="shared" si="169"/>
        <v>1.005787037037037E-3</v>
      </c>
      <c r="Q126" s="86">
        <v>30</v>
      </c>
      <c r="R126" s="87">
        <f t="shared" si="170"/>
        <v>3.4722222222222224E-4</v>
      </c>
    </row>
    <row r="127" spans="11:18" x14ac:dyDescent="0.35">
      <c r="K127" s="86"/>
      <c r="L127" s="88"/>
      <c r="M127" s="5" t="s">
        <v>15</v>
      </c>
      <c r="N127" s="50">
        <f t="shared" ref="N127" si="211">N126+R126</f>
        <v>0.31106712962962962</v>
      </c>
      <c r="O127" s="86"/>
      <c r="P127" s="87"/>
      <c r="Q127" s="86"/>
      <c r="R127" s="87"/>
    </row>
    <row r="128" spans="11:18" x14ac:dyDescent="0.35">
      <c r="K128" s="86">
        <v>63</v>
      </c>
      <c r="L128" s="88" t="s">
        <v>85</v>
      </c>
      <c r="M128" s="5" t="s">
        <v>14</v>
      </c>
      <c r="N128" s="50">
        <f t="shared" ref="N128" si="212">N127+P126</f>
        <v>0.31207291666666664</v>
      </c>
      <c r="O128" s="86">
        <f>'Time Report'!$F69</f>
        <v>83.9</v>
      </c>
      <c r="P128" s="87">
        <f t="shared" si="169"/>
        <v>9.710648148148149E-4</v>
      </c>
      <c r="Q128" s="86">
        <v>30</v>
      </c>
      <c r="R128" s="87">
        <f t="shared" si="170"/>
        <v>3.4722222222222224E-4</v>
      </c>
    </row>
    <row r="129" spans="11:18" x14ac:dyDescent="0.35">
      <c r="K129" s="86"/>
      <c r="L129" s="88"/>
      <c r="M129" s="5" t="s">
        <v>15</v>
      </c>
      <c r="N129" s="50">
        <f t="shared" ref="N129" si="213">N128+R128</f>
        <v>0.31242013888888887</v>
      </c>
      <c r="O129" s="86"/>
      <c r="P129" s="87"/>
      <c r="Q129" s="86"/>
      <c r="R129" s="87"/>
    </row>
    <row r="130" spans="11:18" x14ac:dyDescent="0.35">
      <c r="K130" s="86">
        <v>64</v>
      </c>
      <c r="L130" s="88" t="s">
        <v>86</v>
      </c>
      <c r="M130" s="5" t="s">
        <v>14</v>
      </c>
      <c r="N130" s="50">
        <f t="shared" ref="N130" si="214">N129+P128</f>
        <v>0.31339120370370366</v>
      </c>
      <c r="O130" s="86">
        <f>'Time Report'!$F70</f>
        <v>112.3</v>
      </c>
      <c r="P130" s="87">
        <f t="shared" si="169"/>
        <v>1.2997685185185185E-3</v>
      </c>
      <c r="Q130" s="86">
        <v>30</v>
      </c>
      <c r="R130" s="87">
        <f t="shared" si="170"/>
        <v>3.4722222222222224E-4</v>
      </c>
    </row>
    <row r="131" spans="11:18" x14ac:dyDescent="0.35">
      <c r="K131" s="86"/>
      <c r="L131" s="88"/>
      <c r="M131" s="5" t="s">
        <v>15</v>
      </c>
      <c r="N131" s="50">
        <f t="shared" ref="N131" si="215">N130+R130</f>
        <v>0.31373842592592588</v>
      </c>
      <c r="O131" s="86"/>
      <c r="P131" s="87"/>
      <c r="Q131" s="86"/>
      <c r="R131" s="87"/>
    </row>
    <row r="132" spans="11:18" x14ac:dyDescent="0.35">
      <c r="K132" s="86">
        <v>65</v>
      </c>
      <c r="L132" s="88" t="s">
        <v>87</v>
      </c>
      <c r="M132" s="5" t="s">
        <v>14</v>
      </c>
      <c r="N132" s="50">
        <f t="shared" ref="N132" si="216">N131+P130</f>
        <v>0.31503819444444442</v>
      </c>
      <c r="O132" s="86">
        <f>'Time Report'!$F71</f>
        <v>95.8</v>
      </c>
      <c r="P132" s="87">
        <f t="shared" si="169"/>
        <v>1.1087962962962963E-3</v>
      </c>
      <c r="Q132" s="86">
        <v>30</v>
      </c>
      <c r="R132" s="87">
        <f t="shared" si="170"/>
        <v>3.4722222222222224E-4</v>
      </c>
    </row>
    <row r="133" spans="11:18" x14ac:dyDescent="0.35">
      <c r="K133" s="86"/>
      <c r="L133" s="88"/>
      <c r="M133" s="5" t="s">
        <v>15</v>
      </c>
      <c r="N133" s="50">
        <f t="shared" ref="N133" si="217">N132+R132</f>
        <v>0.31538541666666664</v>
      </c>
      <c r="O133" s="86"/>
      <c r="P133" s="87"/>
      <c r="Q133" s="86"/>
      <c r="R133" s="87"/>
    </row>
    <row r="134" spans="11:18" x14ac:dyDescent="0.35">
      <c r="K134" s="86">
        <v>66</v>
      </c>
      <c r="L134" s="88" t="s">
        <v>88</v>
      </c>
      <c r="M134" s="5" t="s">
        <v>14</v>
      </c>
      <c r="N134" s="50">
        <f t="shared" ref="N134" si="218">N133+P132</f>
        <v>0.31649421296296293</v>
      </c>
      <c r="O134" s="86">
        <f>'Time Report'!$F72</f>
        <v>68.7</v>
      </c>
      <c r="P134" s="87">
        <f t="shared" si="169"/>
        <v>7.9513888888888896E-4</v>
      </c>
      <c r="Q134" s="86">
        <v>30</v>
      </c>
      <c r="R134" s="87">
        <f t="shared" si="170"/>
        <v>3.4722222222222224E-4</v>
      </c>
    </row>
    <row r="135" spans="11:18" x14ac:dyDescent="0.35">
      <c r="K135" s="86"/>
      <c r="L135" s="88"/>
      <c r="M135" s="5" t="s">
        <v>15</v>
      </c>
      <c r="N135" s="50">
        <f t="shared" ref="N135" si="219">N134+R134</f>
        <v>0.31684143518518515</v>
      </c>
      <c r="O135" s="86"/>
      <c r="P135" s="87"/>
      <c r="Q135" s="86"/>
      <c r="R135" s="87"/>
    </row>
    <row r="136" spans="11:18" x14ac:dyDescent="0.35">
      <c r="K136" s="86">
        <v>67</v>
      </c>
      <c r="L136" s="88" t="s">
        <v>89</v>
      </c>
      <c r="M136" s="5" t="s">
        <v>14</v>
      </c>
      <c r="N136" s="50">
        <f t="shared" ref="N136" si="220">N135+P134</f>
        <v>0.31763657407407403</v>
      </c>
      <c r="O136" s="86">
        <f>'Time Report'!$F73</f>
        <v>89.1</v>
      </c>
      <c r="P136" s="87">
        <f t="shared" si="169"/>
        <v>1.0312499999999998E-3</v>
      </c>
      <c r="Q136" s="86">
        <v>30</v>
      </c>
      <c r="R136" s="87">
        <f t="shared" si="170"/>
        <v>3.4722222222222224E-4</v>
      </c>
    </row>
    <row r="137" spans="11:18" x14ac:dyDescent="0.35">
      <c r="K137" s="86"/>
      <c r="L137" s="88"/>
      <c r="M137" s="5" t="s">
        <v>15</v>
      </c>
      <c r="N137" s="50">
        <f t="shared" ref="N137" si="221">N136+R136</f>
        <v>0.31798379629629625</v>
      </c>
      <c r="O137" s="86"/>
      <c r="P137" s="87"/>
      <c r="Q137" s="86"/>
      <c r="R137" s="87"/>
    </row>
    <row r="138" spans="11:18" x14ac:dyDescent="0.35">
      <c r="K138" s="86">
        <v>68</v>
      </c>
      <c r="L138" s="88" t="s">
        <v>90</v>
      </c>
      <c r="M138" s="5" t="s">
        <v>14</v>
      </c>
      <c r="N138" s="50">
        <f t="shared" ref="N138" si="222">N137+P136</f>
        <v>0.31901504629629623</v>
      </c>
      <c r="O138" s="86">
        <f>'Time Report'!$F74</f>
        <v>82.5</v>
      </c>
      <c r="P138" s="87">
        <f t="shared" si="169"/>
        <v>9.5486111111111108E-4</v>
      </c>
      <c r="Q138" s="86">
        <v>30</v>
      </c>
      <c r="R138" s="87">
        <f t="shared" si="170"/>
        <v>3.4722222222222224E-4</v>
      </c>
    </row>
    <row r="139" spans="11:18" x14ac:dyDescent="0.35">
      <c r="K139" s="86"/>
      <c r="L139" s="88"/>
      <c r="M139" s="5" t="s">
        <v>15</v>
      </c>
      <c r="N139" s="50">
        <f t="shared" ref="N139" si="223">N138+R138</f>
        <v>0.31936226851851846</v>
      </c>
      <c r="O139" s="86"/>
      <c r="P139" s="87"/>
      <c r="Q139" s="86"/>
      <c r="R139" s="87"/>
    </row>
    <row r="140" spans="11:18" x14ac:dyDescent="0.35">
      <c r="K140" s="86">
        <v>69</v>
      </c>
      <c r="L140" s="88" t="s">
        <v>91</v>
      </c>
      <c r="M140" s="5" t="s">
        <v>14</v>
      </c>
      <c r="N140" s="50">
        <f t="shared" ref="N140" si="224">N139+P138</f>
        <v>0.32031712962962955</v>
      </c>
      <c r="O140" s="86">
        <f>'Time Report'!$F75</f>
        <v>156.69999999999999</v>
      </c>
      <c r="P140" s="87">
        <f t="shared" si="169"/>
        <v>1.8136574074074073E-3</v>
      </c>
      <c r="Q140" s="86">
        <v>30</v>
      </c>
      <c r="R140" s="87">
        <f t="shared" si="170"/>
        <v>3.4722222222222224E-4</v>
      </c>
    </row>
    <row r="141" spans="11:18" x14ac:dyDescent="0.35">
      <c r="K141" s="86"/>
      <c r="L141" s="88"/>
      <c r="M141" s="5" t="s">
        <v>15</v>
      </c>
      <c r="N141" s="50">
        <f t="shared" ref="N141" si="225">N140+R140</f>
        <v>0.32066435185185177</v>
      </c>
      <c r="O141" s="86"/>
      <c r="P141" s="87"/>
      <c r="Q141" s="86"/>
      <c r="R141" s="87"/>
    </row>
    <row r="142" spans="11:18" x14ac:dyDescent="0.35">
      <c r="K142" s="86">
        <v>70</v>
      </c>
      <c r="L142" s="88" t="s">
        <v>92</v>
      </c>
      <c r="M142" s="5" t="s">
        <v>14</v>
      </c>
      <c r="N142" s="50">
        <f t="shared" ref="N142" si="226">N141+P140</f>
        <v>0.32247800925925918</v>
      </c>
      <c r="O142" s="86">
        <f>'Time Report'!$F76</f>
        <v>129.30000000000001</v>
      </c>
      <c r="P142" s="87">
        <f t="shared" si="169"/>
        <v>1.4965277777777778E-3</v>
      </c>
      <c r="Q142" s="86">
        <v>30</v>
      </c>
      <c r="R142" s="87">
        <f t="shared" si="170"/>
        <v>3.4722222222222224E-4</v>
      </c>
    </row>
    <row r="143" spans="11:18" x14ac:dyDescent="0.35">
      <c r="K143" s="86"/>
      <c r="L143" s="88"/>
      <c r="M143" s="5" t="s">
        <v>15</v>
      </c>
      <c r="N143" s="50">
        <f t="shared" ref="N143" si="227">N142+R142</f>
        <v>0.3228252314814814</v>
      </c>
      <c r="O143" s="86"/>
      <c r="P143" s="87"/>
      <c r="Q143" s="86"/>
      <c r="R143" s="87"/>
    </row>
    <row r="144" spans="11:18" x14ac:dyDescent="0.35">
      <c r="K144" s="86">
        <v>71</v>
      </c>
      <c r="L144" s="88" t="s">
        <v>93</v>
      </c>
      <c r="M144" s="5" t="s">
        <v>14</v>
      </c>
      <c r="N144" s="50">
        <f t="shared" ref="N144" si="228">N143+P142</f>
        <v>0.32432175925925916</v>
      </c>
      <c r="O144" s="86">
        <f>'Time Report'!$F77</f>
        <v>138.5</v>
      </c>
      <c r="P144" s="87">
        <f t="shared" si="169"/>
        <v>1.6030092592592593E-3</v>
      </c>
      <c r="Q144" s="86">
        <v>30</v>
      </c>
      <c r="R144" s="87">
        <f t="shared" si="170"/>
        <v>3.4722222222222224E-4</v>
      </c>
    </row>
    <row r="145" spans="11:18" x14ac:dyDescent="0.35">
      <c r="K145" s="86"/>
      <c r="L145" s="88"/>
      <c r="M145" s="5" t="s">
        <v>15</v>
      </c>
      <c r="N145" s="50">
        <f t="shared" ref="N145" si="229">N144+R144</f>
        <v>0.32466898148148138</v>
      </c>
      <c r="O145" s="86"/>
      <c r="P145" s="87"/>
      <c r="Q145" s="86"/>
      <c r="R145" s="87"/>
    </row>
    <row r="146" spans="11:18" x14ac:dyDescent="0.35">
      <c r="K146" s="86">
        <v>72</v>
      </c>
      <c r="L146" s="88" t="s">
        <v>94</v>
      </c>
      <c r="M146" s="5" t="s">
        <v>14</v>
      </c>
      <c r="N146" s="50">
        <f t="shared" ref="N146" si="230">N145+P144</f>
        <v>0.32627199074074065</v>
      </c>
      <c r="O146" s="86">
        <f>'Time Report'!$F78</f>
        <v>200.7</v>
      </c>
      <c r="P146" s="87">
        <f t="shared" si="169"/>
        <v>2.3229166666666667E-3</v>
      </c>
      <c r="Q146" s="86">
        <v>300</v>
      </c>
      <c r="R146" s="87">
        <f t="shared" si="170"/>
        <v>3.472222222222222E-3</v>
      </c>
    </row>
    <row r="147" spans="11:18" x14ac:dyDescent="0.35">
      <c r="K147" s="86"/>
      <c r="L147" s="88"/>
      <c r="M147" s="5" t="s">
        <v>15</v>
      </c>
      <c r="N147" s="50">
        <f t="shared" ref="N147" si="231">N146+R146</f>
        <v>0.32974421296296286</v>
      </c>
      <c r="O147" s="86"/>
      <c r="P147" s="87"/>
      <c r="Q147" s="86"/>
      <c r="R147" s="87"/>
    </row>
  </sheetData>
  <mergeCells count="454">
    <mergeCell ref="A16:A17"/>
    <mergeCell ref="J16:J17"/>
    <mergeCell ref="A18:A19"/>
    <mergeCell ref="J18:J19"/>
    <mergeCell ref="A6:A7"/>
    <mergeCell ref="J6:J7"/>
    <mergeCell ref="A8:A9"/>
    <mergeCell ref="J8:J9"/>
    <mergeCell ref="A10:A11"/>
    <mergeCell ref="J10:J11"/>
    <mergeCell ref="A12:A13"/>
    <mergeCell ref="J12:J13"/>
    <mergeCell ref="A14:A15"/>
    <mergeCell ref="J14:J15"/>
    <mergeCell ref="R2:R3"/>
    <mergeCell ref="K2:K3"/>
    <mergeCell ref="K4:K5"/>
    <mergeCell ref="L4:L5"/>
    <mergeCell ref="O4:O5"/>
    <mergeCell ref="P4:P5"/>
    <mergeCell ref="Q4:Q5"/>
    <mergeCell ref="R4:R5"/>
    <mergeCell ref="A1:B1"/>
    <mergeCell ref="H1:I1"/>
    <mergeCell ref="O1:P1"/>
    <mergeCell ref="Q1:R1"/>
    <mergeCell ref="A2:A3"/>
    <mergeCell ref="J2:J3"/>
    <mergeCell ref="L2:L3"/>
    <mergeCell ref="O2:O3"/>
    <mergeCell ref="P2:P3"/>
    <mergeCell ref="Q2:Q3"/>
    <mergeCell ref="A4:A5"/>
    <mergeCell ref="J4:J5"/>
    <mergeCell ref="O18:O19"/>
    <mergeCell ref="O20:O21"/>
    <mergeCell ref="O22:O23"/>
    <mergeCell ref="O24:O25"/>
    <mergeCell ref="O26:O27"/>
    <mergeCell ref="O28:O29"/>
    <mergeCell ref="O6:O7"/>
    <mergeCell ref="O8:O9"/>
    <mergeCell ref="O10:O11"/>
    <mergeCell ref="O12:O13"/>
    <mergeCell ref="O14:O15"/>
    <mergeCell ref="O16:O17"/>
    <mergeCell ref="O46:O47"/>
    <mergeCell ref="O48:O49"/>
    <mergeCell ref="O50:O51"/>
    <mergeCell ref="O52:O53"/>
    <mergeCell ref="O30:O31"/>
    <mergeCell ref="O32:O33"/>
    <mergeCell ref="O34:O35"/>
    <mergeCell ref="O36:O37"/>
    <mergeCell ref="O38:O39"/>
    <mergeCell ref="O40:O41"/>
    <mergeCell ref="O80:O81"/>
    <mergeCell ref="O82:O83"/>
    <mergeCell ref="O84:O85"/>
    <mergeCell ref="P6:P7"/>
    <mergeCell ref="Q6:Q7"/>
    <mergeCell ref="R6:R7"/>
    <mergeCell ref="P8:P9"/>
    <mergeCell ref="Q8:Q9"/>
    <mergeCell ref="R8:R9"/>
    <mergeCell ref="P10:P11"/>
    <mergeCell ref="O66:O67"/>
    <mergeCell ref="O68:O69"/>
    <mergeCell ref="O70:O71"/>
    <mergeCell ref="O72:O73"/>
    <mergeCell ref="O76:O77"/>
    <mergeCell ref="O78:O79"/>
    <mergeCell ref="O54:O55"/>
    <mergeCell ref="O56:O57"/>
    <mergeCell ref="O58:O59"/>
    <mergeCell ref="O60:O61"/>
    <mergeCell ref="O62:O63"/>
    <mergeCell ref="O64:O65"/>
    <mergeCell ref="O42:O43"/>
    <mergeCell ref="O44:O45"/>
    <mergeCell ref="P16:P17"/>
    <mergeCell ref="Q16:Q17"/>
    <mergeCell ref="R16:R17"/>
    <mergeCell ref="P18:P19"/>
    <mergeCell ref="Q18:Q19"/>
    <mergeCell ref="R18:R19"/>
    <mergeCell ref="Q10:Q11"/>
    <mergeCell ref="R10:R11"/>
    <mergeCell ref="P12:P13"/>
    <mergeCell ref="Q12:Q13"/>
    <mergeCell ref="R12:R13"/>
    <mergeCell ref="P14:P15"/>
    <mergeCell ref="Q14:Q15"/>
    <mergeCell ref="R14:R15"/>
    <mergeCell ref="P24:P25"/>
    <mergeCell ref="Q24:Q25"/>
    <mergeCell ref="R24:R25"/>
    <mergeCell ref="P26:P27"/>
    <mergeCell ref="Q26:Q27"/>
    <mergeCell ref="R26:R27"/>
    <mergeCell ref="P20:P21"/>
    <mergeCell ref="Q20:Q21"/>
    <mergeCell ref="R20:R21"/>
    <mergeCell ref="P22:P23"/>
    <mergeCell ref="Q22:Q23"/>
    <mergeCell ref="R22:R23"/>
    <mergeCell ref="P32:P33"/>
    <mergeCell ref="Q32:Q33"/>
    <mergeCell ref="R32:R33"/>
    <mergeCell ref="P34:P35"/>
    <mergeCell ref="Q34:Q35"/>
    <mergeCell ref="R34:R35"/>
    <mergeCell ref="P28:P29"/>
    <mergeCell ref="Q28:Q29"/>
    <mergeCell ref="R28:R29"/>
    <mergeCell ref="P30:P31"/>
    <mergeCell ref="Q30:Q31"/>
    <mergeCell ref="R30:R31"/>
    <mergeCell ref="P40:P41"/>
    <mergeCell ref="Q40:Q41"/>
    <mergeCell ref="R40:R41"/>
    <mergeCell ref="P42:P43"/>
    <mergeCell ref="Q42:Q43"/>
    <mergeCell ref="R42:R43"/>
    <mergeCell ref="P36:P37"/>
    <mergeCell ref="Q36:Q37"/>
    <mergeCell ref="R36:R37"/>
    <mergeCell ref="P38:P39"/>
    <mergeCell ref="Q38:Q39"/>
    <mergeCell ref="R38:R39"/>
    <mergeCell ref="P48:P49"/>
    <mergeCell ref="Q48:Q49"/>
    <mergeCell ref="R48:R49"/>
    <mergeCell ref="P50:P51"/>
    <mergeCell ref="Q50:Q51"/>
    <mergeCell ref="R50:R51"/>
    <mergeCell ref="P44:P45"/>
    <mergeCell ref="Q44:Q45"/>
    <mergeCell ref="R44:R45"/>
    <mergeCell ref="P46:P47"/>
    <mergeCell ref="Q46:Q47"/>
    <mergeCell ref="R46:R47"/>
    <mergeCell ref="P56:P57"/>
    <mergeCell ref="Q56:Q57"/>
    <mergeCell ref="R56:R57"/>
    <mergeCell ref="P58:P59"/>
    <mergeCell ref="Q58:Q59"/>
    <mergeCell ref="R58:R59"/>
    <mergeCell ref="P52:P53"/>
    <mergeCell ref="Q52:Q53"/>
    <mergeCell ref="R52:R53"/>
    <mergeCell ref="P54:P55"/>
    <mergeCell ref="Q54:Q55"/>
    <mergeCell ref="R54:R55"/>
    <mergeCell ref="P64:P65"/>
    <mergeCell ref="Q64:Q65"/>
    <mergeCell ref="R64:R65"/>
    <mergeCell ref="P66:P67"/>
    <mergeCell ref="Q66:Q67"/>
    <mergeCell ref="R66:R67"/>
    <mergeCell ref="P60:P61"/>
    <mergeCell ref="Q60:Q61"/>
    <mergeCell ref="R60:R61"/>
    <mergeCell ref="P62:P63"/>
    <mergeCell ref="Q62:Q63"/>
    <mergeCell ref="R62:R63"/>
    <mergeCell ref="P72:P73"/>
    <mergeCell ref="Q72:Q73"/>
    <mergeCell ref="R72:R73"/>
    <mergeCell ref="P76:P77"/>
    <mergeCell ref="Q76:Q77"/>
    <mergeCell ref="R76:R77"/>
    <mergeCell ref="P68:P69"/>
    <mergeCell ref="Q68:Q69"/>
    <mergeCell ref="R68:R69"/>
    <mergeCell ref="P70:P71"/>
    <mergeCell ref="Q70:Q71"/>
    <mergeCell ref="R70:R71"/>
    <mergeCell ref="P82:P83"/>
    <mergeCell ref="Q82:Q83"/>
    <mergeCell ref="R82:R83"/>
    <mergeCell ref="P84:P85"/>
    <mergeCell ref="Q84:Q85"/>
    <mergeCell ref="R84:R85"/>
    <mergeCell ref="P78:P79"/>
    <mergeCell ref="Q78:Q79"/>
    <mergeCell ref="R78:R79"/>
    <mergeCell ref="P80:P81"/>
    <mergeCell ref="Q80:Q81"/>
    <mergeCell ref="R80:R81"/>
    <mergeCell ref="K18:K19"/>
    <mergeCell ref="K20:K21"/>
    <mergeCell ref="K22:K23"/>
    <mergeCell ref="K24:K25"/>
    <mergeCell ref="K26:K27"/>
    <mergeCell ref="K28:K29"/>
    <mergeCell ref="K6:K7"/>
    <mergeCell ref="K8:K9"/>
    <mergeCell ref="K10:K11"/>
    <mergeCell ref="K12:K13"/>
    <mergeCell ref="K14:K15"/>
    <mergeCell ref="K16:K17"/>
    <mergeCell ref="K46:K47"/>
    <mergeCell ref="K48:K49"/>
    <mergeCell ref="K50:K51"/>
    <mergeCell ref="K52:K53"/>
    <mergeCell ref="K30:K31"/>
    <mergeCell ref="K32:K33"/>
    <mergeCell ref="K34:K35"/>
    <mergeCell ref="K36:K37"/>
    <mergeCell ref="K38:K39"/>
    <mergeCell ref="K40:K41"/>
    <mergeCell ref="K80:K81"/>
    <mergeCell ref="K82:K83"/>
    <mergeCell ref="K84:K85"/>
    <mergeCell ref="L6:L7"/>
    <mergeCell ref="L8:L9"/>
    <mergeCell ref="L10:L11"/>
    <mergeCell ref="L12:L13"/>
    <mergeCell ref="L14:L15"/>
    <mergeCell ref="L16:L17"/>
    <mergeCell ref="L18:L19"/>
    <mergeCell ref="K66:K67"/>
    <mergeCell ref="K68:K69"/>
    <mergeCell ref="K70:K71"/>
    <mergeCell ref="K72:K73"/>
    <mergeCell ref="K76:K77"/>
    <mergeCell ref="K78:K79"/>
    <mergeCell ref="K54:K55"/>
    <mergeCell ref="K56:K57"/>
    <mergeCell ref="K58:K59"/>
    <mergeCell ref="K60:K61"/>
    <mergeCell ref="K62:K63"/>
    <mergeCell ref="K64:K65"/>
    <mergeCell ref="K42:K43"/>
    <mergeCell ref="K44:K45"/>
    <mergeCell ref="L32:L33"/>
    <mergeCell ref="L34:L35"/>
    <mergeCell ref="L36:L37"/>
    <mergeCell ref="L38:L39"/>
    <mergeCell ref="L40:L41"/>
    <mergeCell ref="L42:L43"/>
    <mergeCell ref="L20:L21"/>
    <mergeCell ref="L22:L23"/>
    <mergeCell ref="L24:L25"/>
    <mergeCell ref="L26:L27"/>
    <mergeCell ref="L28:L29"/>
    <mergeCell ref="L30:L31"/>
    <mergeCell ref="L56:L57"/>
    <mergeCell ref="L58:L59"/>
    <mergeCell ref="L60:L61"/>
    <mergeCell ref="L62:L63"/>
    <mergeCell ref="L64:L65"/>
    <mergeCell ref="L66:L67"/>
    <mergeCell ref="L44:L45"/>
    <mergeCell ref="L46:L47"/>
    <mergeCell ref="L48:L49"/>
    <mergeCell ref="L50:L51"/>
    <mergeCell ref="L52:L53"/>
    <mergeCell ref="L54:L55"/>
    <mergeCell ref="L82:L83"/>
    <mergeCell ref="L84:L85"/>
    <mergeCell ref="L86:L87"/>
    <mergeCell ref="L88:L89"/>
    <mergeCell ref="L90:L91"/>
    <mergeCell ref="L92:L93"/>
    <mergeCell ref="L68:L69"/>
    <mergeCell ref="L70:L71"/>
    <mergeCell ref="L72:L73"/>
    <mergeCell ref="L76:L77"/>
    <mergeCell ref="L78:L79"/>
    <mergeCell ref="L80:L81"/>
    <mergeCell ref="L110:L111"/>
    <mergeCell ref="L112:L113"/>
    <mergeCell ref="L114:L115"/>
    <mergeCell ref="L116:L117"/>
    <mergeCell ref="L94:L95"/>
    <mergeCell ref="L96:L97"/>
    <mergeCell ref="L98:L99"/>
    <mergeCell ref="L100:L101"/>
    <mergeCell ref="L102:L103"/>
    <mergeCell ref="L104:L105"/>
    <mergeCell ref="L142:L143"/>
    <mergeCell ref="L144:L145"/>
    <mergeCell ref="L146:L147"/>
    <mergeCell ref="K86:K87"/>
    <mergeCell ref="K88:K89"/>
    <mergeCell ref="K90:K91"/>
    <mergeCell ref="K92:K93"/>
    <mergeCell ref="K94:K95"/>
    <mergeCell ref="K96:K97"/>
    <mergeCell ref="K98:K99"/>
    <mergeCell ref="L130:L131"/>
    <mergeCell ref="L132:L133"/>
    <mergeCell ref="L134:L135"/>
    <mergeCell ref="L136:L137"/>
    <mergeCell ref="L138:L139"/>
    <mergeCell ref="L140:L141"/>
    <mergeCell ref="L118:L119"/>
    <mergeCell ref="L120:L121"/>
    <mergeCell ref="L122:L123"/>
    <mergeCell ref="L124:L125"/>
    <mergeCell ref="L126:L127"/>
    <mergeCell ref="L128:L129"/>
    <mergeCell ref="L106:L107"/>
    <mergeCell ref="L108:L109"/>
    <mergeCell ref="K112:K113"/>
    <mergeCell ref="K114:K115"/>
    <mergeCell ref="K116:K117"/>
    <mergeCell ref="K118:K119"/>
    <mergeCell ref="K120:K121"/>
    <mergeCell ref="K122:K123"/>
    <mergeCell ref="K100:K101"/>
    <mergeCell ref="K102:K103"/>
    <mergeCell ref="K104:K105"/>
    <mergeCell ref="K106:K107"/>
    <mergeCell ref="K108:K109"/>
    <mergeCell ref="K110:K111"/>
    <mergeCell ref="K136:K137"/>
    <mergeCell ref="K138:K139"/>
    <mergeCell ref="K140:K141"/>
    <mergeCell ref="K142:K143"/>
    <mergeCell ref="K144:K145"/>
    <mergeCell ref="K146:K147"/>
    <mergeCell ref="K124:K125"/>
    <mergeCell ref="K126:K127"/>
    <mergeCell ref="K128:K129"/>
    <mergeCell ref="K130:K131"/>
    <mergeCell ref="K132:K133"/>
    <mergeCell ref="K134:K135"/>
    <mergeCell ref="O90:O91"/>
    <mergeCell ref="P90:P91"/>
    <mergeCell ref="Q90:Q91"/>
    <mergeCell ref="R90:R91"/>
    <mergeCell ref="O92:O93"/>
    <mergeCell ref="P92:P93"/>
    <mergeCell ref="Q92:Q93"/>
    <mergeCell ref="R92:R93"/>
    <mergeCell ref="O86:O87"/>
    <mergeCell ref="P86:P87"/>
    <mergeCell ref="Q86:Q87"/>
    <mergeCell ref="R86:R87"/>
    <mergeCell ref="O88:O89"/>
    <mergeCell ref="P88:P89"/>
    <mergeCell ref="Q88:Q89"/>
    <mergeCell ref="R88:R89"/>
    <mergeCell ref="O98:O99"/>
    <mergeCell ref="P98:P99"/>
    <mergeCell ref="Q98:Q99"/>
    <mergeCell ref="R98:R99"/>
    <mergeCell ref="O100:O101"/>
    <mergeCell ref="P100:P101"/>
    <mergeCell ref="Q100:Q101"/>
    <mergeCell ref="R100:R101"/>
    <mergeCell ref="O94:O95"/>
    <mergeCell ref="P94:P95"/>
    <mergeCell ref="Q94:Q95"/>
    <mergeCell ref="R94:R95"/>
    <mergeCell ref="O96:O97"/>
    <mergeCell ref="P96:P97"/>
    <mergeCell ref="Q96:Q97"/>
    <mergeCell ref="R96:R97"/>
    <mergeCell ref="O106:O107"/>
    <mergeCell ref="P106:P107"/>
    <mergeCell ref="Q106:Q107"/>
    <mergeCell ref="R106:R107"/>
    <mergeCell ref="O108:O109"/>
    <mergeCell ref="P108:P109"/>
    <mergeCell ref="Q108:Q109"/>
    <mergeCell ref="R108:R109"/>
    <mergeCell ref="O102:O103"/>
    <mergeCell ref="P102:P103"/>
    <mergeCell ref="Q102:Q103"/>
    <mergeCell ref="R102:R103"/>
    <mergeCell ref="O104:O105"/>
    <mergeCell ref="P104:P105"/>
    <mergeCell ref="Q104:Q105"/>
    <mergeCell ref="R104:R105"/>
    <mergeCell ref="O114:O115"/>
    <mergeCell ref="P114:P115"/>
    <mergeCell ref="Q114:Q115"/>
    <mergeCell ref="R114:R115"/>
    <mergeCell ref="O116:O117"/>
    <mergeCell ref="P116:P117"/>
    <mergeCell ref="Q116:Q117"/>
    <mergeCell ref="R116:R117"/>
    <mergeCell ref="O110:O111"/>
    <mergeCell ref="P110:P111"/>
    <mergeCell ref="Q110:Q111"/>
    <mergeCell ref="R110:R111"/>
    <mergeCell ref="O112:O113"/>
    <mergeCell ref="P112:P113"/>
    <mergeCell ref="Q112:Q113"/>
    <mergeCell ref="R112:R113"/>
    <mergeCell ref="O122:O123"/>
    <mergeCell ref="P122:P123"/>
    <mergeCell ref="Q122:Q123"/>
    <mergeCell ref="R122:R123"/>
    <mergeCell ref="O124:O125"/>
    <mergeCell ref="P124:P125"/>
    <mergeCell ref="Q124:Q125"/>
    <mergeCell ref="R124:R125"/>
    <mergeCell ref="O118:O119"/>
    <mergeCell ref="P118:P119"/>
    <mergeCell ref="Q118:Q119"/>
    <mergeCell ref="R118:R119"/>
    <mergeCell ref="O120:O121"/>
    <mergeCell ref="P120:P121"/>
    <mergeCell ref="Q120:Q121"/>
    <mergeCell ref="R120:R121"/>
    <mergeCell ref="O130:O131"/>
    <mergeCell ref="P130:P131"/>
    <mergeCell ref="Q130:Q131"/>
    <mergeCell ref="R130:R131"/>
    <mergeCell ref="O132:O133"/>
    <mergeCell ref="P132:P133"/>
    <mergeCell ref="Q132:Q133"/>
    <mergeCell ref="R132:R133"/>
    <mergeCell ref="O126:O127"/>
    <mergeCell ref="P126:P127"/>
    <mergeCell ref="Q126:Q127"/>
    <mergeCell ref="R126:R127"/>
    <mergeCell ref="O128:O129"/>
    <mergeCell ref="P128:P129"/>
    <mergeCell ref="Q128:Q129"/>
    <mergeCell ref="R128:R129"/>
    <mergeCell ref="O138:O139"/>
    <mergeCell ref="P138:P139"/>
    <mergeCell ref="Q138:Q139"/>
    <mergeCell ref="R138:R139"/>
    <mergeCell ref="O140:O141"/>
    <mergeCell ref="P140:P141"/>
    <mergeCell ref="Q140:Q141"/>
    <mergeCell ref="R140:R141"/>
    <mergeCell ref="O134:O135"/>
    <mergeCell ref="P134:P135"/>
    <mergeCell ref="Q134:Q135"/>
    <mergeCell ref="R134:R135"/>
    <mergeCell ref="O136:O137"/>
    <mergeCell ref="P136:P137"/>
    <mergeCell ref="Q136:Q137"/>
    <mergeCell ref="R136:R137"/>
    <mergeCell ref="O146:O147"/>
    <mergeCell ref="P146:P147"/>
    <mergeCell ref="Q146:Q147"/>
    <mergeCell ref="R146:R147"/>
    <mergeCell ref="O142:O143"/>
    <mergeCell ref="P142:P143"/>
    <mergeCell ref="Q142:Q143"/>
    <mergeCell ref="R142:R143"/>
    <mergeCell ref="O144:O145"/>
    <mergeCell ref="P144:P145"/>
    <mergeCell ref="Q144:Q145"/>
    <mergeCell ref="R144:R145"/>
  </mergeCells>
  <phoneticPr fontId="6"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BFBD11-79CE-40A7-9C26-8D9567EF4BEC}">
  <sheetPr filterMode="1"/>
  <dimension ref="A1:AJ40"/>
  <sheetViews>
    <sheetView zoomScale="80" zoomScaleNormal="80" workbookViewId="0">
      <selection activeCell="K48" sqref="K48"/>
    </sheetView>
  </sheetViews>
  <sheetFormatPr defaultColWidth="8.7109375" defaultRowHeight="16.5" x14ac:dyDescent="0.35"/>
  <cols>
    <col min="1" max="1" width="15.5703125" style="1" bestFit="1" customWidth="1"/>
    <col min="2" max="2" width="54.28515625" style="1" bestFit="1" customWidth="1"/>
    <col min="3" max="3" width="10.5703125" style="1" bestFit="1" customWidth="1"/>
    <col min="4" max="4" width="12.5703125" style="1" bestFit="1" customWidth="1"/>
    <col min="5" max="6" width="13.140625" style="1" bestFit="1" customWidth="1"/>
    <col min="7" max="7" width="16.85546875" style="1" bestFit="1" customWidth="1"/>
    <col min="8" max="8" width="6.42578125" style="1" bestFit="1" customWidth="1"/>
    <col min="9" max="9" width="21.140625" style="1" bestFit="1" customWidth="1"/>
    <col min="10" max="10" width="8.7109375" style="1"/>
    <col min="11" max="11" width="121.42578125" style="1" bestFit="1" customWidth="1"/>
    <col min="12" max="26" width="8.7109375" style="1"/>
    <col min="27" max="27" width="21.85546875" style="1" bestFit="1" customWidth="1"/>
    <col min="28" max="31" width="8.7109375" style="1"/>
    <col min="32" max="32" width="255.5703125" style="1" bestFit="1" customWidth="1"/>
    <col min="33" max="16384" width="8.7109375" style="1"/>
  </cols>
  <sheetData>
    <row r="1" spans="1:36" x14ac:dyDescent="0.35">
      <c r="A1" s="45"/>
      <c r="B1" s="45"/>
      <c r="C1" s="45"/>
      <c r="D1" s="45"/>
      <c r="E1" s="45"/>
      <c r="F1" s="45"/>
      <c r="G1" s="45"/>
      <c r="H1" s="45"/>
      <c r="I1" s="45"/>
      <c r="J1" s="46">
        <v>0.25</v>
      </c>
      <c r="K1" s="45"/>
      <c r="L1" s="45"/>
      <c r="M1" s="45"/>
      <c r="N1" s="45"/>
      <c r="O1" s="45"/>
      <c r="P1" s="45"/>
      <c r="Q1" s="45"/>
      <c r="R1" s="45"/>
      <c r="S1" s="45"/>
      <c r="T1" s="45"/>
      <c r="U1" s="45"/>
      <c r="V1" s="45"/>
      <c r="W1" s="45"/>
      <c r="X1" s="45"/>
      <c r="Y1" s="45"/>
      <c r="Z1" s="45"/>
      <c r="AA1" s="45"/>
      <c r="AB1" s="45"/>
      <c r="AC1" s="45"/>
      <c r="AD1" s="45"/>
      <c r="AE1" s="45"/>
      <c r="AF1" s="45"/>
      <c r="AG1" s="45"/>
      <c r="AH1" s="45"/>
      <c r="AI1" s="45"/>
      <c r="AJ1" s="45"/>
    </row>
    <row r="2" spans="1:36" s="63" customFormat="1" x14ac:dyDescent="0.35">
      <c r="A2" s="77" t="s">
        <v>95</v>
      </c>
      <c r="B2" s="77" t="s">
        <v>96</v>
      </c>
      <c r="C2" s="77" t="s">
        <v>97</v>
      </c>
      <c r="D2" s="77" t="s">
        <v>96</v>
      </c>
      <c r="E2" s="77" t="s">
        <v>98</v>
      </c>
      <c r="F2" s="77" t="s">
        <v>99</v>
      </c>
      <c r="G2" s="77" t="s">
        <v>100</v>
      </c>
      <c r="H2" s="77" t="s">
        <v>101</v>
      </c>
      <c r="I2" s="77" t="s">
        <v>102</v>
      </c>
      <c r="J2" s="78" t="s">
        <v>103</v>
      </c>
      <c r="K2" s="77" t="s">
        <v>104</v>
      </c>
      <c r="L2" s="77" t="s">
        <v>105</v>
      </c>
      <c r="M2" s="77" t="s">
        <v>106</v>
      </c>
      <c r="N2" s="77" t="s">
        <v>107</v>
      </c>
      <c r="O2" s="77" t="s">
        <v>108</v>
      </c>
      <c r="P2" s="77" t="s">
        <v>109</v>
      </c>
      <c r="Q2" s="77" t="s">
        <v>110</v>
      </c>
      <c r="R2" s="77" t="s">
        <v>111</v>
      </c>
      <c r="S2" s="77" t="s">
        <v>112</v>
      </c>
      <c r="T2" s="77"/>
      <c r="U2" s="77" t="s">
        <v>113</v>
      </c>
      <c r="V2" s="77"/>
      <c r="W2" s="77" t="s">
        <v>114</v>
      </c>
      <c r="X2" s="77"/>
      <c r="Y2" s="77" t="s">
        <v>115</v>
      </c>
      <c r="Z2" s="77"/>
      <c r="AA2" s="77" t="s">
        <v>116</v>
      </c>
      <c r="AB2" s="77" t="s">
        <v>117</v>
      </c>
      <c r="AC2" s="77" t="s">
        <v>118</v>
      </c>
      <c r="AD2" s="77" t="s">
        <v>119</v>
      </c>
      <c r="AE2" s="77" t="s">
        <v>120</v>
      </c>
      <c r="AF2" s="77" t="str">
        <f>_xlfn.CONCAT(A2,B2,C2,D2,E2,F2,G2,H2,I2,J2,K2,L2,M2,N2,O2,P2,Q2,R2,S2,T2,U2,V2,W2,X2,Y2,Z2,AA2,AB2,AC2,AD2,AE2)</f>
        <v>&lt;TRIP NUMBER="001" TRIP_ID="001" SERVICE_ID="1" DIRECTION="RIGHT" ENTRY_TIME="06:00:00" DISTANCE="26638" TRAIN_CLASS="ANY" MISSION_TYPE="Passenger" RUNNING_MODE="Regulated" CREW_ID="" NEXT_CREW_ID="" NEXT_CREW_ID_LOCATION="" ROLLINGSTOCK_ID="" PREVIOUS_NUMBER="" NEXT_NUMBER="002"&gt;</v>
      </c>
      <c r="AG2" s="77"/>
      <c r="AH2" s="77"/>
      <c r="AI2" s="77"/>
      <c r="AJ2" s="77"/>
    </row>
    <row r="3" spans="1:36" hidden="1" x14ac:dyDescent="0.35">
      <c r="A3" s="79" t="s">
        <v>121</v>
      </c>
      <c r="B3" s="45" t="s">
        <v>122</v>
      </c>
      <c r="C3" s="45" t="s">
        <v>117</v>
      </c>
      <c r="D3" s="45" t="s">
        <v>123</v>
      </c>
      <c r="E3" s="45">
        <v>900</v>
      </c>
      <c r="F3" s="45" t="s">
        <v>124</v>
      </c>
      <c r="G3" s="45" t="s">
        <v>125</v>
      </c>
      <c r="H3" s="45" t="s">
        <v>117</v>
      </c>
      <c r="I3" s="45" t="s">
        <v>126</v>
      </c>
      <c r="J3" s="45"/>
      <c r="K3" s="45" t="str">
        <f>_xlfn.CONCAT(A3,B3,C3,D3,E3,F3,G3,H3,I3)</f>
        <v>&lt;STOP TOP="Stop_STA_CLGT_2"DWELLTIME="900 " SITUATION="REVENUE_SERVICE"/&gt;</v>
      </c>
      <c r="L3" s="45"/>
      <c r="M3" s="45"/>
      <c r="N3" s="45"/>
      <c r="O3" s="45"/>
      <c r="P3" s="45"/>
      <c r="Q3" s="45"/>
      <c r="R3" s="45"/>
      <c r="S3" s="45"/>
      <c r="T3" s="45"/>
      <c r="U3" s="45"/>
      <c r="V3" s="45"/>
      <c r="W3" s="45"/>
      <c r="X3" s="45"/>
      <c r="Y3" s="45"/>
      <c r="Z3" s="45"/>
      <c r="AA3" s="45"/>
      <c r="AB3" s="45"/>
      <c r="AC3" s="45"/>
      <c r="AD3" s="45"/>
      <c r="AE3" s="45"/>
      <c r="AF3" s="45"/>
      <c r="AG3" s="45"/>
      <c r="AH3" s="45"/>
      <c r="AI3" s="45"/>
      <c r="AJ3" s="45"/>
    </row>
    <row r="4" spans="1:36" hidden="1" x14ac:dyDescent="0.35">
      <c r="A4" s="45" t="s">
        <v>127</v>
      </c>
      <c r="B4" s="45" t="s">
        <v>128</v>
      </c>
      <c r="C4" s="45" t="s">
        <v>117</v>
      </c>
      <c r="D4" s="45" t="s">
        <v>129</v>
      </c>
      <c r="E4" s="80">
        <f>'Time Report'!F6</f>
        <v>185.8</v>
      </c>
      <c r="F4" s="45" t="s">
        <v>130</v>
      </c>
      <c r="G4" s="45" t="s">
        <v>125</v>
      </c>
      <c r="H4" s="45" t="s">
        <v>117</v>
      </c>
      <c r="I4" s="45" t="s">
        <v>131</v>
      </c>
      <c r="J4" s="45"/>
      <c r="K4" s="45" t="str">
        <f>_xlfn.CONCAT(A4,B4,C4,D4,E4,F4,G4,H4,I4)</f>
        <v>&lt;RUN TOP="LL_Stop_STA_CLGT_2_Stop_STA_KGIT_1"RUNTIME="185.8" SITUATION="REVENUE_SERVICE"RUNNING="NORMAL"/&gt;</v>
      </c>
      <c r="L4" s="45"/>
      <c r="M4" s="45"/>
      <c r="N4" s="45"/>
      <c r="O4" s="45"/>
      <c r="P4" s="45"/>
      <c r="Q4" s="45"/>
      <c r="R4" s="45"/>
      <c r="S4" s="45"/>
      <c r="T4" s="45"/>
      <c r="U4" s="45"/>
      <c r="V4" s="45"/>
      <c r="W4" s="45"/>
      <c r="X4" s="45"/>
      <c r="Y4" s="45"/>
      <c r="Z4" s="45"/>
      <c r="AA4" s="45"/>
      <c r="AB4" s="45"/>
      <c r="AC4" s="45"/>
      <c r="AD4" s="45"/>
      <c r="AE4" s="45"/>
      <c r="AF4" s="45"/>
      <c r="AG4" s="45"/>
      <c r="AH4" s="45"/>
      <c r="AI4" s="45"/>
      <c r="AJ4" s="45"/>
    </row>
    <row r="5" spans="1:36" hidden="1" x14ac:dyDescent="0.35">
      <c r="A5" s="79" t="s">
        <v>121</v>
      </c>
      <c r="B5" s="45" t="s">
        <v>132</v>
      </c>
      <c r="C5" s="45" t="s">
        <v>117</v>
      </c>
      <c r="D5" s="45" t="s">
        <v>123</v>
      </c>
      <c r="E5" s="45">
        <v>30</v>
      </c>
      <c r="F5" s="45" t="s">
        <v>124</v>
      </c>
      <c r="G5" s="45" t="s">
        <v>125</v>
      </c>
      <c r="H5" s="45" t="s">
        <v>117</v>
      </c>
      <c r="I5" s="45" t="s">
        <v>126</v>
      </c>
      <c r="J5" s="45"/>
      <c r="K5" s="45" t="str">
        <f>_xlfn.CONCAT(A5,B5,C5,D5,E5,F5,G5,H5,I5)</f>
        <v>&lt;STOP TOP="Stop_STA_KGIT_1"DWELLTIME="30 " SITUATION="REVENUE_SERVICE"/&gt;</v>
      </c>
      <c r="L5" s="45"/>
      <c r="M5" s="45"/>
      <c r="N5" s="45"/>
      <c r="O5" s="45"/>
      <c r="P5" s="45"/>
      <c r="Q5" s="45"/>
      <c r="R5" s="45"/>
      <c r="S5" s="45"/>
      <c r="T5" s="45"/>
      <c r="U5" s="45"/>
      <c r="V5" s="45"/>
      <c r="W5" s="45"/>
      <c r="X5" s="45"/>
      <c r="Y5" s="45"/>
      <c r="Z5" s="45"/>
      <c r="AA5" s="45"/>
      <c r="AB5" s="45"/>
      <c r="AC5" s="45"/>
      <c r="AD5" s="45"/>
      <c r="AE5" s="45"/>
      <c r="AF5" s="45"/>
      <c r="AG5" s="45"/>
      <c r="AH5" s="45"/>
      <c r="AI5" s="45"/>
      <c r="AJ5" s="45"/>
    </row>
    <row r="6" spans="1:36" hidden="1" x14ac:dyDescent="0.35">
      <c r="A6" s="45" t="s">
        <v>127</v>
      </c>
      <c r="B6" s="45" t="s">
        <v>133</v>
      </c>
      <c r="C6" s="45" t="s">
        <v>117</v>
      </c>
      <c r="D6" s="45" t="s">
        <v>129</v>
      </c>
      <c r="E6" s="80">
        <f>'Time Report'!F7</f>
        <v>136.9</v>
      </c>
      <c r="F6" s="45" t="s">
        <v>130</v>
      </c>
      <c r="G6" s="45" t="s">
        <v>125</v>
      </c>
      <c r="H6" s="45" t="s">
        <v>117</v>
      </c>
      <c r="I6" s="45" t="s">
        <v>131</v>
      </c>
      <c r="J6" s="45"/>
      <c r="K6" s="45" t="str">
        <f>_xlfn.CONCAT(A6,B6,C6,D6,E6,F6,G6,H6,I6)</f>
        <v>&lt;RUN TOP="LL_Stop_STA_KGIT_1_Stop_STA_MLSD_1"RUNTIME="136.9" SITUATION="REVENUE_SERVICE"RUNNING="NORMAL"/&gt;</v>
      </c>
      <c r="L6" s="45"/>
      <c r="M6" s="45"/>
      <c r="N6" s="45"/>
      <c r="O6" s="45"/>
      <c r="P6" s="45"/>
      <c r="Q6" s="45"/>
      <c r="R6" s="45"/>
      <c r="S6" s="45"/>
      <c r="T6" s="45"/>
      <c r="U6" s="45"/>
      <c r="V6" s="45"/>
      <c r="W6" s="45"/>
      <c r="X6" s="45"/>
      <c r="Y6" s="45"/>
      <c r="Z6" s="45"/>
      <c r="AA6" s="45"/>
      <c r="AB6" s="45"/>
      <c r="AC6" s="45"/>
      <c r="AD6" s="45"/>
      <c r="AE6" s="45"/>
      <c r="AF6" s="45"/>
      <c r="AG6" s="45"/>
      <c r="AH6" s="45"/>
      <c r="AI6" s="45"/>
      <c r="AJ6" s="45"/>
    </row>
    <row r="7" spans="1:36" hidden="1" x14ac:dyDescent="0.35">
      <c r="A7" s="79" t="s">
        <v>121</v>
      </c>
      <c r="B7" s="45" t="s">
        <v>134</v>
      </c>
      <c r="C7" s="45" t="s">
        <v>117</v>
      </c>
      <c r="D7" s="45" t="s">
        <v>123</v>
      </c>
      <c r="E7" s="45">
        <v>30</v>
      </c>
      <c r="F7" s="45" t="s">
        <v>124</v>
      </c>
      <c r="G7" s="45" t="s">
        <v>125</v>
      </c>
      <c r="H7" s="45" t="s">
        <v>117</v>
      </c>
      <c r="I7" s="45" t="s">
        <v>126</v>
      </c>
      <c r="J7" s="45"/>
      <c r="K7" s="45" t="str">
        <f t="shared" ref="K7:K18" si="0">_xlfn.CONCAT(A7,B7,C7,D7,E7,F7,G7,H7,I7)</f>
        <v>&lt;STOP TOP="Stop_STA_MLSD_1"DWELLTIME="30 " SITUATION="REVENUE_SERVICE"/&gt;</v>
      </c>
      <c r="L7" s="45"/>
      <c r="M7" s="45"/>
      <c r="N7" s="45"/>
      <c r="O7" s="45"/>
      <c r="P7" s="45"/>
      <c r="Q7" s="45"/>
      <c r="R7" s="45"/>
      <c r="S7" s="45"/>
      <c r="T7" s="45"/>
      <c r="U7" s="45"/>
      <c r="V7" s="45"/>
      <c r="W7" s="45"/>
      <c r="X7" s="45"/>
      <c r="Y7" s="45"/>
      <c r="Z7" s="45"/>
      <c r="AA7" s="45"/>
      <c r="AB7" s="45"/>
      <c r="AC7" s="45"/>
      <c r="AD7" s="45"/>
      <c r="AE7" s="45"/>
      <c r="AF7" s="45"/>
      <c r="AG7" s="45"/>
      <c r="AH7" s="45"/>
      <c r="AI7" s="45"/>
      <c r="AJ7" s="45"/>
    </row>
    <row r="8" spans="1:36" hidden="1" x14ac:dyDescent="0.35">
      <c r="A8" s="45" t="s">
        <v>127</v>
      </c>
      <c r="B8" s="45" t="s">
        <v>135</v>
      </c>
      <c r="C8" s="45" t="s">
        <v>117</v>
      </c>
      <c r="D8" s="45" t="s">
        <v>129</v>
      </c>
      <c r="E8" s="80">
        <f>'Time Report'!F8</f>
        <v>129.30000000000001</v>
      </c>
      <c r="F8" s="45" t="s">
        <v>130</v>
      </c>
      <c r="G8" s="45" t="s">
        <v>125</v>
      </c>
      <c r="H8" s="45" t="s">
        <v>117</v>
      </c>
      <c r="I8" s="45" t="s">
        <v>131</v>
      </c>
      <c r="J8" s="45"/>
      <c r="K8" s="45" t="str">
        <f t="shared" si="0"/>
        <v>&lt;RUN TOP="LL_Stop_STA_MLSD_1_Stop_STA_PATG_1"RUNTIME="129.3" SITUATION="REVENUE_SERVICE"RUNNING="NORMAL"/&gt;</v>
      </c>
      <c r="L8" s="45"/>
      <c r="M8" s="45"/>
      <c r="N8" s="45"/>
      <c r="O8" s="45"/>
      <c r="P8" s="45"/>
      <c r="Q8" s="45"/>
      <c r="R8" s="45"/>
      <c r="S8" s="45"/>
      <c r="T8" s="45"/>
      <c r="U8" s="45"/>
      <c r="V8" s="45"/>
      <c r="W8" s="45"/>
      <c r="X8" s="45"/>
      <c r="Y8" s="45"/>
      <c r="Z8" s="45"/>
      <c r="AA8" s="45"/>
      <c r="AB8" s="45"/>
      <c r="AC8" s="45"/>
      <c r="AD8" s="45"/>
      <c r="AE8" s="45"/>
      <c r="AF8" s="45"/>
      <c r="AG8" s="45"/>
      <c r="AH8" s="45"/>
      <c r="AI8" s="45"/>
      <c r="AJ8" s="45"/>
    </row>
    <row r="9" spans="1:36" hidden="1" x14ac:dyDescent="0.35">
      <c r="A9" s="79" t="s">
        <v>121</v>
      </c>
      <c r="B9" s="45" t="s">
        <v>136</v>
      </c>
      <c r="C9" s="45" t="s">
        <v>117</v>
      </c>
      <c r="D9" s="45" t="s">
        <v>123</v>
      </c>
      <c r="E9" s="45">
        <v>30</v>
      </c>
      <c r="F9" s="45" t="s">
        <v>124</v>
      </c>
      <c r="G9" s="45" t="s">
        <v>125</v>
      </c>
      <c r="H9" s="45" t="s">
        <v>117</v>
      </c>
      <c r="I9" s="45" t="s">
        <v>126</v>
      </c>
      <c r="J9" s="45"/>
      <c r="K9" s="45" t="str">
        <f t="shared" si="0"/>
        <v>&lt;STOP TOP="Stop_STA_PATG_1"DWELLTIME="30 " SITUATION="REVENUE_SERVICE"/&gt;</v>
      </c>
      <c r="L9" s="45"/>
      <c r="M9" s="45"/>
      <c r="N9" s="45"/>
      <c r="O9" s="45"/>
      <c r="P9" s="45"/>
      <c r="Q9" s="45"/>
      <c r="R9" s="45"/>
      <c r="S9" s="45"/>
      <c r="T9" s="45"/>
      <c r="U9" s="45"/>
      <c r="V9" s="45"/>
      <c r="W9" s="45"/>
      <c r="X9" s="45"/>
      <c r="Y9" s="45"/>
      <c r="Z9" s="45"/>
      <c r="AA9" s="45"/>
      <c r="AB9" s="45"/>
      <c r="AC9" s="45"/>
      <c r="AD9" s="45"/>
      <c r="AE9" s="45"/>
      <c r="AF9" s="45"/>
      <c r="AG9" s="45"/>
      <c r="AH9" s="45"/>
      <c r="AI9" s="45"/>
      <c r="AJ9" s="45"/>
    </row>
    <row r="10" spans="1:36" hidden="1" x14ac:dyDescent="0.35">
      <c r="A10" s="45" t="s">
        <v>127</v>
      </c>
      <c r="B10" s="45" t="s">
        <v>137</v>
      </c>
      <c r="C10" s="45" t="s">
        <v>117</v>
      </c>
      <c r="D10" s="45" t="s">
        <v>129</v>
      </c>
      <c r="E10" s="80">
        <f>'Time Report'!F9</f>
        <v>158.4</v>
      </c>
      <c r="F10" s="45" t="s">
        <v>130</v>
      </c>
      <c r="G10" s="45" t="s">
        <v>125</v>
      </c>
      <c r="H10" s="45" t="s">
        <v>117</v>
      </c>
      <c r="I10" s="45" t="s">
        <v>131</v>
      </c>
      <c r="J10" s="45"/>
      <c r="K10" s="45" t="str">
        <f t="shared" si="0"/>
        <v>&lt;RUN TOP="LL_Stop_STA_PATG_1_Stop_STA_BGUC_1"RUNTIME="158.4" SITUATION="REVENUE_SERVICE"RUNNING="NORMAL"/&gt;</v>
      </c>
      <c r="L10" s="45"/>
      <c r="M10" s="45"/>
      <c r="N10" s="45"/>
      <c r="O10" s="45"/>
      <c r="P10" s="45"/>
      <c r="Q10" s="45"/>
      <c r="R10" s="45"/>
      <c r="S10" s="45"/>
      <c r="T10" s="45"/>
      <c r="U10" s="45"/>
      <c r="V10" s="45"/>
      <c r="W10" s="45"/>
      <c r="X10" s="45"/>
      <c r="Y10" s="45"/>
      <c r="Z10" s="45"/>
      <c r="AA10" s="45"/>
      <c r="AB10" s="45"/>
      <c r="AC10" s="45"/>
      <c r="AD10" s="45"/>
      <c r="AE10" s="45"/>
      <c r="AF10" s="45"/>
      <c r="AG10" s="45"/>
      <c r="AH10" s="45"/>
      <c r="AI10" s="45"/>
      <c r="AJ10" s="45"/>
    </row>
    <row r="11" spans="1:36" hidden="1" x14ac:dyDescent="0.35">
      <c r="A11" s="79" t="s">
        <v>121</v>
      </c>
      <c r="B11" s="45" t="s">
        <v>138</v>
      </c>
      <c r="C11" s="45" t="s">
        <v>117</v>
      </c>
      <c r="D11" s="45" t="s">
        <v>123</v>
      </c>
      <c r="E11" s="45">
        <v>30</v>
      </c>
      <c r="F11" s="45" t="s">
        <v>124</v>
      </c>
      <c r="G11" s="45" t="s">
        <v>125</v>
      </c>
      <c r="H11" s="45" t="s">
        <v>117</v>
      </c>
      <c r="I11" s="45" t="s">
        <v>126</v>
      </c>
      <c r="J11" s="45"/>
      <c r="K11" s="45" t="str">
        <f t="shared" si="0"/>
        <v>&lt;STOP TOP="Stop_STA_BGUC_1"DWELLTIME="30 " SITUATION="REVENUE_SERVICE"/&gt;</v>
      </c>
      <c r="L11" s="45"/>
      <c r="M11" s="45"/>
      <c r="N11" s="45"/>
      <c r="O11" s="45"/>
      <c r="P11" s="45"/>
      <c r="Q11" s="45"/>
      <c r="R11" s="45"/>
      <c r="S11" s="45"/>
      <c r="T11" s="45"/>
      <c r="U11" s="45"/>
      <c r="V11" s="45"/>
      <c r="W11" s="45"/>
      <c r="X11" s="45"/>
      <c r="Y11" s="45"/>
      <c r="Z11" s="45"/>
      <c r="AA11" s="45"/>
      <c r="AB11" s="45"/>
      <c r="AC11" s="45"/>
      <c r="AD11" s="45"/>
      <c r="AE11" s="45"/>
      <c r="AF11" s="45"/>
      <c r="AG11" s="45"/>
      <c r="AH11" s="45"/>
      <c r="AI11" s="45"/>
      <c r="AJ11" s="45"/>
    </row>
    <row r="12" spans="1:36" hidden="1" x14ac:dyDescent="0.35">
      <c r="A12" s="45" t="s">
        <v>127</v>
      </c>
      <c r="B12" s="45" t="s">
        <v>139</v>
      </c>
      <c r="C12" s="45" t="s">
        <v>117</v>
      </c>
      <c r="D12" s="45" t="s">
        <v>129</v>
      </c>
      <c r="E12" s="80">
        <f>'Time Report'!F10</f>
        <v>84.3</v>
      </c>
      <c r="F12" s="45" t="s">
        <v>130</v>
      </c>
      <c r="G12" s="45" t="s">
        <v>125</v>
      </c>
      <c r="H12" s="45" t="s">
        <v>117</v>
      </c>
      <c r="I12" s="45" t="s">
        <v>131</v>
      </c>
      <c r="J12" s="45"/>
      <c r="K12" s="45" t="str">
        <f t="shared" si="0"/>
        <v>&lt;RUN TOP="LL_Stop_STA_BGUC_1_Stop_STA_RRRN_1"RUNTIME="84.3" SITUATION="REVENUE_SERVICE"RUNNING="NORMAL"/&gt;</v>
      </c>
      <c r="L12" s="45"/>
      <c r="M12" s="45"/>
      <c r="N12" s="45"/>
      <c r="O12" s="45"/>
      <c r="P12" s="45"/>
      <c r="Q12" s="45"/>
      <c r="R12" s="45"/>
      <c r="S12" s="45"/>
      <c r="T12" s="45"/>
      <c r="U12" s="45"/>
      <c r="V12" s="45"/>
      <c r="W12" s="45"/>
      <c r="X12" s="45"/>
      <c r="Y12" s="45"/>
      <c r="Z12" s="45"/>
      <c r="AA12" s="45"/>
      <c r="AB12" s="45"/>
      <c r="AC12" s="45"/>
      <c r="AD12" s="45"/>
      <c r="AE12" s="45"/>
      <c r="AF12" s="45"/>
      <c r="AG12" s="45"/>
      <c r="AH12" s="45"/>
      <c r="AI12" s="45"/>
      <c r="AJ12" s="45"/>
    </row>
    <row r="13" spans="1:36" hidden="1" x14ac:dyDescent="0.35">
      <c r="A13" s="79" t="s">
        <v>121</v>
      </c>
      <c r="B13" s="45" t="s">
        <v>140</v>
      </c>
      <c r="C13" s="45" t="s">
        <v>117</v>
      </c>
      <c r="D13" s="45" t="s">
        <v>123</v>
      </c>
      <c r="E13" s="45">
        <v>30</v>
      </c>
      <c r="F13" s="45" t="s">
        <v>124</v>
      </c>
      <c r="G13" s="45" t="s">
        <v>125</v>
      </c>
      <c r="H13" s="45" t="s">
        <v>117</v>
      </c>
      <c r="I13" s="45" t="s">
        <v>126</v>
      </c>
      <c r="J13" s="45"/>
      <c r="K13" s="45" t="str">
        <f t="shared" si="0"/>
        <v>&lt;STOP TOP="Stop_STA_RRRN_1"DWELLTIME="30 " SITUATION="REVENUE_SERVICE"/&gt;</v>
      </c>
      <c r="L13" s="45"/>
      <c r="M13" s="45"/>
      <c r="N13" s="45"/>
      <c r="O13" s="45"/>
      <c r="P13" s="45"/>
      <c r="Q13" s="45"/>
      <c r="R13" s="45"/>
      <c r="S13" s="45"/>
      <c r="T13" s="45"/>
      <c r="U13" s="45"/>
      <c r="V13" s="45"/>
      <c r="W13" s="45"/>
      <c r="X13" s="45"/>
      <c r="Y13" s="45"/>
      <c r="Z13" s="45"/>
      <c r="AA13" s="45"/>
      <c r="AB13" s="45"/>
      <c r="AC13" s="45"/>
      <c r="AD13" s="45"/>
      <c r="AE13" s="45"/>
      <c r="AF13" s="45"/>
      <c r="AG13" s="45"/>
      <c r="AH13" s="45"/>
      <c r="AI13" s="45"/>
      <c r="AJ13" s="45"/>
    </row>
    <row r="14" spans="1:36" hidden="1" x14ac:dyDescent="0.35">
      <c r="A14" s="45" t="s">
        <v>127</v>
      </c>
      <c r="B14" s="45" t="s">
        <v>141</v>
      </c>
      <c r="C14" s="45" t="s">
        <v>117</v>
      </c>
      <c r="D14" s="45" t="s">
        <v>129</v>
      </c>
      <c r="E14" s="80">
        <f>'Time Report'!F11</f>
        <v>83.1</v>
      </c>
      <c r="F14" s="45" t="s">
        <v>130</v>
      </c>
      <c r="G14" s="45" t="s">
        <v>125</v>
      </c>
      <c r="H14" s="45" t="s">
        <v>117</v>
      </c>
      <c r="I14" s="45" t="s">
        <v>131</v>
      </c>
      <c r="J14" s="45"/>
      <c r="K14" s="45" t="str">
        <f t="shared" si="0"/>
        <v>&lt;RUN TOP="LL_Stop_STA_RRRN_1_Stop_STA_NYHM_1"RUNTIME="83.1" SITUATION="REVENUE_SERVICE"RUNNING="NORMAL"/&gt;</v>
      </c>
      <c r="L14" s="45"/>
      <c r="M14" s="45"/>
      <c r="N14" s="45"/>
      <c r="O14" s="45"/>
      <c r="P14" s="45"/>
      <c r="Q14" s="45"/>
      <c r="R14" s="45"/>
      <c r="S14" s="45"/>
      <c r="T14" s="45"/>
      <c r="U14" s="45"/>
      <c r="V14" s="45"/>
      <c r="W14" s="45"/>
      <c r="X14" s="45"/>
      <c r="Y14" s="45"/>
      <c r="Z14" s="45"/>
      <c r="AA14" s="45"/>
      <c r="AB14" s="45"/>
      <c r="AC14" s="45"/>
      <c r="AD14" s="45"/>
      <c r="AE14" s="45"/>
      <c r="AF14" s="45"/>
      <c r="AG14" s="45"/>
      <c r="AH14" s="45"/>
      <c r="AI14" s="45"/>
      <c r="AJ14" s="45"/>
    </row>
    <row r="15" spans="1:36" hidden="1" x14ac:dyDescent="0.35">
      <c r="A15" s="79" t="s">
        <v>121</v>
      </c>
      <c r="B15" s="45" t="s">
        <v>142</v>
      </c>
      <c r="C15" s="45" t="s">
        <v>117</v>
      </c>
      <c r="D15" s="45" t="s">
        <v>123</v>
      </c>
      <c r="E15" s="45">
        <v>30</v>
      </c>
      <c r="F15" s="45" t="s">
        <v>124</v>
      </c>
      <c r="G15" s="45" t="s">
        <v>125</v>
      </c>
      <c r="H15" s="45" t="s">
        <v>117</v>
      </c>
      <c r="I15" s="45" t="s">
        <v>126</v>
      </c>
      <c r="J15" s="45"/>
      <c r="K15" s="45" t="str">
        <f t="shared" si="0"/>
        <v>&lt;STOP TOP="Stop_STA_NYHM_1"DWELLTIME="30 " SITUATION="REVENUE_SERVICE"/&gt;</v>
      </c>
      <c r="L15" s="45"/>
      <c r="M15" s="45"/>
      <c r="N15" s="45"/>
      <c r="O15" s="45"/>
      <c r="P15" s="45"/>
      <c r="Q15" s="45"/>
      <c r="R15" s="45"/>
      <c r="S15" s="45"/>
      <c r="T15" s="45"/>
      <c r="U15" s="45"/>
      <c r="V15" s="45"/>
      <c r="W15" s="45"/>
      <c r="X15" s="45"/>
      <c r="Y15" s="45"/>
      <c r="Z15" s="45"/>
      <c r="AA15" s="45"/>
      <c r="AB15" s="45"/>
      <c r="AC15" s="45"/>
      <c r="AD15" s="45"/>
      <c r="AE15" s="45"/>
      <c r="AF15" s="45"/>
      <c r="AG15" s="45"/>
      <c r="AH15" s="45"/>
      <c r="AI15" s="45"/>
      <c r="AJ15" s="45"/>
    </row>
    <row r="16" spans="1:36" hidden="1" x14ac:dyDescent="0.35">
      <c r="A16" s="45" t="s">
        <v>127</v>
      </c>
      <c r="B16" s="45" t="s">
        <v>143</v>
      </c>
      <c r="C16" s="45" t="s">
        <v>117</v>
      </c>
      <c r="D16" s="45" t="s">
        <v>129</v>
      </c>
      <c r="E16" s="80">
        <f>'Time Report'!F12</f>
        <v>68.2</v>
      </c>
      <c r="F16" s="45" t="s">
        <v>130</v>
      </c>
      <c r="G16" s="45" t="s">
        <v>125</v>
      </c>
      <c r="H16" s="45" t="s">
        <v>117</v>
      </c>
      <c r="I16" s="45" t="s">
        <v>131</v>
      </c>
      <c r="J16" s="45"/>
      <c r="K16" s="45" t="str">
        <f t="shared" si="0"/>
        <v>&lt;RUN TOP="LL_Stop_STA_NYHM_1_Stop_STA_MYRD_1"RUNTIME="68.2" SITUATION="REVENUE_SERVICE"RUNNING="NORMAL"/&gt;</v>
      </c>
      <c r="L16" s="45"/>
      <c r="M16" s="45"/>
      <c r="N16" s="45"/>
      <c r="O16" s="45"/>
      <c r="P16" s="45"/>
      <c r="Q16" s="45"/>
      <c r="R16" s="45"/>
      <c r="S16" s="45"/>
      <c r="T16" s="45"/>
      <c r="U16" s="45"/>
      <c r="V16" s="45"/>
      <c r="W16" s="45"/>
      <c r="X16" s="45"/>
      <c r="Y16" s="45"/>
      <c r="Z16" s="45"/>
      <c r="AA16" s="45"/>
      <c r="AB16" s="45"/>
      <c r="AC16" s="45"/>
      <c r="AD16" s="45"/>
      <c r="AE16" s="45"/>
      <c r="AF16" s="45"/>
      <c r="AG16" s="45"/>
      <c r="AH16" s="45"/>
      <c r="AI16" s="45"/>
      <c r="AJ16" s="45"/>
    </row>
    <row r="17" spans="1:36" hidden="1" x14ac:dyDescent="0.35">
      <c r="A17" s="79" t="s">
        <v>121</v>
      </c>
      <c r="B17" s="45" t="s">
        <v>144</v>
      </c>
      <c r="C17" s="45" t="s">
        <v>117</v>
      </c>
      <c r="D17" s="45" t="s">
        <v>123</v>
      </c>
      <c r="E17" s="45">
        <v>30</v>
      </c>
      <c r="F17" s="45" t="s">
        <v>124</v>
      </c>
      <c r="G17" s="45" t="s">
        <v>125</v>
      </c>
      <c r="H17" s="45" t="s">
        <v>117</v>
      </c>
      <c r="I17" s="45" t="s">
        <v>126</v>
      </c>
      <c r="J17" s="45"/>
      <c r="K17" s="45" t="str">
        <f t="shared" si="0"/>
        <v>&lt;STOP TOP="Stop_STA_MYRD_1"DWELLTIME="30 " SITUATION="REVENUE_SERVICE"/&gt;</v>
      </c>
      <c r="L17" s="45"/>
      <c r="M17" s="45"/>
      <c r="N17" s="45"/>
      <c r="O17" s="45"/>
      <c r="P17" s="45"/>
      <c r="Q17" s="45"/>
      <c r="R17" s="45"/>
      <c r="S17" s="45"/>
      <c r="T17" s="45"/>
      <c r="U17" s="45"/>
      <c r="V17" s="45"/>
      <c r="W17" s="45"/>
      <c r="X17" s="45"/>
      <c r="Y17" s="45"/>
      <c r="Z17" s="45"/>
      <c r="AA17" s="45"/>
      <c r="AB17" s="45"/>
      <c r="AC17" s="45"/>
      <c r="AD17" s="45"/>
      <c r="AE17" s="45"/>
      <c r="AF17" s="45"/>
      <c r="AG17" s="45"/>
      <c r="AH17" s="45"/>
      <c r="AI17" s="45"/>
      <c r="AJ17" s="45"/>
    </row>
    <row r="18" spans="1:36" hidden="1" x14ac:dyDescent="0.35">
      <c r="A18" s="45" t="s">
        <v>127</v>
      </c>
      <c r="B18" s="45" t="s">
        <v>145</v>
      </c>
      <c r="C18" s="45" t="s">
        <v>117</v>
      </c>
      <c r="D18" s="45" t="s">
        <v>129</v>
      </c>
      <c r="E18" s="80">
        <f>E16</f>
        <v>68.2</v>
      </c>
      <c r="F18" s="45" t="s">
        <v>130</v>
      </c>
      <c r="G18" s="45" t="s">
        <v>125</v>
      </c>
      <c r="H18" s="45" t="s">
        <v>117</v>
      </c>
      <c r="I18" s="45" t="s">
        <v>131</v>
      </c>
      <c r="J18" s="45"/>
      <c r="K18" s="45" t="str">
        <f t="shared" si="0"/>
        <v>&lt;RUN TOP="LL_Stop_STA_MYRD_1_Stop_STA_STL_MYRD_38_Down"RUNTIME="68.2" SITUATION="REVENUE_SERVICE"RUNNING="NORMAL"/&gt;</v>
      </c>
      <c r="L18" s="45"/>
      <c r="M18" s="45"/>
      <c r="N18" s="45"/>
      <c r="O18" s="45"/>
      <c r="P18" s="45"/>
      <c r="Q18" s="45"/>
      <c r="R18" s="45"/>
      <c r="S18" s="45"/>
      <c r="T18" s="45"/>
      <c r="U18" s="45"/>
      <c r="V18" s="45"/>
      <c r="W18" s="45"/>
      <c r="X18" s="45"/>
      <c r="Y18" s="45"/>
      <c r="Z18" s="45"/>
      <c r="AA18" s="45"/>
      <c r="AB18" s="45"/>
      <c r="AC18" s="45"/>
      <c r="AD18" s="45"/>
      <c r="AE18" s="45"/>
      <c r="AF18" s="45"/>
      <c r="AG18" s="45"/>
      <c r="AH18" s="45"/>
      <c r="AI18" s="45"/>
      <c r="AJ18" s="45"/>
    </row>
    <row r="19" spans="1:36" hidden="1" x14ac:dyDescent="0.35">
      <c r="A19" s="79" t="s">
        <v>146</v>
      </c>
      <c r="B19" s="45"/>
      <c r="C19" s="45"/>
      <c r="D19" s="45"/>
      <c r="E19" s="45"/>
      <c r="F19" s="45"/>
      <c r="G19" s="45"/>
      <c r="H19" s="45"/>
      <c r="I19" s="45"/>
      <c r="J19" s="45"/>
      <c r="K19" s="45" t="str">
        <f t="shared" ref="K19" si="1">_xlfn.CONCAT(A19,B19,C19,D19,E19,F19,G19,H19,I19)</f>
        <v>&lt;/TRIP&gt;</v>
      </c>
      <c r="L19" s="45"/>
      <c r="M19" s="45"/>
      <c r="N19" s="45"/>
      <c r="O19" s="45"/>
      <c r="P19" s="45"/>
      <c r="Q19" s="45"/>
      <c r="R19" s="45"/>
      <c r="S19" s="45"/>
      <c r="T19" s="45"/>
      <c r="U19" s="45"/>
      <c r="V19" s="45"/>
      <c r="W19" s="45"/>
      <c r="X19" s="45"/>
      <c r="Y19" s="45"/>
      <c r="Z19" s="45"/>
      <c r="AA19" s="45"/>
      <c r="AB19" s="45"/>
      <c r="AC19" s="45"/>
      <c r="AD19" s="45"/>
      <c r="AE19" s="45"/>
      <c r="AF19" s="45"/>
      <c r="AG19" s="45"/>
      <c r="AH19" s="45"/>
      <c r="AI19" s="45"/>
      <c r="AJ19" s="45"/>
    </row>
    <row r="20" spans="1:36" hidden="1" x14ac:dyDescent="0.35">
      <c r="A20" s="81">
        <f>SUM(E3:E18)</f>
        <v>2024.2</v>
      </c>
      <c r="B20" s="82"/>
      <c r="C20" s="83">
        <f>A20/86400</f>
        <v>2.3428240740740743E-2</v>
      </c>
      <c r="D20" s="82"/>
      <c r="E20" s="82"/>
      <c r="F20" s="82"/>
      <c r="G20" s="82"/>
      <c r="H20" s="82"/>
      <c r="I20" s="82"/>
      <c r="J20" s="83">
        <f>J1+C20</f>
        <v>0.27342824074074074</v>
      </c>
      <c r="K20" s="82"/>
      <c r="L20" s="82"/>
      <c r="M20" s="82"/>
      <c r="N20" s="82"/>
      <c r="O20" s="82"/>
      <c r="P20" s="82"/>
      <c r="Q20" s="82"/>
      <c r="R20" s="82"/>
      <c r="S20" s="82"/>
      <c r="T20" s="82"/>
      <c r="U20" s="82"/>
      <c r="V20" s="82"/>
      <c r="W20" s="82"/>
      <c r="X20" s="82"/>
      <c r="Y20" s="82"/>
      <c r="Z20" s="82"/>
      <c r="AA20" s="82"/>
      <c r="AB20" s="82"/>
      <c r="AC20" s="82"/>
      <c r="AD20" s="82"/>
      <c r="AE20" s="82"/>
      <c r="AF20" s="82"/>
      <c r="AG20" s="82"/>
      <c r="AH20" s="82"/>
      <c r="AI20" s="82"/>
      <c r="AJ20" s="82"/>
    </row>
    <row r="21" spans="1:36" s="63" customFormat="1" x14ac:dyDescent="0.35">
      <c r="A21" s="77" t="s">
        <v>95</v>
      </c>
      <c r="B21" s="77" t="s">
        <v>119</v>
      </c>
      <c r="C21" s="77" t="s">
        <v>97</v>
      </c>
      <c r="D21" s="77" t="s">
        <v>119</v>
      </c>
      <c r="E21" s="77" t="s">
        <v>98</v>
      </c>
      <c r="F21" s="77" t="s">
        <v>99</v>
      </c>
      <c r="G21" s="77" t="s">
        <v>100</v>
      </c>
      <c r="H21" s="77" t="s">
        <v>101</v>
      </c>
      <c r="I21" s="77" t="s">
        <v>102</v>
      </c>
      <c r="J21" s="78" t="s">
        <v>147</v>
      </c>
      <c r="K21" s="77" t="s">
        <v>104</v>
      </c>
      <c r="L21" s="77" t="s">
        <v>105</v>
      </c>
      <c r="M21" s="77" t="s">
        <v>106</v>
      </c>
      <c r="N21" s="77" t="s">
        <v>107</v>
      </c>
      <c r="O21" s="77" t="s">
        <v>108</v>
      </c>
      <c r="P21" s="77" t="s">
        <v>109</v>
      </c>
      <c r="Q21" s="77" t="s">
        <v>110</v>
      </c>
      <c r="R21" s="77" t="s">
        <v>111</v>
      </c>
      <c r="S21" s="77" t="s">
        <v>112</v>
      </c>
      <c r="T21" s="77"/>
      <c r="U21" s="77" t="s">
        <v>113</v>
      </c>
      <c r="V21" s="77"/>
      <c r="W21" s="77" t="s">
        <v>114</v>
      </c>
      <c r="X21" s="77"/>
      <c r="Y21" s="77" t="s">
        <v>115</v>
      </c>
      <c r="Z21" s="77"/>
      <c r="AA21" s="77" t="s">
        <v>116</v>
      </c>
      <c r="AB21" s="77" t="s">
        <v>96</v>
      </c>
      <c r="AC21" s="77" t="s">
        <v>118</v>
      </c>
      <c r="AD21" s="77" t="s">
        <v>148</v>
      </c>
      <c r="AE21" s="77" t="s">
        <v>120</v>
      </c>
      <c r="AF21" s="77" t="str">
        <f>_xlfn.CONCAT(A21,B21,C21,D21,E21,F21,G21,H21,I21,J21,K21,L21,M21,N21,O21,P21,Q21,R21,S21,T21,U21,V21,W21,X21,Y21,Z21,AA21,AB21,AC21,AD21,AE21)</f>
        <v>&lt;TRIP NUMBER="002" TRIP_ID="002" SERVICE_ID="1" DIRECTION="RIGHT" ENTRY_TIME="07:52:44" DISTANCE="26638" TRAIN_CLASS="ANY" MISSION_TYPE="Passenger" RUNNING_MODE="Regulated" CREW_ID="" NEXT_CREW_ID="" NEXT_CREW_ID_LOCATION="" ROLLINGSTOCK_ID="" PREVIOUS_NUMBER="001" NEXT_NUMBER="003"&gt;</v>
      </c>
      <c r="AG21" s="77"/>
      <c r="AH21" s="77"/>
      <c r="AI21" s="77"/>
      <c r="AJ21" s="77"/>
    </row>
    <row r="22" spans="1:36" hidden="1" x14ac:dyDescent="0.35">
      <c r="A22" s="79" t="s">
        <v>121</v>
      </c>
      <c r="B22" s="45" t="s">
        <v>149</v>
      </c>
      <c r="C22" s="45"/>
      <c r="D22" s="45" t="s">
        <v>123</v>
      </c>
      <c r="E22" s="45">
        <v>120</v>
      </c>
      <c r="F22" s="45" t="s">
        <v>124</v>
      </c>
      <c r="G22" s="45" t="s">
        <v>125</v>
      </c>
      <c r="H22" s="45" t="s">
        <v>117</v>
      </c>
      <c r="I22" s="45" t="s">
        <v>126</v>
      </c>
      <c r="J22" s="45"/>
      <c r="K22" s="45" t="str">
        <f t="shared" ref="K22:K23" si="2">_xlfn.CONCAT(A22,B22,C22,D22,E22,F22,G22,H22,I22)</f>
        <v>&lt;STOP TOP="Stop_STA_STL_MYRD_38_DownDWELLTIME="120 " SITUATION="REVENUE_SERVICE"/&gt;</v>
      </c>
      <c r="L22" s="45"/>
      <c r="M22" s="45"/>
      <c r="N22" s="45"/>
      <c r="O22" s="45"/>
      <c r="P22" s="45"/>
      <c r="Q22" s="45"/>
      <c r="R22" s="45"/>
      <c r="S22" s="45"/>
      <c r="T22" s="45"/>
      <c r="U22" s="45"/>
      <c r="V22" s="45"/>
      <c r="W22" s="45"/>
      <c r="X22" s="45"/>
      <c r="Y22" s="45"/>
      <c r="Z22" s="45"/>
      <c r="AA22" s="45"/>
      <c r="AB22" s="45"/>
      <c r="AC22" s="45"/>
      <c r="AD22" s="45"/>
      <c r="AE22" s="45"/>
      <c r="AF22" s="45"/>
      <c r="AG22" s="45"/>
      <c r="AH22" s="45"/>
      <c r="AI22" s="45"/>
      <c r="AJ22" s="45"/>
    </row>
    <row r="23" spans="1:36" hidden="1" x14ac:dyDescent="0.35">
      <c r="A23" s="45" t="s">
        <v>127</v>
      </c>
      <c r="B23" s="45" t="s">
        <v>150</v>
      </c>
      <c r="C23" s="45"/>
      <c r="D23" s="45" t="s">
        <v>129</v>
      </c>
      <c r="E23" s="80">
        <f>E18</f>
        <v>68.2</v>
      </c>
      <c r="F23" s="45" t="s">
        <v>130</v>
      </c>
      <c r="G23" s="45" t="s">
        <v>125</v>
      </c>
      <c r="H23" s="45" t="s">
        <v>117</v>
      </c>
      <c r="I23" s="45" t="s">
        <v>131</v>
      </c>
      <c r="J23" s="45"/>
      <c r="K23" s="45" t="str">
        <f t="shared" si="2"/>
        <v>&lt;RUN TOP="LL_Stop_STA_STL_MYRD_38_Down_Stop_STA_MYRD_2RUNTIME="68.2" SITUATION="REVENUE_SERVICE"RUNNING="NORMAL"/&gt;</v>
      </c>
      <c r="L23" s="45"/>
      <c r="M23" s="45"/>
      <c r="N23" s="45"/>
      <c r="O23" s="45"/>
      <c r="P23" s="45"/>
      <c r="Q23" s="45"/>
      <c r="R23" s="45"/>
      <c r="S23" s="45"/>
      <c r="T23" s="45"/>
      <c r="U23" s="45"/>
      <c r="V23" s="45"/>
      <c r="W23" s="45"/>
      <c r="X23" s="45"/>
      <c r="Y23" s="45"/>
      <c r="Z23" s="45"/>
      <c r="AA23" s="45"/>
      <c r="AB23" s="45"/>
      <c r="AC23" s="45"/>
      <c r="AD23" s="45"/>
      <c r="AE23" s="45"/>
      <c r="AF23" s="45"/>
      <c r="AG23" s="45"/>
      <c r="AH23" s="45"/>
      <c r="AI23" s="45"/>
      <c r="AJ23" s="45"/>
    </row>
    <row r="24" spans="1:36" hidden="1" x14ac:dyDescent="0.35">
      <c r="A24" s="79" t="s">
        <v>121</v>
      </c>
      <c r="B24" s="45" t="s">
        <v>151</v>
      </c>
      <c r="C24" s="45" t="s">
        <v>117</v>
      </c>
      <c r="D24" s="45" t="s">
        <v>123</v>
      </c>
      <c r="E24" s="45">
        <v>30</v>
      </c>
      <c r="F24" s="45" t="s">
        <v>124</v>
      </c>
      <c r="G24" s="45" t="s">
        <v>125</v>
      </c>
      <c r="H24" s="45" t="s">
        <v>117</v>
      </c>
      <c r="I24" s="45" t="s">
        <v>126</v>
      </c>
      <c r="J24" s="45"/>
      <c r="K24" s="45" t="str">
        <f t="shared" ref="K24:K29" si="3">_xlfn.CONCAT(A24,B24,C24,D24,E24,F24,G24,H24,I24)</f>
        <v>&lt;STOP TOP="Stop_STA_MYRD_2"DWELLTIME="30 " SITUATION="REVENUE_SERVICE"/&gt;</v>
      </c>
      <c r="L24" s="45"/>
      <c r="M24" s="45"/>
      <c r="N24" s="45"/>
      <c r="O24" s="45"/>
      <c r="P24" s="45"/>
      <c r="Q24" s="45"/>
      <c r="R24" s="45"/>
      <c r="S24" s="45"/>
      <c r="T24" s="45"/>
      <c r="U24" s="45"/>
      <c r="V24" s="45"/>
      <c r="W24" s="45"/>
      <c r="X24" s="45"/>
      <c r="Y24" s="45"/>
      <c r="Z24" s="45"/>
      <c r="AA24" s="45"/>
      <c r="AB24" s="45"/>
      <c r="AC24" s="45"/>
      <c r="AD24" s="45"/>
      <c r="AE24" s="45"/>
      <c r="AF24" s="45"/>
      <c r="AG24" s="45"/>
      <c r="AH24" s="45"/>
      <c r="AI24" s="45"/>
      <c r="AJ24" s="45"/>
    </row>
    <row r="25" spans="1:36" hidden="1" x14ac:dyDescent="0.35">
      <c r="A25" s="45" t="s">
        <v>127</v>
      </c>
      <c r="B25" s="45" t="s">
        <v>152</v>
      </c>
      <c r="C25" s="45" t="s">
        <v>117</v>
      </c>
      <c r="D25" s="45" t="s">
        <v>129</v>
      </c>
      <c r="E25" s="80">
        <f>'Time Report'!F72</f>
        <v>68.7</v>
      </c>
      <c r="F25" s="45" t="s">
        <v>130</v>
      </c>
      <c r="G25" s="45" t="s">
        <v>125</v>
      </c>
      <c r="H25" s="45" t="s">
        <v>117</v>
      </c>
      <c r="I25" s="45" t="s">
        <v>131</v>
      </c>
      <c r="J25" s="45"/>
      <c r="K25" s="45" t="str">
        <f t="shared" si="3"/>
        <v>&lt;RUN TOP="LL_Stop_STA_MYRD_2_Stop_STA_NYHM_2"RUNTIME="68.7" SITUATION="REVENUE_SERVICE"RUNNING="NORMAL"/&gt;</v>
      </c>
      <c r="L25" s="45"/>
      <c r="M25" s="45"/>
      <c r="N25" s="45"/>
      <c r="O25" s="45"/>
      <c r="P25" s="45"/>
      <c r="Q25" s="45"/>
      <c r="R25" s="45"/>
      <c r="S25" s="45"/>
      <c r="T25" s="45"/>
      <c r="U25" s="45"/>
      <c r="V25" s="45"/>
      <c r="W25" s="45"/>
      <c r="X25" s="45"/>
      <c r="Y25" s="45"/>
      <c r="Z25" s="45"/>
      <c r="AA25" s="45"/>
      <c r="AB25" s="45"/>
      <c r="AC25" s="45"/>
      <c r="AD25" s="45"/>
      <c r="AE25" s="45"/>
      <c r="AF25" s="45"/>
      <c r="AG25" s="45"/>
      <c r="AH25" s="45"/>
      <c r="AI25" s="45"/>
      <c r="AJ25" s="45"/>
    </row>
    <row r="26" spans="1:36" hidden="1" x14ac:dyDescent="0.35">
      <c r="A26" s="79" t="s">
        <v>121</v>
      </c>
      <c r="B26" s="45" t="s">
        <v>153</v>
      </c>
      <c r="C26" s="45" t="s">
        <v>117</v>
      </c>
      <c r="D26" s="45" t="s">
        <v>123</v>
      </c>
      <c r="E26" s="45">
        <v>30</v>
      </c>
      <c r="F26" s="45" t="s">
        <v>124</v>
      </c>
      <c r="G26" s="45" t="s">
        <v>125</v>
      </c>
      <c r="H26" s="45" t="s">
        <v>117</v>
      </c>
      <c r="I26" s="45" t="s">
        <v>126</v>
      </c>
      <c r="J26" s="45"/>
      <c r="K26" s="45" t="str">
        <f t="shared" si="3"/>
        <v>&lt;STOP TOP="Stop_STA_NYHM_2"DWELLTIME="30 " SITUATION="REVENUE_SERVICE"/&gt;</v>
      </c>
      <c r="L26" s="45"/>
      <c r="M26" s="45"/>
      <c r="N26" s="45"/>
      <c r="O26" s="45"/>
      <c r="P26" s="45"/>
      <c r="Q26" s="45"/>
      <c r="R26" s="45"/>
      <c r="S26" s="45"/>
      <c r="T26" s="45"/>
      <c r="U26" s="45"/>
      <c r="V26" s="45"/>
      <c r="W26" s="45"/>
      <c r="X26" s="45"/>
      <c r="Y26" s="45"/>
      <c r="Z26" s="45"/>
      <c r="AA26" s="45"/>
      <c r="AB26" s="45"/>
      <c r="AC26" s="45"/>
      <c r="AD26" s="45"/>
      <c r="AE26" s="45"/>
      <c r="AF26" s="45"/>
      <c r="AG26" s="45"/>
      <c r="AH26" s="45"/>
      <c r="AI26" s="45"/>
      <c r="AJ26" s="45"/>
    </row>
    <row r="27" spans="1:36" hidden="1" x14ac:dyDescent="0.35">
      <c r="A27" s="45" t="s">
        <v>127</v>
      </c>
      <c r="B27" s="45" t="s">
        <v>154</v>
      </c>
      <c r="C27" s="45" t="s">
        <v>117</v>
      </c>
      <c r="D27" s="45" t="s">
        <v>129</v>
      </c>
      <c r="E27" s="80">
        <f>'Time Report'!F73</f>
        <v>89.1</v>
      </c>
      <c r="F27" s="45" t="s">
        <v>130</v>
      </c>
      <c r="G27" s="45" t="s">
        <v>125</v>
      </c>
      <c r="H27" s="45" t="s">
        <v>117</v>
      </c>
      <c r="I27" s="45" t="s">
        <v>131</v>
      </c>
      <c r="J27" s="45"/>
      <c r="K27" s="45" t="str">
        <f t="shared" si="3"/>
        <v>&lt;RUN TOP="LL_Stop_STA_NYHM_2_Stop_STA_RRRN_2"RUNTIME="89.1" SITUATION="REVENUE_SERVICE"RUNNING="NORMAL"/&gt;</v>
      </c>
      <c r="L27" s="45"/>
      <c r="M27" s="45"/>
      <c r="N27" s="45"/>
      <c r="O27" s="45"/>
      <c r="P27" s="45"/>
      <c r="Q27" s="45"/>
      <c r="R27" s="45"/>
      <c r="S27" s="45"/>
      <c r="T27" s="45"/>
      <c r="U27" s="45"/>
      <c r="V27" s="45"/>
      <c r="W27" s="45"/>
      <c r="X27" s="45"/>
      <c r="Y27" s="45"/>
      <c r="Z27" s="45"/>
      <c r="AA27" s="45"/>
      <c r="AB27" s="45"/>
      <c r="AC27" s="45"/>
      <c r="AD27" s="45"/>
      <c r="AE27" s="45"/>
      <c r="AF27" s="45"/>
      <c r="AG27" s="45"/>
      <c r="AH27" s="45"/>
      <c r="AI27" s="45"/>
      <c r="AJ27" s="45"/>
    </row>
    <row r="28" spans="1:36" hidden="1" x14ac:dyDescent="0.35">
      <c r="A28" s="79" t="s">
        <v>121</v>
      </c>
      <c r="B28" s="45" t="s">
        <v>155</v>
      </c>
      <c r="C28" s="45" t="s">
        <v>117</v>
      </c>
      <c r="D28" s="45" t="s">
        <v>123</v>
      </c>
      <c r="E28" s="45">
        <v>30</v>
      </c>
      <c r="F28" s="45" t="s">
        <v>124</v>
      </c>
      <c r="G28" s="45" t="s">
        <v>125</v>
      </c>
      <c r="H28" s="45" t="s">
        <v>117</v>
      </c>
      <c r="I28" s="45" t="s">
        <v>126</v>
      </c>
      <c r="J28" s="45"/>
      <c r="K28" s="45" t="str">
        <f t="shared" si="3"/>
        <v>&lt;STOP TOP="Stop_STA_RRRN_2"DWELLTIME="30 " SITUATION="REVENUE_SERVICE"/&gt;</v>
      </c>
      <c r="L28" s="45"/>
      <c r="M28" s="45"/>
      <c r="N28" s="45"/>
      <c r="O28" s="45"/>
      <c r="P28" s="45"/>
      <c r="Q28" s="45"/>
      <c r="R28" s="45"/>
      <c r="S28" s="45"/>
      <c r="T28" s="45"/>
      <c r="U28" s="45"/>
      <c r="V28" s="45"/>
      <c r="W28" s="45"/>
      <c r="X28" s="45"/>
      <c r="Y28" s="45"/>
      <c r="Z28" s="45"/>
      <c r="AA28" s="45"/>
      <c r="AB28" s="45"/>
      <c r="AC28" s="45"/>
      <c r="AD28" s="45"/>
      <c r="AE28" s="45"/>
      <c r="AF28" s="45"/>
      <c r="AG28" s="45"/>
      <c r="AH28" s="45"/>
      <c r="AI28" s="45"/>
      <c r="AJ28" s="45"/>
    </row>
    <row r="29" spans="1:36" hidden="1" x14ac:dyDescent="0.35">
      <c r="A29" s="45" t="s">
        <v>127</v>
      </c>
      <c r="B29" s="45" t="s">
        <v>156</v>
      </c>
      <c r="C29" s="45" t="s">
        <v>117</v>
      </c>
      <c r="D29" s="45" t="s">
        <v>129</v>
      </c>
      <c r="E29" s="80">
        <f>'Time Report'!F74</f>
        <v>82.5</v>
      </c>
      <c r="F29" s="45" t="s">
        <v>130</v>
      </c>
      <c r="G29" s="45" t="s">
        <v>125</v>
      </c>
      <c r="H29" s="45" t="s">
        <v>117</v>
      </c>
      <c r="I29" s="45" t="s">
        <v>131</v>
      </c>
      <c r="J29" s="45"/>
      <c r="K29" s="45" t="str">
        <f t="shared" si="3"/>
        <v>&lt;RUN TOP="LL_Stop_STA_RRRN_2_Stop_STA_BGUC_2"RUNTIME="82.5" SITUATION="REVENUE_SERVICE"RUNNING="NORMAL"/&gt;</v>
      </c>
      <c r="L29" s="45"/>
      <c r="M29" s="45"/>
      <c r="N29" s="45"/>
      <c r="O29" s="45"/>
      <c r="P29" s="45"/>
      <c r="Q29" s="45"/>
      <c r="R29" s="45"/>
      <c r="S29" s="45"/>
      <c r="T29" s="45"/>
      <c r="U29" s="45"/>
      <c r="V29" s="45"/>
      <c r="W29" s="45"/>
      <c r="X29" s="45"/>
      <c r="Y29" s="45"/>
      <c r="Z29" s="45"/>
      <c r="AA29" s="45"/>
      <c r="AB29" s="45"/>
      <c r="AC29" s="45"/>
      <c r="AD29" s="45"/>
      <c r="AE29" s="45"/>
      <c r="AF29" s="45"/>
      <c r="AG29" s="45"/>
      <c r="AH29" s="45"/>
      <c r="AI29" s="45"/>
      <c r="AJ29" s="45"/>
    </row>
    <row r="30" spans="1:36" hidden="1" x14ac:dyDescent="0.35">
      <c r="A30" s="79" t="s">
        <v>121</v>
      </c>
      <c r="B30" s="45" t="s">
        <v>157</v>
      </c>
      <c r="C30" s="45" t="s">
        <v>117</v>
      </c>
      <c r="D30" s="45" t="s">
        <v>123</v>
      </c>
      <c r="E30" s="45">
        <v>30</v>
      </c>
      <c r="F30" s="45" t="s">
        <v>124</v>
      </c>
      <c r="G30" s="45" t="s">
        <v>125</v>
      </c>
      <c r="H30" s="45" t="s">
        <v>117</v>
      </c>
      <c r="I30" s="45" t="s">
        <v>126</v>
      </c>
      <c r="J30" s="45"/>
      <c r="K30" s="45" t="str">
        <f t="shared" ref="K30:K39" si="4">_xlfn.CONCAT(A30,B30,C30,D30,E30,F30,G30,H30,I30)</f>
        <v>&lt;STOP TOP="Stop_STA_BGUC_2"DWELLTIME="30 " SITUATION="REVENUE_SERVICE"/&gt;</v>
      </c>
      <c r="L30" s="45"/>
      <c r="M30" s="45"/>
      <c r="N30" s="45"/>
      <c r="O30" s="45"/>
      <c r="P30" s="45"/>
      <c r="Q30" s="45"/>
      <c r="R30" s="45"/>
      <c r="S30" s="45"/>
      <c r="T30" s="45"/>
      <c r="U30" s="45"/>
      <c r="V30" s="45"/>
      <c r="W30" s="45"/>
      <c r="X30" s="45"/>
      <c r="Y30" s="45"/>
      <c r="Z30" s="45"/>
      <c r="AA30" s="45"/>
      <c r="AB30" s="45"/>
      <c r="AC30" s="45"/>
      <c r="AD30" s="45"/>
      <c r="AE30" s="45"/>
      <c r="AF30" s="45"/>
      <c r="AG30" s="45"/>
      <c r="AH30" s="45"/>
      <c r="AI30" s="45"/>
      <c r="AJ30" s="45"/>
    </row>
    <row r="31" spans="1:36" hidden="1" x14ac:dyDescent="0.35">
      <c r="A31" s="45" t="s">
        <v>127</v>
      </c>
      <c r="B31" s="45" t="s">
        <v>158</v>
      </c>
      <c r="C31" s="45" t="s">
        <v>117</v>
      </c>
      <c r="D31" s="45" t="s">
        <v>129</v>
      </c>
      <c r="E31" s="80">
        <f>'Time Report'!F75</f>
        <v>156.69999999999999</v>
      </c>
      <c r="F31" s="45" t="s">
        <v>130</v>
      </c>
      <c r="G31" s="45" t="s">
        <v>125</v>
      </c>
      <c r="H31" s="45" t="s">
        <v>117</v>
      </c>
      <c r="I31" s="45" t="s">
        <v>131</v>
      </c>
      <c r="J31" s="45"/>
      <c r="K31" s="45" t="str">
        <f t="shared" si="4"/>
        <v>&lt;RUN TOP="LL_Stop_STA_BGUC_2_Stop_STA_PATG_2"RUNTIME="156.7" SITUATION="REVENUE_SERVICE"RUNNING="NORMAL"/&gt;</v>
      </c>
      <c r="L31" s="45"/>
      <c r="M31" s="45"/>
      <c r="N31" s="45"/>
      <c r="O31" s="45"/>
      <c r="P31" s="45"/>
      <c r="Q31" s="45"/>
      <c r="R31" s="45"/>
      <c r="S31" s="45"/>
      <c r="T31" s="45"/>
      <c r="U31" s="45"/>
      <c r="V31" s="45"/>
      <c r="W31" s="45"/>
      <c r="X31" s="45"/>
      <c r="Y31" s="45"/>
      <c r="Z31" s="45"/>
      <c r="AA31" s="45"/>
      <c r="AB31" s="45"/>
      <c r="AC31" s="45"/>
      <c r="AD31" s="45"/>
      <c r="AE31" s="45"/>
      <c r="AF31" s="45"/>
      <c r="AG31" s="45"/>
      <c r="AH31" s="45"/>
      <c r="AI31" s="45"/>
      <c r="AJ31" s="45"/>
    </row>
    <row r="32" spans="1:36" hidden="1" x14ac:dyDescent="0.35">
      <c r="A32" s="79" t="s">
        <v>121</v>
      </c>
      <c r="B32" s="45" t="s">
        <v>159</v>
      </c>
      <c r="C32" s="45" t="s">
        <v>117</v>
      </c>
      <c r="D32" s="45" t="s">
        <v>123</v>
      </c>
      <c r="E32" s="45">
        <v>30</v>
      </c>
      <c r="F32" s="45" t="s">
        <v>124</v>
      </c>
      <c r="G32" s="45" t="s">
        <v>125</v>
      </c>
      <c r="H32" s="45" t="s">
        <v>117</v>
      </c>
      <c r="I32" s="45" t="s">
        <v>126</v>
      </c>
      <c r="J32" s="45"/>
      <c r="K32" s="45" t="str">
        <f t="shared" si="4"/>
        <v>&lt;STOP TOP="Stop_STA_PATG_2"DWELLTIME="30 " SITUATION="REVENUE_SERVICE"/&gt;</v>
      </c>
      <c r="L32" s="45"/>
      <c r="M32" s="45"/>
      <c r="N32" s="45"/>
      <c r="O32" s="45"/>
      <c r="P32" s="45"/>
      <c r="Q32" s="45"/>
      <c r="R32" s="45"/>
      <c r="S32" s="45"/>
      <c r="T32" s="45"/>
      <c r="U32" s="45"/>
      <c r="V32" s="45"/>
      <c r="W32" s="45"/>
      <c r="X32" s="45"/>
      <c r="Y32" s="45"/>
      <c r="Z32" s="45"/>
      <c r="AA32" s="45"/>
      <c r="AB32" s="45"/>
      <c r="AC32" s="45"/>
      <c r="AD32" s="45"/>
      <c r="AE32" s="45"/>
      <c r="AF32" s="45"/>
      <c r="AG32" s="45"/>
      <c r="AH32" s="45"/>
      <c r="AI32" s="45"/>
      <c r="AJ32" s="45"/>
    </row>
    <row r="33" spans="1:36" hidden="1" x14ac:dyDescent="0.35">
      <c r="A33" s="45" t="s">
        <v>127</v>
      </c>
      <c r="B33" s="45" t="s">
        <v>160</v>
      </c>
      <c r="C33" s="45" t="s">
        <v>117</v>
      </c>
      <c r="D33" s="45" t="s">
        <v>129</v>
      </c>
      <c r="E33" s="80">
        <f>'Time Report'!F76</f>
        <v>129.30000000000001</v>
      </c>
      <c r="F33" s="45" t="s">
        <v>130</v>
      </c>
      <c r="G33" s="45" t="s">
        <v>125</v>
      </c>
      <c r="H33" s="45" t="s">
        <v>117</v>
      </c>
      <c r="I33" s="45" t="s">
        <v>131</v>
      </c>
      <c r="J33" s="45"/>
      <c r="K33" s="45" t="str">
        <f t="shared" si="4"/>
        <v>&lt;RUN TOP="LL_Stop_STA_PATG_2_Stop_STA_MLSD_2"RUNTIME="129.3" SITUATION="REVENUE_SERVICE"RUNNING="NORMAL"/&gt;</v>
      </c>
      <c r="L33" s="45"/>
      <c r="M33" s="45"/>
      <c r="N33" s="45"/>
      <c r="O33" s="45"/>
      <c r="P33" s="45"/>
      <c r="Q33" s="45"/>
      <c r="R33" s="45"/>
      <c r="S33" s="45"/>
      <c r="T33" s="45"/>
      <c r="U33" s="45"/>
      <c r="V33" s="45"/>
      <c r="W33" s="45"/>
      <c r="X33" s="45"/>
      <c r="Y33" s="45"/>
      <c r="Z33" s="45"/>
      <c r="AA33" s="45"/>
      <c r="AB33" s="45"/>
      <c r="AC33" s="45"/>
      <c r="AD33" s="45"/>
      <c r="AE33" s="45"/>
      <c r="AF33" s="45"/>
      <c r="AG33" s="45"/>
      <c r="AH33" s="45"/>
      <c r="AI33" s="45"/>
      <c r="AJ33" s="45"/>
    </row>
    <row r="34" spans="1:36" hidden="1" x14ac:dyDescent="0.35">
      <c r="A34" s="79" t="s">
        <v>121</v>
      </c>
      <c r="B34" s="45" t="s">
        <v>161</v>
      </c>
      <c r="C34" s="45" t="s">
        <v>117</v>
      </c>
      <c r="D34" s="45" t="s">
        <v>123</v>
      </c>
      <c r="E34" s="45">
        <v>30</v>
      </c>
      <c r="F34" s="45" t="s">
        <v>124</v>
      </c>
      <c r="G34" s="45" t="s">
        <v>125</v>
      </c>
      <c r="H34" s="45" t="s">
        <v>117</v>
      </c>
      <c r="I34" s="45" t="s">
        <v>126</v>
      </c>
      <c r="J34" s="45"/>
      <c r="K34" s="45" t="str">
        <f t="shared" si="4"/>
        <v>&lt;STOP TOP="Stop_STA_MLSD_2"DWELLTIME="30 " SITUATION="REVENUE_SERVICE"/&gt;</v>
      </c>
      <c r="L34" s="45"/>
      <c r="M34" s="45"/>
      <c r="N34" s="45"/>
      <c r="O34" s="45"/>
      <c r="P34" s="45"/>
      <c r="Q34" s="45"/>
      <c r="R34" s="45"/>
      <c r="S34" s="45"/>
      <c r="T34" s="45"/>
      <c r="U34" s="45"/>
      <c r="V34" s="45"/>
      <c r="W34" s="45"/>
      <c r="X34" s="45"/>
      <c r="Y34" s="45"/>
      <c r="Z34" s="45"/>
      <c r="AA34" s="45"/>
      <c r="AB34" s="45"/>
      <c r="AC34" s="45"/>
      <c r="AD34" s="45"/>
      <c r="AE34" s="45"/>
      <c r="AF34" s="45"/>
      <c r="AG34" s="45"/>
      <c r="AH34" s="45"/>
      <c r="AI34" s="45"/>
      <c r="AJ34" s="45"/>
    </row>
    <row r="35" spans="1:36" hidden="1" x14ac:dyDescent="0.35">
      <c r="A35" s="45" t="s">
        <v>127</v>
      </c>
      <c r="B35" s="45" t="s">
        <v>162</v>
      </c>
      <c r="C35" s="45" t="s">
        <v>117</v>
      </c>
      <c r="D35" s="45" t="s">
        <v>129</v>
      </c>
      <c r="E35" s="80">
        <f>'Time Report'!F77</f>
        <v>138.5</v>
      </c>
      <c r="F35" s="45" t="s">
        <v>130</v>
      </c>
      <c r="G35" s="45" t="s">
        <v>125</v>
      </c>
      <c r="H35" s="45" t="s">
        <v>117</v>
      </c>
      <c r="I35" s="45" t="s">
        <v>131</v>
      </c>
      <c r="J35" s="45"/>
      <c r="K35" s="45" t="str">
        <f t="shared" si="4"/>
        <v>&lt;RUN TOP="LL_Stop_STA_MLSD_2_Stop_STA_KGIT_2"RUNTIME="138.5" SITUATION="REVENUE_SERVICE"RUNNING="NORMAL"/&gt;</v>
      </c>
      <c r="L35" s="45"/>
      <c r="M35" s="45"/>
      <c r="N35" s="45"/>
      <c r="O35" s="45"/>
      <c r="P35" s="45"/>
      <c r="Q35" s="45"/>
      <c r="R35" s="45"/>
      <c r="S35" s="45"/>
      <c r="T35" s="45"/>
      <c r="U35" s="45"/>
      <c r="V35" s="45"/>
      <c r="W35" s="45"/>
      <c r="X35" s="45"/>
      <c r="Y35" s="45"/>
      <c r="Z35" s="45"/>
      <c r="AA35" s="45"/>
      <c r="AB35" s="45"/>
      <c r="AC35" s="45"/>
      <c r="AD35" s="45"/>
      <c r="AE35" s="45"/>
      <c r="AF35" s="45"/>
      <c r="AG35" s="45"/>
      <c r="AH35" s="45"/>
      <c r="AI35" s="45"/>
      <c r="AJ35" s="45"/>
    </row>
    <row r="36" spans="1:36" hidden="1" x14ac:dyDescent="0.35">
      <c r="A36" s="79" t="s">
        <v>121</v>
      </c>
      <c r="B36" s="45" t="s">
        <v>163</v>
      </c>
      <c r="C36" s="45" t="s">
        <v>117</v>
      </c>
      <c r="D36" s="45" t="s">
        <v>123</v>
      </c>
      <c r="E36" s="45">
        <v>30</v>
      </c>
      <c r="F36" s="45" t="s">
        <v>124</v>
      </c>
      <c r="G36" s="45" t="s">
        <v>125</v>
      </c>
      <c r="H36" s="45" t="s">
        <v>117</v>
      </c>
      <c r="I36" s="45" t="s">
        <v>126</v>
      </c>
      <c r="J36" s="45"/>
      <c r="K36" s="45" t="str">
        <f t="shared" si="4"/>
        <v>&lt;STOP TOP="Stop_STA_KGIT_2"DWELLTIME="30 " SITUATION="REVENUE_SERVICE"/&gt;</v>
      </c>
      <c r="L36" s="45"/>
      <c r="M36" s="45"/>
      <c r="N36" s="45"/>
      <c r="O36" s="45"/>
      <c r="P36" s="45"/>
      <c r="Q36" s="45"/>
      <c r="R36" s="45"/>
      <c r="S36" s="45"/>
      <c r="T36" s="45"/>
      <c r="U36" s="45"/>
      <c r="V36" s="45"/>
      <c r="W36" s="45"/>
      <c r="X36" s="45"/>
      <c r="Y36" s="45"/>
      <c r="Z36" s="45"/>
      <c r="AA36" s="45"/>
      <c r="AB36" s="45"/>
      <c r="AC36" s="45"/>
      <c r="AD36" s="45"/>
      <c r="AE36" s="45"/>
      <c r="AF36" s="45"/>
      <c r="AG36" s="45"/>
      <c r="AH36" s="45"/>
      <c r="AI36" s="45"/>
      <c r="AJ36" s="45"/>
    </row>
    <row r="37" spans="1:36" hidden="1" x14ac:dyDescent="0.35">
      <c r="A37" s="45" t="s">
        <v>127</v>
      </c>
      <c r="B37" s="45" t="s">
        <v>164</v>
      </c>
      <c r="C37" s="45" t="s">
        <v>117</v>
      </c>
      <c r="D37" s="45" t="s">
        <v>129</v>
      </c>
      <c r="E37" s="80">
        <f>'Time Report'!F78</f>
        <v>200.7</v>
      </c>
      <c r="F37" s="45" t="s">
        <v>130</v>
      </c>
      <c r="G37" s="45" t="s">
        <v>125</v>
      </c>
      <c r="H37" s="45" t="s">
        <v>117</v>
      </c>
      <c r="I37" s="45" t="s">
        <v>131</v>
      </c>
      <c r="J37" s="45"/>
      <c r="K37" s="45" t="str">
        <f t="shared" si="4"/>
        <v>&lt;RUN TOP="LL_Stop_STA_KGIT_2_Stop_STA_CLGT_2"RUNTIME="200.7" SITUATION="REVENUE_SERVICE"RUNNING="NORMAL"/&gt;</v>
      </c>
      <c r="L37" s="45"/>
      <c r="M37" s="45"/>
      <c r="N37" s="45"/>
      <c r="O37" s="45"/>
      <c r="P37" s="45"/>
      <c r="Q37" s="45"/>
      <c r="R37" s="45"/>
      <c r="S37" s="45"/>
      <c r="T37" s="45"/>
      <c r="U37" s="45"/>
      <c r="V37" s="45"/>
      <c r="W37" s="45"/>
      <c r="X37" s="45"/>
      <c r="Y37" s="45"/>
      <c r="Z37" s="45"/>
      <c r="AA37" s="45"/>
      <c r="AB37" s="45"/>
      <c r="AC37" s="45"/>
      <c r="AD37" s="45"/>
      <c r="AE37" s="45"/>
      <c r="AF37" s="45"/>
      <c r="AG37" s="45"/>
      <c r="AH37" s="45"/>
      <c r="AI37" s="45"/>
      <c r="AJ37" s="45"/>
    </row>
    <row r="38" spans="1:36" hidden="1" x14ac:dyDescent="0.35">
      <c r="A38" s="79" t="s">
        <v>121</v>
      </c>
      <c r="B38" s="45" t="s">
        <v>122</v>
      </c>
      <c r="C38" s="45" t="s">
        <v>117</v>
      </c>
      <c r="D38" s="45" t="s">
        <v>123</v>
      </c>
      <c r="E38" s="45">
        <v>900</v>
      </c>
      <c r="F38" s="45" t="s">
        <v>124</v>
      </c>
      <c r="G38" s="45" t="s">
        <v>125</v>
      </c>
      <c r="H38" s="45" t="s">
        <v>117</v>
      </c>
      <c r="I38" s="45" t="s">
        <v>126</v>
      </c>
      <c r="J38" s="45"/>
      <c r="K38" s="45" t="str">
        <f t="shared" si="4"/>
        <v>&lt;STOP TOP="Stop_STA_CLGT_2"DWELLTIME="900 " SITUATION="REVENUE_SERVICE"/&gt;</v>
      </c>
      <c r="L38" s="45"/>
      <c r="M38" s="45"/>
      <c r="N38" s="45"/>
      <c r="O38" s="45"/>
      <c r="P38" s="45"/>
      <c r="Q38" s="45"/>
      <c r="R38" s="45"/>
      <c r="S38" s="45"/>
      <c r="T38" s="45"/>
      <c r="U38" s="45"/>
      <c r="V38" s="45"/>
      <c r="W38" s="45"/>
      <c r="X38" s="45"/>
      <c r="Y38" s="45"/>
      <c r="Z38" s="45"/>
      <c r="AA38" s="45"/>
      <c r="AB38" s="45"/>
      <c r="AC38" s="45"/>
      <c r="AD38" s="45"/>
      <c r="AE38" s="45"/>
      <c r="AF38" s="45"/>
      <c r="AG38" s="45"/>
      <c r="AH38" s="45"/>
      <c r="AI38" s="45"/>
      <c r="AJ38" s="45"/>
    </row>
    <row r="39" spans="1:36" hidden="1" x14ac:dyDescent="0.35">
      <c r="A39" s="79" t="s">
        <v>146</v>
      </c>
      <c r="B39" s="45"/>
      <c r="C39" s="45"/>
      <c r="D39" s="45"/>
      <c r="E39" s="45"/>
      <c r="F39" s="45"/>
      <c r="G39" s="45"/>
      <c r="H39" s="45"/>
      <c r="I39" s="45"/>
      <c r="J39" s="45"/>
      <c r="K39" s="45" t="str">
        <f t="shared" si="4"/>
        <v>&lt;/TRIP&gt;</v>
      </c>
      <c r="L39" s="45"/>
      <c r="M39" s="45"/>
      <c r="N39" s="45"/>
      <c r="O39" s="45"/>
      <c r="P39" s="45"/>
      <c r="Q39" s="45"/>
      <c r="R39" s="45"/>
      <c r="S39" s="45"/>
      <c r="T39" s="45"/>
      <c r="U39" s="45"/>
      <c r="V39" s="45"/>
      <c r="W39" s="45"/>
      <c r="X39" s="45"/>
      <c r="Y39" s="45"/>
      <c r="Z39" s="45"/>
      <c r="AA39" s="45"/>
      <c r="AB39" s="45"/>
      <c r="AC39" s="45"/>
      <c r="AD39" s="45"/>
      <c r="AE39" s="45"/>
      <c r="AF39" s="45"/>
      <c r="AG39" s="45"/>
      <c r="AH39" s="45"/>
      <c r="AI39" s="45"/>
      <c r="AJ39" s="45"/>
    </row>
    <row r="40" spans="1:36" hidden="1" x14ac:dyDescent="0.35">
      <c r="A40" s="79">
        <f>SUM(E22:E38)</f>
        <v>2163.6999999999998</v>
      </c>
      <c r="C40" s="84">
        <f>A40/86400</f>
        <v>2.5042824074074072E-2</v>
      </c>
    </row>
  </sheetData>
  <autoFilter ref="A1:AJ40" xr:uid="{52BFBD11-79CE-40A7-9C26-8D9567EF4BEC}">
    <filterColumn colId="0">
      <filters>
        <filter val="&lt;TRIP NUMBER=&quot;"/>
      </filters>
    </filterColumn>
  </autoFilter>
  <pageMargins left="0.7" right="0.7" top="0.75" bottom="0.75" header="0.3" footer="0.3"/>
  <extLst>
    <ext xmlns:x14="http://schemas.microsoft.com/office/spreadsheetml/2009/9/main" uri="{CCE6A557-97BC-4b89-ADB6-D9C93CAAB3DF}">
      <x14:dataValidations xmlns:xm="http://schemas.microsoft.com/office/excel/2006/main" count="5">
        <x14:dataValidation type="list" allowBlank="1" showInputMessage="1" showErrorMessage="1" xr:uid="{C6B04139-A1B8-4EC1-8F5E-C6F5B546942F}">
          <x14:formula1>
            <xm:f>Sheet3!$C$1:$C$74</xm:f>
          </x14:formula1>
          <xm:sqref>B4 B37 B35 B16 B14 B12 B10 B8 B6 B33 B25 B27 B29 B31</xm:sqref>
        </x14:dataValidation>
        <x14:dataValidation type="list" allowBlank="1" showInputMessage="1" showErrorMessage="1" xr:uid="{ADA94E04-5D49-4C9B-9E98-A4EB8933A727}">
          <x14:formula1>
            <xm:f>Sheet3!$B$1:$B$73</xm:f>
          </x14:formula1>
          <xm:sqref>B3 B17 B15 B13 B11 B9 B7 B5 B19:B20 B24 B26 B28 B30 B32 B34 B36 B38:B39</xm:sqref>
        </x14:dataValidation>
        <x14:dataValidation type="list" allowBlank="1" showInputMessage="1" showErrorMessage="1" xr:uid="{FC433A77-A69C-4D9D-81B5-FD2529B40FFB}">
          <x14:formula1>
            <xm:f>Sheet3!$C$1:$C$198</xm:f>
          </x14:formula1>
          <xm:sqref>B18</xm:sqref>
        </x14:dataValidation>
        <x14:dataValidation type="list" allowBlank="1" showInputMessage="1" showErrorMessage="1" xr:uid="{3D301245-0C97-433A-B560-2F2319A3D557}">
          <x14:formula1>
            <xm:f>Sheet3!$B$1:$B$200</xm:f>
          </x14:formula1>
          <xm:sqref>B22</xm:sqref>
        </x14:dataValidation>
        <x14:dataValidation type="list" allowBlank="1" showInputMessage="1" showErrorMessage="1" xr:uid="{55AF8165-F816-4A1C-B23C-8EA99105B065}">
          <x14:formula1>
            <xm:f>Sheet3!$C$1:$C$200</xm:f>
          </x14:formula1>
          <xm:sqref>B23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2B1D16-A658-409F-965C-CFED348F9119}">
  <dimension ref="A1:X79"/>
  <sheetViews>
    <sheetView workbookViewId="0">
      <selection activeCell="A4" sqref="A4:W79"/>
    </sheetView>
  </sheetViews>
  <sheetFormatPr defaultRowHeight="0" customHeight="1" zeroHeight="1" x14ac:dyDescent="0.25"/>
  <cols>
    <col min="1" max="1" width="10.85546875" style="29" customWidth="1"/>
    <col min="2" max="3" width="10.85546875" style="8" customWidth="1"/>
    <col min="4" max="5" width="11.42578125" style="8" customWidth="1"/>
    <col min="6" max="6" width="19.42578125" style="7" bestFit="1" customWidth="1"/>
    <col min="7" max="7" width="10.42578125" style="17" bestFit="1" customWidth="1"/>
    <col min="8" max="8" width="19.140625" style="8" bestFit="1" customWidth="1"/>
    <col min="9" max="9" width="10.42578125" style="8" bestFit="1" customWidth="1"/>
    <col min="10" max="10" width="9.5703125" style="8" bestFit="1" customWidth="1"/>
    <col min="11" max="11" width="23.5703125" style="8" bestFit="1" customWidth="1"/>
    <col min="12" max="12" width="10.42578125" style="8" bestFit="1" customWidth="1"/>
    <col min="13" max="13" width="9.5703125" style="8" bestFit="1" customWidth="1"/>
    <col min="14" max="14" width="29" style="8" bestFit="1" customWidth="1"/>
    <col min="15" max="15" width="10.42578125" style="8" bestFit="1" customWidth="1"/>
    <col min="16" max="16" width="9.5703125" style="8" bestFit="1" customWidth="1"/>
    <col min="17" max="17" width="7.28515625" style="7" bestFit="1" customWidth="1"/>
    <col min="18" max="18" width="10.5703125" style="7" bestFit="1" customWidth="1"/>
    <col min="19" max="19" width="10.140625" style="7" bestFit="1" customWidth="1"/>
    <col min="20" max="20" width="16.85546875" style="7" bestFit="1" customWidth="1"/>
    <col min="21" max="21" width="10.5703125" style="7" bestFit="1" customWidth="1"/>
    <col min="22" max="22" width="10.140625" style="7" bestFit="1" customWidth="1"/>
    <col min="23" max="257" width="8.7109375" style="8"/>
    <col min="258" max="259" width="10.85546875" style="8" customWidth="1"/>
    <col min="260" max="260" width="11.42578125" style="8" customWidth="1"/>
    <col min="261" max="261" width="24.5703125" style="8" customWidth="1"/>
    <col min="262" max="262" width="19.42578125" style="8" bestFit="1" customWidth="1"/>
    <col min="263" max="278" width="0" style="8" hidden="1" customWidth="1"/>
    <col min="279" max="513" width="8.7109375" style="8"/>
    <col min="514" max="515" width="10.85546875" style="8" customWidth="1"/>
    <col min="516" max="516" width="11.42578125" style="8" customWidth="1"/>
    <col min="517" max="517" width="24.5703125" style="8" customWidth="1"/>
    <col min="518" max="518" width="19.42578125" style="8" bestFit="1" customWidth="1"/>
    <col min="519" max="534" width="0" style="8" hidden="1" customWidth="1"/>
    <col min="535" max="769" width="8.7109375" style="8"/>
    <col min="770" max="771" width="10.85546875" style="8" customWidth="1"/>
    <col min="772" max="772" width="11.42578125" style="8" customWidth="1"/>
    <col min="773" max="773" width="24.5703125" style="8" customWidth="1"/>
    <col min="774" max="774" width="19.42578125" style="8" bestFit="1" customWidth="1"/>
    <col min="775" max="790" width="0" style="8" hidden="1" customWidth="1"/>
    <col min="791" max="1025" width="8.7109375" style="8"/>
    <col min="1026" max="1027" width="10.85546875" style="8" customWidth="1"/>
    <col min="1028" max="1028" width="11.42578125" style="8" customWidth="1"/>
    <col min="1029" max="1029" width="24.5703125" style="8" customWidth="1"/>
    <col min="1030" max="1030" width="19.42578125" style="8" bestFit="1" customWidth="1"/>
    <col min="1031" max="1046" width="0" style="8" hidden="1" customWidth="1"/>
    <col min="1047" max="1281" width="8.7109375" style="8"/>
    <col min="1282" max="1283" width="10.85546875" style="8" customWidth="1"/>
    <col min="1284" max="1284" width="11.42578125" style="8" customWidth="1"/>
    <col min="1285" max="1285" width="24.5703125" style="8" customWidth="1"/>
    <col min="1286" max="1286" width="19.42578125" style="8" bestFit="1" customWidth="1"/>
    <col min="1287" max="1302" width="0" style="8" hidden="1" customWidth="1"/>
    <col min="1303" max="1537" width="8.7109375" style="8"/>
    <col min="1538" max="1539" width="10.85546875" style="8" customWidth="1"/>
    <col min="1540" max="1540" width="11.42578125" style="8" customWidth="1"/>
    <col min="1541" max="1541" width="24.5703125" style="8" customWidth="1"/>
    <col min="1542" max="1542" width="19.42578125" style="8" bestFit="1" customWidth="1"/>
    <col min="1543" max="1558" width="0" style="8" hidden="1" customWidth="1"/>
    <col min="1559" max="1793" width="8.7109375" style="8"/>
    <col min="1794" max="1795" width="10.85546875" style="8" customWidth="1"/>
    <col min="1796" max="1796" width="11.42578125" style="8" customWidth="1"/>
    <col min="1797" max="1797" width="24.5703125" style="8" customWidth="1"/>
    <col min="1798" max="1798" width="19.42578125" style="8" bestFit="1" customWidth="1"/>
    <col min="1799" max="1814" width="0" style="8" hidden="1" customWidth="1"/>
    <col min="1815" max="2049" width="8.7109375" style="8"/>
    <col min="2050" max="2051" width="10.85546875" style="8" customWidth="1"/>
    <col min="2052" max="2052" width="11.42578125" style="8" customWidth="1"/>
    <col min="2053" max="2053" width="24.5703125" style="8" customWidth="1"/>
    <col min="2054" max="2054" width="19.42578125" style="8" bestFit="1" customWidth="1"/>
    <col min="2055" max="2070" width="0" style="8" hidden="1" customWidth="1"/>
    <col min="2071" max="2305" width="8.7109375" style="8"/>
    <col min="2306" max="2307" width="10.85546875" style="8" customWidth="1"/>
    <col min="2308" max="2308" width="11.42578125" style="8" customWidth="1"/>
    <col min="2309" max="2309" width="24.5703125" style="8" customWidth="1"/>
    <col min="2310" max="2310" width="19.42578125" style="8" bestFit="1" customWidth="1"/>
    <col min="2311" max="2326" width="0" style="8" hidden="1" customWidth="1"/>
    <col min="2327" max="2561" width="8.7109375" style="8"/>
    <col min="2562" max="2563" width="10.85546875" style="8" customWidth="1"/>
    <col min="2564" max="2564" width="11.42578125" style="8" customWidth="1"/>
    <col min="2565" max="2565" width="24.5703125" style="8" customWidth="1"/>
    <col min="2566" max="2566" width="19.42578125" style="8" bestFit="1" customWidth="1"/>
    <col min="2567" max="2582" width="0" style="8" hidden="1" customWidth="1"/>
    <col min="2583" max="2817" width="8.7109375" style="8"/>
    <col min="2818" max="2819" width="10.85546875" style="8" customWidth="1"/>
    <col min="2820" max="2820" width="11.42578125" style="8" customWidth="1"/>
    <col min="2821" max="2821" width="24.5703125" style="8" customWidth="1"/>
    <col min="2822" max="2822" width="19.42578125" style="8" bestFit="1" customWidth="1"/>
    <col min="2823" max="2838" width="0" style="8" hidden="1" customWidth="1"/>
    <col min="2839" max="3073" width="8.7109375" style="8"/>
    <col min="3074" max="3075" width="10.85546875" style="8" customWidth="1"/>
    <col min="3076" max="3076" width="11.42578125" style="8" customWidth="1"/>
    <col min="3077" max="3077" width="24.5703125" style="8" customWidth="1"/>
    <col min="3078" max="3078" width="19.42578125" style="8" bestFit="1" customWidth="1"/>
    <col min="3079" max="3094" width="0" style="8" hidden="1" customWidth="1"/>
    <col min="3095" max="3329" width="8.7109375" style="8"/>
    <col min="3330" max="3331" width="10.85546875" style="8" customWidth="1"/>
    <col min="3332" max="3332" width="11.42578125" style="8" customWidth="1"/>
    <col min="3333" max="3333" width="24.5703125" style="8" customWidth="1"/>
    <col min="3334" max="3334" width="19.42578125" style="8" bestFit="1" customWidth="1"/>
    <col min="3335" max="3350" width="0" style="8" hidden="1" customWidth="1"/>
    <col min="3351" max="3585" width="8.7109375" style="8"/>
    <col min="3586" max="3587" width="10.85546875" style="8" customWidth="1"/>
    <col min="3588" max="3588" width="11.42578125" style="8" customWidth="1"/>
    <col min="3589" max="3589" width="24.5703125" style="8" customWidth="1"/>
    <col min="3590" max="3590" width="19.42578125" style="8" bestFit="1" customWidth="1"/>
    <col min="3591" max="3606" width="0" style="8" hidden="1" customWidth="1"/>
    <col min="3607" max="3841" width="8.7109375" style="8"/>
    <col min="3842" max="3843" width="10.85546875" style="8" customWidth="1"/>
    <col min="3844" max="3844" width="11.42578125" style="8" customWidth="1"/>
    <col min="3845" max="3845" width="24.5703125" style="8" customWidth="1"/>
    <col min="3846" max="3846" width="19.42578125" style="8" bestFit="1" customWidth="1"/>
    <col min="3847" max="3862" width="0" style="8" hidden="1" customWidth="1"/>
    <col min="3863" max="4097" width="8.7109375" style="8"/>
    <col min="4098" max="4099" width="10.85546875" style="8" customWidth="1"/>
    <col min="4100" max="4100" width="11.42578125" style="8" customWidth="1"/>
    <col min="4101" max="4101" width="24.5703125" style="8" customWidth="1"/>
    <col min="4102" max="4102" width="19.42578125" style="8" bestFit="1" customWidth="1"/>
    <col min="4103" max="4118" width="0" style="8" hidden="1" customWidth="1"/>
    <col min="4119" max="4353" width="8.7109375" style="8"/>
    <col min="4354" max="4355" width="10.85546875" style="8" customWidth="1"/>
    <col min="4356" max="4356" width="11.42578125" style="8" customWidth="1"/>
    <col min="4357" max="4357" width="24.5703125" style="8" customWidth="1"/>
    <col min="4358" max="4358" width="19.42578125" style="8" bestFit="1" customWidth="1"/>
    <col min="4359" max="4374" width="0" style="8" hidden="1" customWidth="1"/>
    <col min="4375" max="4609" width="8.7109375" style="8"/>
    <col min="4610" max="4611" width="10.85546875" style="8" customWidth="1"/>
    <col min="4612" max="4612" width="11.42578125" style="8" customWidth="1"/>
    <col min="4613" max="4613" width="24.5703125" style="8" customWidth="1"/>
    <col min="4614" max="4614" width="19.42578125" style="8" bestFit="1" customWidth="1"/>
    <col min="4615" max="4630" width="0" style="8" hidden="1" customWidth="1"/>
    <col min="4631" max="4865" width="8.7109375" style="8"/>
    <col min="4866" max="4867" width="10.85546875" style="8" customWidth="1"/>
    <col min="4868" max="4868" width="11.42578125" style="8" customWidth="1"/>
    <col min="4869" max="4869" width="24.5703125" style="8" customWidth="1"/>
    <col min="4870" max="4870" width="19.42578125" style="8" bestFit="1" customWidth="1"/>
    <col min="4871" max="4886" width="0" style="8" hidden="1" customWidth="1"/>
    <col min="4887" max="5121" width="8.7109375" style="8"/>
    <col min="5122" max="5123" width="10.85546875" style="8" customWidth="1"/>
    <col min="5124" max="5124" width="11.42578125" style="8" customWidth="1"/>
    <col min="5125" max="5125" width="24.5703125" style="8" customWidth="1"/>
    <col min="5126" max="5126" width="19.42578125" style="8" bestFit="1" customWidth="1"/>
    <col min="5127" max="5142" width="0" style="8" hidden="1" customWidth="1"/>
    <col min="5143" max="5377" width="8.7109375" style="8"/>
    <col min="5378" max="5379" width="10.85546875" style="8" customWidth="1"/>
    <col min="5380" max="5380" width="11.42578125" style="8" customWidth="1"/>
    <col min="5381" max="5381" width="24.5703125" style="8" customWidth="1"/>
    <col min="5382" max="5382" width="19.42578125" style="8" bestFit="1" customWidth="1"/>
    <col min="5383" max="5398" width="0" style="8" hidden="1" customWidth="1"/>
    <col min="5399" max="5633" width="8.7109375" style="8"/>
    <col min="5634" max="5635" width="10.85546875" style="8" customWidth="1"/>
    <col min="5636" max="5636" width="11.42578125" style="8" customWidth="1"/>
    <col min="5637" max="5637" width="24.5703125" style="8" customWidth="1"/>
    <col min="5638" max="5638" width="19.42578125" style="8" bestFit="1" customWidth="1"/>
    <col min="5639" max="5654" width="0" style="8" hidden="1" customWidth="1"/>
    <col min="5655" max="5889" width="8.7109375" style="8"/>
    <col min="5890" max="5891" width="10.85546875" style="8" customWidth="1"/>
    <col min="5892" max="5892" width="11.42578125" style="8" customWidth="1"/>
    <col min="5893" max="5893" width="24.5703125" style="8" customWidth="1"/>
    <col min="5894" max="5894" width="19.42578125" style="8" bestFit="1" customWidth="1"/>
    <col min="5895" max="5910" width="0" style="8" hidden="1" customWidth="1"/>
    <col min="5911" max="6145" width="8.7109375" style="8"/>
    <col min="6146" max="6147" width="10.85546875" style="8" customWidth="1"/>
    <col min="6148" max="6148" width="11.42578125" style="8" customWidth="1"/>
    <col min="6149" max="6149" width="24.5703125" style="8" customWidth="1"/>
    <col min="6150" max="6150" width="19.42578125" style="8" bestFit="1" customWidth="1"/>
    <col min="6151" max="6166" width="0" style="8" hidden="1" customWidth="1"/>
    <col min="6167" max="6401" width="8.7109375" style="8"/>
    <col min="6402" max="6403" width="10.85546875" style="8" customWidth="1"/>
    <col min="6404" max="6404" width="11.42578125" style="8" customWidth="1"/>
    <col min="6405" max="6405" width="24.5703125" style="8" customWidth="1"/>
    <col min="6406" max="6406" width="19.42578125" style="8" bestFit="1" customWidth="1"/>
    <col min="6407" max="6422" width="0" style="8" hidden="1" customWidth="1"/>
    <col min="6423" max="6657" width="8.7109375" style="8"/>
    <col min="6658" max="6659" width="10.85546875" style="8" customWidth="1"/>
    <col min="6660" max="6660" width="11.42578125" style="8" customWidth="1"/>
    <col min="6661" max="6661" width="24.5703125" style="8" customWidth="1"/>
    <col min="6662" max="6662" width="19.42578125" style="8" bestFit="1" customWidth="1"/>
    <col min="6663" max="6678" width="0" style="8" hidden="1" customWidth="1"/>
    <col min="6679" max="6913" width="8.7109375" style="8"/>
    <col min="6914" max="6915" width="10.85546875" style="8" customWidth="1"/>
    <col min="6916" max="6916" width="11.42578125" style="8" customWidth="1"/>
    <col min="6917" max="6917" width="24.5703125" style="8" customWidth="1"/>
    <col min="6918" max="6918" width="19.42578125" style="8" bestFit="1" customWidth="1"/>
    <col min="6919" max="6934" width="0" style="8" hidden="1" customWidth="1"/>
    <col min="6935" max="7169" width="8.7109375" style="8"/>
    <col min="7170" max="7171" width="10.85546875" style="8" customWidth="1"/>
    <col min="7172" max="7172" width="11.42578125" style="8" customWidth="1"/>
    <col min="7173" max="7173" width="24.5703125" style="8" customWidth="1"/>
    <col min="7174" max="7174" width="19.42578125" style="8" bestFit="1" customWidth="1"/>
    <col min="7175" max="7190" width="0" style="8" hidden="1" customWidth="1"/>
    <col min="7191" max="7425" width="8.7109375" style="8"/>
    <col min="7426" max="7427" width="10.85546875" style="8" customWidth="1"/>
    <col min="7428" max="7428" width="11.42578125" style="8" customWidth="1"/>
    <col min="7429" max="7429" width="24.5703125" style="8" customWidth="1"/>
    <col min="7430" max="7430" width="19.42578125" style="8" bestFit="1" customWidth="1"/>
    <col min="7431" max="7446" width="0" style="8" hidden="1" customWidth="1"/>
    <col min="7447" max="7681" width="8.7109375" style="8"/>
    <col min="7682" max="7683" width="10.85546875" style="8" customWidth="1"/>
    <col min="7684" max="7684" width="11.42578125" style="8" customWidth="1"/>
    <col min="7685" max="7685" width="24.5703125" style="8" customWidth="1"/>
    <col min="7686" max="7686" width="19.42578125" style="8" bestFit="1" customWidth="1"/>
    <col min="7687" max="7702" width="0" style="8" hidden="1" customWidth="1"/>
    <col min="7703" max="7937" width="8.7109375" style="8"/>
    <col min="7938" max="7939" width="10.85546875" style="8" customWidth="1"/>
    <col min="7940" max="7940" width="11.42578125" style="8" customWidth="1"/>
    <col min="7941" max="7941" width="24.5703125" style="8" customWidth="1"/>
    <col min="7942" max="7942" width="19.42578125" style="8" bestFit="1" customWidth="1"/>
    <col min="7943" max="7958" width="0" style="8" hidden="1" customWidth="1"/>
    <col min="7959" max="8193" width="8.7109375" style="8"/>
    <col min="8194" max="8195" width="10.85546875" style="8" customWidth="1"/>
    <col min="8196" max="8196" width="11.42578125" style="8" customWidth="1"/>
    <col min="8197" max="8197" width="24.5703125" style="8" customWidth="1"/>
    <col min="8198" max="8198" width="19.42578125" style="8" bestFit="1" customWidth="1"/>
    <col min="8199" max="8214" width="0" style="8" hidden="1" customWidth="1"/>
    <col min="8215" max="8449" width="8.7109375" style="8"/>
    <col min="8450" max="8451" width="10.85546875" style="8" customWidth="1"/>
    <col min="8452" max="8452" width="11.42578125" style="8" customWidth="1"/>
    <col min="8453" max="8453" width="24.5703125" style="8" customWidth="1"/>
    <col min="8454" max="8454" width="19.42578125" style="8" bestFit="1" customWidth="1"/>
    <col min="8455" max="8470" width="0" style="8" hidden="1" customWidth="1"/>
    <col min="8471" max="8705" width="8.7109375" style="8"/>
    <col min="8706" max="8707" width="10.85546875" style="8" customWidth="1"/>
    <col min="8708" max="8708" width="11.42578125" style="8" customWidth="1"/>
    <col min="8709" max="8709" width="24.5703125" style="8" customWidth="1"/>
    <col min="8710" max="8710" width="19.42578125" style="8" bestFit="1" customWidth="1"/>
    <col min="8711" max="8726" width="0" style="8" hidden="1" customWidth="1"/>
    <col min="8727" max="8961" width="8.7109375" style="8"/>
    <col min="8962" max="8963" width="10.85546875" style="8" customWidth="1"/>
    <col min="8964" max="8964" width="11.42578125" style="8" customWidth="1"/>
    <col min="8965" max="8965" width="24.5703125" style="8" customWidth="1"/>
    <col min="8966" max="8966" width="19.42578125" style="8" bestFit="1" customWidth="1"/>
    <col min="8967" max="8982" width="0" style="8" hidden="1" customWidth="1"/>
    <col min="8983" max="9217" width="8.7109375" style="8"/>
    <col min="9218" max="9219" width="10.85546875" style="8" customWidth="1"/>
    <col min="9220" max="9220" width="11.42578125" style="8" customWidth="1"/>
    <col min="9221" max="9221" width="24.5703125" style="8" customWidth="1"/>
    <col min="9222" max="9222" width="19.42578125" style="8" bestFit="1" customWidth="1"/>
    <col min="9223" max="9238" width="0" style="8" hidden="1" customWidth="1"/>
    <col min="9239" max="9473" width="8.7109375" style="8"/>
    <col min="9474" max="9475" width="10.85546875" style="8" customWidth="1"/>
    <col min="9476" max="9476" width="11.42578125" style="8" customWidth="1"/>
    <col min="9477" max="9477" width="24.5703125" style="8" customWidth="1"/>
    <col min="9478" max="9478" width="19.42578125" style="8" bestFit="1" customWidth="1"/>
    <col min="9479" max="9494" width="0" style="8" hidden="1" customWidth="1"/>
    <col min="9495" max="9729" width="8.7109375" style="8"/>
    <col min="9730" max="9731" width="10.85546875" style="8" customWidth="1"/>
    <col min="9732" max="9732" width="11.42578125" style="8" customWidth="1"/>
    <col min="9733" max="9733" width="24.5703125" style="8" customWidth="1"/>
    <col min="9734" max="9734" width="19.42578125" style="8" bestFit="1" customWidth="1"/>
    <col min="9735" max="9750" width="0" style="8" hidden="1" customWidth="1"/>
    <col min="9751" max="9985" width="8.7109375" style="8"/>
    <col min="9986" max="9987" width="10.85546875" style="8" customWidth="1"/>
    <col min="9988" max="9988" width="11.42578125" style="8" customWidth="1"/>
    <col min="9989" max="9989" width="24.5703125" style="8" customWidth="1"/>
    <col min="9990" max="9990" width="19.42578125" style="8" bestFit="1" customWidth="1"/>
    <col min="9991" max="10006" width="0" style="8" hidden="1" customWidth="1"/>
    <col min="10007" max="10241" width="8.7109375" style="8"/>
    <col min="10242" max="10243" width="10.85546875" style="8" customWidth="1"/>
    <col min="10244" max="10244" width="11.42578125" style="8" customWidth="1"/>
    <col min="10245" max="10245" width="24.5703125" style="8" customWidth="1"/>
    <col min="10246" max="10246" width="19.42578125" style="8" bestFit="1" customWidth="1"/>
    <col min="10247" max="10262" width="0" style="8" hidden="1" customWidth="1"/>
    <col min="10263" max="10497" width="8.7109375" style="8"/>
    <col min="10498" max="10499" width="10.85546875" style="8" customWidth="1"/>
    <col min="10500" max="10500" width="11.42578125" style="8" customWidth="1"/>
    <col min="10501" max="10501" width="24.5703125" style="8" customWidth="1"/>
    <col min="10502" max="10502" width="19.42578125" style="8" bestFit="1" customWidth="1"/>
    <col min="10503" max="10518" width="0" style="8" hidden="1" customWidth="1"/>
    <col min="10519" max="10753" width="8.7109375" style="8"/>
    <col min="10754" max="10755" width="10.85546875" style="8" customWidth="1"/>
    <col min="10756" max="10756" width="11.42578125" style="8" customWidth="1"/>
    <col min="10757" max="10757" width="24.5703125" style="8" customWidth="1"/>
    <col min="10758" max="10758" width="19.42578125" style="8" bestFit="1" customWidth="1"/>
    <col min="10759" max="10774" width="0" style="8" hidden="1" customWidth="1"/>
    <col min="10775" max="11009" width="8.7109375" style="8"/>
    <col min="11010" max="11011" width="10.85546875" style="8" customWidth="1"/>
    <col min="11012" max="11012" width="11.42578125" style="8" customWidth="1"/>
    <col min="11013" max="11013" width="24.5703125" style="8" customWidth="1"/>
    <col min="11014" max="11014" width="19.42578125" style="8" bestFit="1" customWidth="1"/>
    <col min="11015" max="11030" width="0" style="8" hidden="1" customWidth="1"/>
    <col min="11031" max="11265" width="8.7109375" style="8"/>
    <col min="11266" max="11267" width="10.85546875" style="8" customWidth="1"/>
    <col min="11268" max="11268" width="11.42578125" style="8" customWidth="1"/>
    <col min="11269" max="11269" width="24.5703125" style="8" customWidth="1"/>
    <col min="11270" max="11270" width="19.42578125" style="8" bestFit="1" customWidth="1"/>
    <col min="11271" max="11286" width="0" style="8" hidden="1" customWidth="1"/>
    <col min="11287" max="11521" width="8.7109375" style="8"/>
    <col min="11522" max="11523" width="10.85546875" style="8" customWidth="1"/>
    <col min="11524" max="11524" width="11.42578125" style="8" customWidth="1"/>
    <col min="11525" max="11525" width="24.5703125" style="8" customWidth="1"/>
    <col min="11526" max="11526" width="19.42578125" style="8" bestFit="1" customWidth="1"/>
    <col min="11527" max="11542" width="0" style="8" hidden="1" customWidth="1"/>
    <col min="11543" max="11777" width="8.7109375" style="8"/>
    <col min="11778" max="11779" width="10.85546875" style="8" customWidth="1"/>
    <col min="11780" max="11780" width="11.42578125" style="8" customWidth="1"/>
    <col min="11781" max="11781" width="24.5703125" style="8" customWidth="1"/>
    <col min="11782" max="11782" width="19.42578125" style="8" bestFit="1" customWidth="1"/>
    <col min="11783" max="11798" width="0" style="8" hidden="1" customWidth="1"/>
    <col min="11799" max="12033" width="8.7109375" style="8"/>
    <col min="12034" max="12035" width="10.85546875" style="8" customWidth="1"/>
    <col min="12036" max="12036" width="11.42578125" style="8" customWidth="1"/>
    <col min="12037" max="12037" width="24.5703125" style="8" customWidth="1"/>
    <col min="12038" max="12038" width="19.42578125" style="8" bestFit="1" customWidth="1"/>
    <col min="12039" max="12054" width="0" style="8" hidden="1" customWidth="1"/>
    <col min="12055" max="12289" width="8.7109375" style="8"/>
    <col min="12290" max="12291" width="10.85546875" style="8" customWidth="1"/>
    <col min="12292" max="12292" width="11.42578125" style="8" customWidth="1"/>
    <col min="12293" max="12293" width="24.5703125" style="8" customWidth="1"/>
    <col min="12294" max="12294" width="19.42578125" style="8" bestFit="1" customWidth="1"/>
    <col min="12295" max="12310" width="0" style="8" hidden="1" customWidth="1"/>
    <col min="12311" max="12545" width="8.7109375" style="8"/>
    <col min="12546" max="12547" width="10.85546875" style="8" customWidth="1"/>
    <col min="12548" max="12548" width="11.42578125" style="8" customWidth="1"/>
    <col min="12549" max="12549" width="24.5703125" style="8" customWidth="1"/>
    <col min="12550" max="12550" width="19.42578125" style="8" bestFit="1" customWidth="1"/>
    <col min="12551" max="12566" width="0" style="8" hidden="1" customWidth="1"/>
    <col min="12567" max="12801" width="8.7109375" style="8"/>
    <col min="12802" max="12803" width="10.85546875" style="8" customWidth="1"/>
    <col min="12804" max="12804" width="11.42578125" style="8" customWidth="1"/>
    <col min="12805" max="12805" width="24.5703125" style="8" customWidth="1"/>
    <col min="12806" max="12806" width="19.42578125" style="8" bestFit="1" customWidth="1"/>
    <col min="12807" max="12822" width="0" style="8" hidden="1" customWidth="1"/>
    <col min="12823" max="13057" width="8.7109375" style="8"/>
    <col min="13058" max="13059" width="10.85546875" style="8" customWidth="1"/>
    <col min="13060" max="13060" width="11.42578125" style="8" customWidth="1"/>
    <col min="13061" max="13061" width="24.5703125" style="8" customWidth="1"/>
    <col min="13062" max="13062" width="19.42578125" style="8" bestFit="1" customWidth="1"/>
    <col min="13063" max="13078" width="0" style="8" hidden="1" customWidth="1"/>
    <col min="13079" max="13313" width="8.7109375" style="8"/>
    <col min="13314" max="13315" width="10.85546875" style="8" customWidth="1"/>
    <col min="13316" max="13316" width="11.42578125" style="8" customWidth="1"/>
    <col min="13317" max="13317" width="24.5703125" style="8" customWidth="1"/>
    <col min="13318" max="13318" width="19.42578125" style="8" bestFit="1" customWidth="1"/>
    <col min="13319" max="13334" width="0" style="8" hidden="1" customWidth="1"/>
    <col min="13335" max="13569" width="8.7109375" style="8"/>
    <col min="13570" max="13571" width="10.85546875" style="8" customWidth="1"/>
    <col min="13572" max="13572" width="11.42578125" style="8" customWidth="1"/>
    <col min="13573" max="13573" width="24.5703125" style="8" customWidth="1"/>
    <col min="13574" max="13574" width="19.42578125" style="8" bestFit="1" customWidth="1"/>
    <col min="13575" max="13590" width="0" style="8" hidden="1" customWidth="1"/>
    <col min="13591" max="13825" width="8.7109375" style="8"/>
    <col min="13826" max="13827" width="10.85546875" style="8" customWidth="1"/>
    <col min="13828" max="13828" width="11.42578125" style="8" customWidth="1"/>
    <col min="13829" max="13829" width="24.5703125" style="8" customWidth="1"/>
    <col min="13830" max="13830" width="19.42578125" style="8" bestFit="1" customWidth="1"/>
    <col min="13831" max="13846" width="0" style="8" hidden="1" customWidth="1"/>
    <col min="13847" max="14081" width="8.7109375" style="8"/>
    <col min="14082" max="14083" width="10.85546875" style="8" customWidth="1"/>
    <col min="14084" max="14084" width="11.42578125" style="8" customWidth="1"/>
    <col min="14085" max="14085" width="24.5703125" style="8" customWidth="1"/>
    <col min="14086" max="14086" width="19.42578125" style="8" bestFit="1" customWidth="1"/>
    <col min="14087" max="14102" width="0" style="8" hidden="1" customWidth="1"/>
    <col min="14103" max="14337" width="8.7109375" style="8"/>
    <col min="14338" max="14339" width="10.85546875" style="8" customWidth="1"/>
    <col min="14340" max="14340" width="11.42578125" style="8" customWidth="1"/>
    <col min="14341" max="14341" width="24.5703125" style="8" customWidth="1"/>
    <col min="14342" max="14342" width="19.42578125" style="8" bestFit="1" customWidth="1"/>
    <col min="14343" max="14358" width="0" style="8" hidden="1" customWidth="1"/>
    <col min="14359" max="14593" width="8.7109375" style="8"/>
    <col min="14594" max="14595" width="10.85546875" style="8" customWidth="1"/>
    <col min="14596" max="14596" width="11.42578125" style="8" customWidth="1"/>
    <col min="14597" max="14597" width="24.5703125" style="8" customWidth="1"/>
    <col min="14598" max="14598" width="19.42578125" style="8" bestFit="1" customWidth="1"/>
    <col min="14599" max="14614" width="0" style="8" hidden="1" customWidth="1"/>
    <col min="14615" max="14849" width="8.7109375" style="8"/>
    <col min="14850" max="14851" width="10.85546875" style="8" customWidth="1"/>
    <col min="14852" max="14852" width="11.42578125" style="8" customWidth="1"/>
    <col min="14853" max="14853" width="24.5703125" style="8" customWidth="1"/>
    <col min="14854" max="14854" width="19.42578125" style="8" bestFit="1" customWidth="1"/>
    <col min="14855" max="14870" width="0" style="8" hidden="1" customWidth="1"/>
    <col min="14871" max="15105" width="8.7109375" style="8"/>
    <col min="15106" max="15107" width="10.85546875" style="8" customWidth="1"/>
    <col min="15108" max="15108" width="11.42578125" style="8" customWidth="1"/>
    <col min="15109" max="15109" width="24.5703125" style="8" customWidth="1"/>
    <col min="15110" max="15110" width="19.42578125" style="8" bestFit="1" customWidth="1"/>
    <col min="15111" max="15126" width="0" style="8" hidden="1" customWidth="1"/>
    <col min="15127" max="15361" width="8.7109375" style="8"/>
    <col min="15362" max="15363" width="10.85546875" style="8" customWidth="1"/>
    <col min="15364" max="15364" width="11.42578125" style="8" customWidth="1"/>
    <col min="15365" max="15365" width="24.5703125" style="8" customWidth="1"/>
    <col min="15366" max="15366" width="19.42578125" style="8" bestFit="1" customWidth="1"/>
    <col min="15367" max="15382" width="0" style="8" hidden="1" customWidth="1"/>
    <col min="15383" max="15617" width="8.7109375" style="8"/>
    <col min="15618" max="15619" width="10.85546875" style="8" customWidth="1"/>
    <col min="15620" max="15620" width="11.42578125" style="8" customWidth="1"/>
    <col min="15621" max="15621" width="24.5703125" style="8" customWidth="1"/>
    <col min="15622" max="15622" width="19.42578125" style="8" bestFit="1" customWidth="1"/>
    <col min="15623" max="15638" width="0" style="8" hidden="1" customWidth="1"/>
    <col min="15639" max="15873" width="8.7109375" style="8"/>
    <col min="15874" max="15875" width="10.85546875" style="8" customWidth="1"/>
    <col min="15876" max="15876" width="11.42578125" style="8" customWidth="1"/>
    <col min="15877" max="15877" width="24.5703125" style="8" customWidth="1"/>
    <col min="15878" max="15878" width="19.42578125" style="8" bestFit="1" customWidth="1"/>
    <col min="15879" max="15894" width="0" style="8" hidden="1" customWidth="1"/>
    <col min="15895" max="16129" width="8.7109375" style="8"/>
    <col min="16130" max="16131" width="10.85546875" style="8" customWidth="1"/>
    <col min="16132" max="16132" width="11.42578125" style="8" customWidth="1"/>
    <col min="16133" max="16133" width="24.5703125" style="8" customWidth="1"/>
    <col min="16134" max="16134" width="19.42578125" style="8" bestFit="1" customWidth="1"/>
    <col min="16135" max="16150" width="0" style="8" hidden="1" customWidth="1"/>
    <col min="16151" max="16384" width="8.7109375" style="8"/>
  </cols>
  <sheetData>
    <row r="1" spans="1:23" ht="38.450000000000003" customHeight="1" x14ac:dyDescent="0.25">
      <c r="B1" s="99" t="s">
        <v>165</v>
      </c>
      <c r="C1" s="100"/>
      <c r="D1" s="100"/>
      <c r="E1" s="2"/>
      <c r="F1" s="3">
        <v>1</v>
      </c>
      <c r="G1" s="4"/>
      <c r="H1" s="5">
        <v>2</v>
      </c>
      <c r="I1" s="5"/>
      <c r="J1" s="5"/>
      <c r="K1" s="5">
        <v>3</v>
      </c>
      <c r="L1" s="5"/>
      <c r="M1" s="5"/>
      <c r="N1" s="6">
        <v>4</v>
      </c>
      <c r="O1" s="5"/>
      <c r="P1" s="5"/>
      <c r="Q1" s="3">
        <v>5</v>
      </c>
      <c r="R1" s="3"/>
      <c r="S1" s="3"/>
      <c r="T1" s="3">
        <v>6</v>
      </c>
    </row>
    <row r="2" spans="1:23" ht="16.5" x14ac:dyDescent="0.25">
      <c r="B2" s="93" t="s">
        <v>166</v>
      </c>
      <c r="C2" s="93"/>
      <c r="D2" s="93"/>
      <c r="E2" s="9" t="s">
        <v>167</v>
      </c>
      <c r="F2" s="92" t="s">
        <v>168</v>
      </c>
      <c r="G2" s="92"/>
      <c r="H2" s="98" t="s">
        <v>168</v>
      </c>
      <c r="I2" s="98"/>
      <c r="J2" s="98"/>
      <c r="K2" s="98" t="s">
        <v>168</v>
      </c>
      <c r="L2" s="98"/>
      <c r="M2" s="98"/>
      <c r="N2" s="98" t="s">
        <v>169</v>
      </c>
      <c r="O2" s="98"/>
      <c r="P2" s="98"/>
      <c r="Q2" s="92" t="s">
        <v>170</v>
      </c>
      <c r="R2" s="92"/>
      <c r="S2" s="92"/>
      <c r="T2" s="92" t="s">
        <v>171</v>
      </c>
      <c r="U2" s="92"/>
      <c r="V2" s="92"/>
    </row>
    <row r="3" spans="1:23" ht="38.450000000000003" customHeight="1" x14ac:dyDescent="0.25">
      <c r="B3" s="93" t="s">
        <v>172</v>
      </c>
      <c r="C3" s="93"/>
      <c r="D3" s="93"/>
      <c r="E3" s="10" t="s">
        <v>173</v>
      </c>
      <c r="F3" s="11" t="s">
        <v>174</v>
      </c>
      <c r="G3" s="11"/>
      <c r="H3" s="12" t="s">
        <v>175</v>
      </c>
      <c r="I3" s="12"/>
      <c r="J3" s="12"/>
      <c r="K3" s="12" t="s">
        <v>176</v>
      </c>
      <c r="L3" s="12"/>
      <c r="M3" s="12"/>
      <c r="N3" s="12" t="s">
        <v>177</v>
      </c>
      <c r="O3" s="12"/>
      <c r="P3" s="12"/>
      <c r="Q3" s="92" t="s">
        <v>178</v>
      </c>
      <c r="R3" s="92"/>
      <c r="S3" s="92"/>
      <c r="T3" s="11" t="s">
        <v>179</v>
      </c>
      <c r="U3" s="11"/>
      <c r="V3" s="11"/>
    </row>
    <row r="4" spans="1:23" ht="15.95" customHeight="1" thickBot="1" x14ac:dyDescent="0.3">
      <c r="A4" s="94" t="s">
        <v>180</v>
      </c>
      <c r="B4" s="96" t="s">
        <v>181</v>
      </c>
      <c r="C4" s="96" t="s">
        <v>182</v>
      </c>
      <c r="D4" s="96" t="s">
        <v>183</v>
      </c>
      <c r="E4" s="96"/>
      <c r="F4" s="97" t="s">
        <v>184</v>
      </c>
      <c r="G4" s="97"/>
      <c r="H4" s="96" t="s">
        <v>185</v>
      </c>
      <c r="I4" s="96"/>
      <c r="J4" s="96"/>
      <c r="K4" s="96" t="s">
        <v>186</v>
      </c>
      <c r="L4" s="96"/>
      <c r="M4" s="96"/>
      <c r="N4" s="96" t="s">
        <v>187</v>
      </c>
      <c r="O4" s="96"/>
      <c r="P4" s="96"/>
      <c r="Q4" s="97" t="s">
        <v>188</v>
      </c>
      <c r="R4" s="97"/>
      <c r="S4" s="97"/>
      <c r="T4" s="97" t="s">
        <v>189</v>
      </c>
      <c r="U4" s="97"/>
      <c r="V4" s="97"/>
    </row>
    <row r="5" spans="1:23" ht="18" thickTop="1" thickBot="1" x14ac:dyDescent="0.3">
      <c r="A5" s="95"/>
      <c r="B5" s="96"/>
      <c r="C5" s="96"/>
      <c r="D5" s="96"/>
      <c r="E5" s="96"/>
      <c r="F5" s="14" t="s">
        <v>190</v>
      </c>
      <c r="G5" s="15" t="s">
        <v>191</v>
      </c>
      <c r="H5" s="13" t="s">
        <v>192</v>
      </c>
      <c r="I5" s="13" t="s">
        <v>191</v>
      </c>
      <c r="J5" s="13" t="s">
        <v>193</v>
      </c>
      <c r="K5" s="13" t="s">
        <v>192</v>
      </c>
      <c r="L5" s="13" t="s">
        <v>191</v>
      </c>
      <c r="M5" s="13" t="s">
        <v>193</v>
      </c>
      <c r="N5" s="13" t="s">
        <v>192</v>
      </c>
      <c r="O5" s="13" t="s">
        <v>191</v>
      </c>
      <c r="P5" s="13" t="s">
        <v>193</v>
      </c>
      <c r="Q5" s="14" t="s">
        <v>192</v>
      </c>
      <c r="R5" s="14" t="s">
        <v>191</v>
      </c>
      <c r="S5" s="14" t="s">
        <v>193</v>
      </c>
      <c r="T5" s="14" t="s">
        <v>192</v>
      </c>
      <c r="U5" s="14" t="s">
        <v>191</v>
      </c>
      <c r="V5" s="14" t="s">
        <v>193</v>
      </c>
      <c r="W5" s="16"/>
    </row>
    <row r="6" spans="1:23" ht="17.25" thickTop="1" x14ac:dyDescent="0.25">
      <c r="A6" s="30">
        <v>45093</v>
      </c>
      <c r="B6" s="18" t="s">
        <v>194</v>
      </c>
      <c r="C6" s="18" t="s">
        <v>195</v>
      </c>
      <c r="D6" s="19">
        <v>1</v>
      </c>
      <c r="E6" s="19" t="s">
        <v>196</v>
      </c>
      <c r="F6" s="19">
        <v>185.8</v>
      </c>
      <c r="G6" s="19">
        <v>34.299999999999997</v>
      </c>
      <c r="H6" s="19">
        <v>191.5</v>
      </c>
      <c r="I6" s="19">
        <v>33.9</v>
      </c>
      <c r="J6" s="19">
        <v>3.1</v>
      </c>
      <c r="K6" s="19">
        <v>195.1</v>
      </c>
      <c r="L6" s="19">
        <v>33.5</v>
      </c>
      <c r="M6" s="19">
        <v>5</v>
      </c>
      <c r="N6" s="19">
        <v>198</v>
      </c>
      <c r="O6" s="19">
        <v>33.1</v>
      </c>
      <c r="P6" s="19">
        <v>6.6</v>
      </c>
      <c r="Q6" s="19">
        <v>200.6</v>
      </c>
      <c r="R6" s="19">
        <v>32.799999999999997</v>
      </c>
      <c r="S6" s="19">
        <v>8</v>
      </c>
      <c r="T6" s="19">
        <v>185.8</v>
      </c>
      <c r="U6" s="19">
        <v>34.299999999999997</v>
      </c>
      <c r="V6" s="19">
        <v>0</v>
      </c>
      <c r="W6" s="24"/>
    </row>
    <row r="7" spans="1:23" ht="16.5" x14ac:dyDescent="0.25">
      <c r="A7" s="31"/>
      <c r="B7" s="21" t="s">
        <v>195</v>
      </c>
      <c r="C7" s="21" t="s">
        <v>197</v>
      </c>
      <c r="D7" s="22">
        <v>1</v>
      </c>
      <c r="E7" s="22" t="s">
        <v>196</v>
      </c>
      <c r="F7" s="23">
        <v>136.9</v>
      </c>
      <c r="G7" s="22">
        <v>14.4</v>
      </c>
      <c r="H7" s="22">
        <v>140.9</v>
      </c>
      <c r="I7" s="22">
        <v>17.3</v>
      </c>
      <c r="J7" s="22">
        <v>2.9</v>
      </c>
      <c r="K7" s="22">
        <v>143.69999999999999</v>
      </c>
      <c r="L7" s="22">
        <v>18.100000000000001</v>
      </c>
      <c r="M7" s="22">
        <v>5</v>
      </c>
      <c r="N7" s="22">
        <v>145.9</v>
      </c>
      <c r="O7" s="22">
        <v>19.7</v>
      </c>
      <c r="P7" s="22">
        <v>6.6</v>
      </c>
      <c r="Q7" s="23">
        <v>147.69999999999999</v>
      </c>
      <c r="R7" s="23">
        <v>19.7</v>
      </c>
      <c r="S7" s="23">
        <v>7.9</v>
      </c>
      <c r="T7" s="23">
        <v>156.1</v>
      </c>
      <c r="U7" s="23">
        <v>36.200000000000003</v>
      </c>
      <c r="V7" s="23">
        <v>14</v>
      </c>
      <c r="W7" s="24"/>
    </row>
    <row r="8" spans="1:23" ht="16.5" x14ac:dyDescent="0.25">
      <c r="A8" s="31"/>
      <c r="B8" s="21" t="s">
        <v>197</v>
      </c>
      <c r="C8" s="21" t="s">
        <v>198</v>
      </c>
      <c r="D8" s="22">
        <v>1</v>
      </c>
      <c r="E8" s="22" t="s">
        <v>196</v>
      </c>
      <c r="F8" s="23">
        <v>129.30000000000001</v>
      </c>
      <c r="G8" s="22">
        <v>26.1</v>
      </c>
      <c r="H8" s="22">
        <v>133.30000000000001</v>
      </c>
      <c r="I8" s="22">
        <v>25.5</v>
      </c>
      <c r="J8" s="22">
        <v>3.1</v>
      </c>
      <c r="K8" s="22">
        <v>135.5</v>
      </c>
      <c r="L8" s="22">
        <v>25.7</v>
      </c>
      <c r="M8" s="22">
        <v>4.8</v>
      </c>
      <c r="N8" s="22">
        <v>138.1</v>
      </c>
      <c r="O8" s="22">
        <v>26.4</v>
      </c>
      <c r="P8" s="22">
        <v>6.8</v>
      </c>
      <c r="Q8" s="23">
        <v>139.9</v>
      </c>
      <c r="R8" s="23">
        <v>26.7</v>
      </c>
      <c r="S8" s="23">
        <v>8.1999999999999993</v>
      </c>
      <c r="T8" s="23">
        <v>154.6</v>
      </c>
      <c r="U8" s="23">
        <v>43.5</v>
      </c>
      <c r="V8" s="23">
        <v>19.600000000000001</v>
      </c>
      <c r="W8" s="24"/>
    </row>
    <row r="9" spans="1:23" ht="16.5" x14ac:dyDescent="0.25">
      <c r="A9" s="31"/>
      <c r="B9" s="21" t="s">
        <v>198</v>
      </c>
      <c r="C9" s="21" t="s">
        <v>199</v>
      </c>
      <c r="D9" s="22">
        <v>1</v>
      </c>
      <c r="E9" s="22" t="s">
        <v>196</v>
      </c>
      <c r="F9" s="23">
        <v>158.4</v>
      </c>
      <c r="G9" s="22">
        <v>27.1</v>
      </c>
      <c r="H9" s="22">
        <v>163</v>
      </c>
      <c r="I9" s="22">
        <v>35.1</v>
      </c>
      <c r="J9" s="22">
        <v>2.9</v>
      </c>
      <c r="K9" s="22">
        <v>166</v>
      </c>
      <c r="L9" s="22">
        <v>35.799999999999997</v>
      </c>
      <c r="M9" s="22">
        <v>4.8</v>
      </c>
      <c r="N9" s="22">
        <v>169</v>
      </c>
      <c r="O9" s="22">
        <v>33.4</v>
      </c>
      <c r="P9" s="22">
        <v>6.7</v>
      </c>
      <c r="Q9" s="23">
        <v>170.9</v>
      </c>
      <c r="R9" s="23">
        <v>33</v>
      </c>
      <c r="S9" s="23">
        <v>7.9</v>
      </c>
      <c r="T9" s="23">
        <v>190.7</v>
      </c>
      <c r="U9" s="23">
        <v>44.2</v>
      </c>
      <c r="V9" s="23">
        <v>20.399999999999999</v>
      </c>
      <c r="W9" s="24"/>
    </row>
    <row r="10" spans="1:23" ht="16.5" x14ac:dyDescent="0.25">
      <c r="A10" s="31"/>
      <c r="B10" s="21" t="s">
        <v>199</v>
      </c>
      <c r="C10" s="21" t="s">
        <v>200</v>
      </c>
      <c r="D10" s="22">
        <v>1</v>
      </c>
      <c r="E10" s="22" t="s">
        <v>196</v>
      </c>
      <c r="F10" s="23">
        <v>84.3</v>
      </c>
      <c r="G10" s="22">
        <v>21.8</v>
      </c>
      <c r="H10" s="22">
        <v>86.8</v>
      </c>
      <c r="I10" s="22">
        <v>26.2</v>
      </c>
      <c r="J10" s="22">
        <v>3</v>
      </c>
      <c r="K10" s="22">
        <v>88.7</v>
      </c>
      <c r="L10" s="22">
        <v>27.3</v>
      </c>
      <c r="M10" s="22">
        <v>5.2</v>
      </c>
      <c r="N10" s="22">
        <v>89.8</v>
      </c>
      <c r="O10" s="22">
        <v>21.6</v>
      </c>
      <c r="P10" s="22">
        <v>6.5</v>
      </c>
      <c r="Q10" s="23">
        <v>90.9</v>
      </c>
      <c r="R10" s="23">
        <v>21.9</v>
      </c>
      <c r="S10" s="23">
        <v>7.8</v>
      </c>
      <c r="T10" s="23">
        <v>91.4</v>
      </c>
      <c r="U10" s="23">
        <v>50</v>
      </c>
      <c r="V10" s="23">
        <v>8.4</v>
      </c>
      <c r="W10" s="24"/>
    </row>
    <row r="11" spans="1:23" ht="16.5" x14ac:dyDescent="0.25">
      <c r="A11" s="31"/>
      <c r="B11" s="21" t="s">
        <v>200</v>
      </c>
      <c r="C11" s="21" t="s">
        <v>201</v>
      </c>
      <c r="D11" s="22">
        <v>1</v>
      </c>
      <c r="E11" s="22" t="s">
        <v>196</v>
      </c>
      <c r="F11" s="23">
        <v>83.1</v>
      </c>
      <c r="G11" s="22">
        <v>2.2000000000000002</v>
      </c>
      <c r="H11" s="22">
        <v>85.5</v>
      </c>
      <c r="I11" s="22">
        <v>0.9</v>
      </c>
      <c r="J11" s="22">
        <v>2.9</v>
      </c>
      <c r="K11" s="22">
        <v>87.2</v>
      </c>
      <c r="L11" s="22">
        <v>2.4</v>
      </c>
      <c r="M11" s="22">
        <v>4.9000000000000004</v>
      </c>
      <c r="N11" s="22">
        <v>88.7</v>
      </c>
      <c r="O11" s="22">
        <v>2.1</v>
      </c>
      <c r="P11" s="22">
        <v>6.7</v>
      </c>
      <c r="Q11" s="23">
        <v>89.6</v>
      </c>
      <c r="R11" s="23">
        <v>2.1</v>
      </c>
      <c r="S11" s="23">
        <v>7.8</v>
      </c>
      <c r="T11" s="23">
        <v>88.9</v>
      </c>
      <c r="U11" s="23">
        <v>33.200000000000003</v>
      </c>
      <c r="V11" s="23">
        <v>7</v>
      </c>
      <c r="W11" s="24"/>
    </row>
    <row r="12" spans="1:23" ht="16.5" x14ac:dyDescent="0.25">
      <c r="A12" s="31"/>
      <c r="B12" s="21" t="s">
        <v>201</v>
      </c>
      <c r="C12" s="21" t="s">
        <v>202</v>
      </c>
      <c r="D12" s="22">
        <v>1</v>
      </c>
      <c r="E12" s="22" t="s">
        <v>196</v>
      </c>
      <c r="F12" s="23">
        <v>68.2</v>
      </c>
      <c r="G12" s="22">
        <v>6.9</v>
      </c>
      <c r="H12" s="22">
        <v>70.2</v>
      </c>
      <c r="I12" s="22">
        <v>12.4</v>
      </c>
      <c r="J12" s="22">
        <v>2.9</v>
      </c>
      <c r="K12" s="22">
        <v>71.7</v>
      </c>
      <c r="L12" s="22">
        <v>13</v>
      </c>
      <c r="M12" s="22">
        <v>5.0999999999999996</v>
      </c>
      <c r="N12" s="22">
        <v>72.599999999999994</v>
      </c>
      <c r="O12" s="22">
        <v>13.2</v>
      </c>
      <c r="P12" s="22">
        <v>6.5</v>
      </c>
      <c r="Q12" s="23">
        <v>73.5</v>
      </c>
      <c r="R12" s="23">
        <v>13.7</v>
      </c>
      <c r="S12" s="23">
        <v>7.8</v>
      </c>
      <c r="T12" s="23">
        <v>75.099999999999994</v>
      </c>
      <c r="U12" s="23">
        <v>54.6</v>
      </c>
      <c r="V12" s="23">
        <v>10.1</v>
      </c>
      <c r="W12" s="24"/>
    </row>
    <row r="13" spans="1:23" ht="16.5" x14ac:dyDescent="0.25">
      <c r="A13" s="31"/>
      <c r="B13" s="21" t="s">
        <v>202</v>
      </c>
      <c r="C13" s="21" t="s">
        <v>203</v>
      </c>
      <c r="D13" s="22">
        <v>1</v>
      </c>
      <c r="E13" s="22" t="s">
        <v>196</v>
      </c>
      <c r="F13" s="23">
        <v>101.7</v>
      </c>
      <c r="G13" s="22">
        <v>3</v>
      </c>
      <c r="H13" s="22">
        <v>104.7</v>
      </c>
      <c r="I13" s="22">
        <v>4.5999999999999996</v>
      </c>
      <c r="J13" s="22">
        <v>2.9</v>
      </c>
      <c r="K13" s="22">
        <v>106.7</v>
      </c>
      <c r="L13" s="22">
        <v>4.8</v>
      </c>
      <c r="M13" s="22">
        <v>4.9000000000000004</v>
      </c>
      <c r="N13" s="22">
        <v>108.2</v>
      </c>
      <c r="O13" s="22">
        <v>4.8</v>
      </c>
      <c r="P13" s="22">
        <v>6.4</v>
      </c>
      <c r="Q13" s="23">
        <v>109.9</v>
      </c>
      <c r="R13" s="23">
        <v>4.7</v>
      </c>
      <c r="S13" s="23">
        <v>8.1</v>
      </c>
      <c r="T13" s="23">
        <v>113.2</v>
      </c>
      <c r="U13" s="23">
        <v>16.8</v>
      </c>
      <c r="V13" s="23">
        <v>11.3</v>
      </c>
      <c r="W13" s="24"/>
    </row>
    <row r="14" spans="1:23" ht="16.5" x14ac:dyDescent="0.25">
      <c r="A14" s="31"/>
      <c r="B14" s="21" t="s">
        <v>203</v>
      </c>
      <c r="C14" s="21" t="s">
        <v>204</v>
      </c>
      <c r="D14" s="22">
        <v>1</v>
      </c>
      <c r="E14" s="22" t="s">
        <v>196</v>
      </c>
      <c r="F14" s="23">
        <v>110.9</v>
      </c>
      <c r="G14" s="22">
        <v>18.3</v>
      </c>
      <c r="H14" s="22">
        <v>114.2</v>
      </c>
      <c r="I14" s="22">
        <v>18.3</v>
      </c>
      <c r="J14" s="22">
        <v>3</v>
      </c>
      <c r="K14" s="22">
        <v>116.1</v>
      </c>
      <c r="L14" s="22">
        <v>18.8</v>
      </c>
      <c r="M14" s="22">
        <v>4.7</v>
      </c>
      <c r="N14" s="22">
        <v>118.5</v>
      </c>
      <c r="O14" s="22">
        <v>19.7</v>
      </c>
      <c r="P14" s="22">
        <v>6.9</v>
      </c>
      <c r="Q14" s="23">
        <v>120.2</v>
      </c>
      <c r="R14" s="23">
        <v>19.899999999999999</v>
      </c>
      <c r="S14" s="23">
        <v>8.4</v>
      </c>
      <c r="T14" s="23">
        <v>115.6</v>
      </c>
      <c r="U14" s="23">
        <v>37.5</v>
      </c>
      <c r="V14" s="23">
        <v>4.2</v>
      </c>
      <c r="W14" s="24"/>
    </row>
    <row r="15" spans="1:23" ht="16.5" x14ac:dyDescent="0.25">
      <c r="A15" s="31"/>
      <c r="B15" s="21" t="s">
        <v>204</v>
      </c>
      <c r="C15" s="21" t="s">
        <v>205</v>
      </c>
      <c r="D15" s="22">
        <v>1</v>
      </c>
      <c r="E15" s="22" t="s">
        <v>196</v>
      </c>
      <c r="F15" s="23">
        <v>85.1</v>
      </c>
      <c r="G15" s="22">
        <v>2.1</v>
      </c>
      <c r="H15" s="22">
        <v>87.7</v>
      </c>
      <c r="I15" s="22">
        <v>0.6</v>
      </c>
      <c r="J15" s="22">
        <v>3.1</v>
      </c>
      <c r="K15" s="22">
        <v>89.2</v>
      </c>
      <c r="L15" s="22">
        <v>0.6</v>
      </c>
      <c r="M15" s="22">
        <v>4.8</v>
      </c>
      <c r="N15" s="22">
        <v>90.9</v>
      </c>
      <c r="O15" s="22">
        <v>0.6</v>
      </c>
      <c r="P15" s="22">
        <v>6.8</v>
      </c>
      <c r="Q15" s="23">
        <v>92.2</v>
      </c>
      <c r="R15" s="23">
        <v>0.5</v>
      </c>
      <c r="S15" s="23">
        <v>8.3000000000000007</v>
      </c>
      <c r="T15" s="23">
        <v>91.7</v>
      </c>
      <c r="U15" s="23">
        <v>33.9</v>
      </c>
      <c r="V15" s="23">
        <v>7.8</v>
      </c>
      <c r="W15" s="24"/>
    </row>
    <row r="16" spans="1:23" ht="16.5" x14ac:dyDescent="0.25">
      <c r="A16" s="31"/>
      <c r="B16" s="21" t="s">
        <v>205</v>
      </c>
      <c r="C16" s="21" t="s">
        <v>206</v>
      </c>
      <c r="D16" s="22">
        <v>1</v>
      </c>
      <c r="E16" s="22" t="s">
        <v>196</v>
      </c>
      <c r="F16" s="23">
        <v>86</v>
      </c>
      <c r="G16" s="22">
        <v>10.5</v>
      </c>
      <c r="H16" s="22">
        <v>88.6</v>
      </c>
      <c r="I16" s="22">
        <v>12</v>
      </c>
      <c r="J16" s="22">
        <v>3</v>
      </c>
      <c r="K16" s="22">
        <v>90.3</v>
      </c>
      <c r="L16" s="22">
        <v>15</v>
      </c>
      <c r="M16" s="22">
        <v>5</v>
      </c>
      <c r="N16" s="22">
        <v>91.5</v>
      </c>
      <c r="O16" s="22">
        <v>16.3</v>
      </c>
      <c r="P16" s="22">
        <v>6.4</v>
      </c>
      <c r="Q16" s="23">
        <v>92.7</v>
      </c>
      <c r="R16" s="23">
        <v>14.5</v>
      </c>
      <c r="S16" s="23">
        <v>7.8</v>
      </c>
      <c r="T16" s="23">
        <v>93.5</v>
      </c>
      <c r="U16" s="23">
        <v>41.2</v>
      </c>
      <c r="V16" s="23">
        <v>8.6999999999999993</v>
      </c>
      <c r="W16" s="24"/>
    </row>
    <row r="17" spans="1:23" ht="16.5" x14ac:dyDescent="0.25">
      <c r="A17" s="31"/>
      <c r="B17" s="21" t="s">
        <v>206</v>
      </c>
      <c r="C17" s="21" t="s">
        <v>207</v>
      </c>
      <c r="D17" s="22">
        <v>1</v>
      </c>
      <c r="E17" s="22" t="s">
        <v>196</v>
      </c>
      <c r="F17" s="23">
        <v>113.3</v>
      </c>
      <c r="G17" s="22">
        <v>25.5</v>
      </c>
      <c r="H17" s="22">
        <v>116.7</v>
      </c>
      <c r="I17" s="22">
        <v>28.7</v>
      </c>
      <c r="J17" s="22">
        <v>3</v>
      </c>
      <c r="K17" s="22">
        <v>118.8</v>
      </c>
      <c r="L17" s="22">
        <v>30.6</v>
      </c>
      <c r="M17" s="22">
        <v>4.9000000000000004</v>
      </c>
      <c r="N17" s="22">
        <v>120.9</v>
      </c>
      <c r="O17" s="22">
        <v>31.3</v>
      </c>
      <c r="P17" s="22">
        <v>6.7</v>
      </c>
      <c r="Q17" s="23">
        <v>122.8</v>
      </c>
      <c r="R17" s="23">
        <v>30.6</v>
      </c>
      <c r="S17" s="23">
        <v>8.4</v>
      </c>
      <c r="T17" s="23">
        <v>113.8</v>
      </c>
      <c r="U17" s="23">
        <v>33.9</v>
      </c>
      <c r="V17" s="23">
        <v>0.4</v>
      </c>
      <c r="W17" s="24"/>
    </row>
    <row r="18" spans="1:23" ht="16.5" x14ac:dyDescent="0.25">
      <c r="A18" s="31"/>
      <c r="B18" s="21" t="s">
        <v>207</v>
      </c>
      <c r="C18" s="21" t="s">
        <v>208</v>
      </c>
      <c r="D18" s="22">
        <v>1</v>
      </c>
      <c r="E18" s="22" t="s">
        <v>196</v>
      </c>
      <c r="F18" s="23">
        <v>98.8</v>
      </c>
      <c r="G18" s="22">
        <v>2.5</v>
      </c>
      <c r="H18" s="22">
        <v>101.6</v>
      </c>
      <c r="I18" s="22">
        <v>2.5</v>
      </c>
      <c r="J18" s="22">
        <v>2.8</v>
      </c>
      <c r="K18" s="22">
        <v>103.9</v>
      </c>
      <c r="L18" s="22">
        <v>2.5</v>
      </c>
      <c r="M18" s="22">
        <v>5.2</v>
      </c>
      <c r="N18" s="22">
        <v>105.1</v>
      </c>
      <c r="O18" s="22">
        <v>2.6</v>
      </c>
      <c r="P18" s="22">
        <v>6.4</v>
      </c>
      <c r="Q18" s="23">
        <v>107</v>
      </c>
      <c r="R18" s="23">
        <v>2.5</v>
      </c>
      <c r="S18" s="23">
        <v>8.3000000000000007</v>
      </c>
      <c r="T18" s="23">
        <v>128.19999999999999</v>
      </c>
      <c r="U18" s="23">
        <v>24</v>
      </c>
      <c r="V18" s="23">
        <v>29.8</v>
      </c>
      <c r="W18" s="24"/>
    </row>
    <row r="19" spans="1:23" ht="16.5" x14ac:dyDescent="0.25">
      <c r="A19" s="31"/>
      <c r="B19" s="21" t="s">
        <v>208</v>
      </c>
      <c r="C19" s="21" t="s">
        <v>209</v>
      </c>
      <c r="D19" s="22">
        <v>1</v>
      </c>
      <c r="E19" s="22" t="s">
        <v>196</v>
      </c>
      <c r="F19" s="23">
        <v>71.900000000000006</v>
      </c>
      <c r="G19" s="22">
        <v>13.6</v>
      </c>
      <c r="H19" s="22">
        <v>74</v>
      </c>
      <c r="I19" s="22">
        <v>15.9</v>
      </c>
      <c r="J19" s="22">
        <v>2.9</v>
      </c>
      <c r="K19" s="22">
        <v>75.5</v>
      </c>
      <c r="L19" s="22">
        <v>18.7</v>
      </c>
      <c r="M19" s="22">
        <v>5</v>
      </c>
      <c r="N19" s="22">
        <v>76.7</v>
      </c>
      <c r="O19" s="22">
        <v>18.899999999999999</v>
      </c>
      <c r="P19" s="22">
        <v>6.7</v>
      </c>
      <c r="Q19" s="23">
        <v>77.599999999999994</v>
      </c>
      <c r="R19" s="23">
        <v>19.100000000000001</v>
      </c>
      <c r="S19" s="23">
        <v>7.9</v>
      </c>
      <c r="T19" s="23">
        <v>76.099999999999994</v>
      </c>
      <c r="U19" s="23">
        <v>35.5</v>
      </c>
      <c r="V19" s="23">
        <v>5.8</v>
      </c>
      <c r="W19" s="24"/>
    </row>
    <row r="20" spans="1:23" ht="16.5" x14ac:dyDescent="0.25">
      <c r="A20" s="31"/>
      <c r="B20" s="21" t="s">
        <v>209</v>
      </c>
      <c r="C20" s="21" t="s">
        <v>210</v>
      </c>
      <c r="D20" s="22">
        <v>1</v>
      </c>
      <c r="E20" s="22" t="s">
        <v>196</v>
      </c>
      <c r="F20" s="23">
        <v>101.2</v>
      </c>
      <c r="G20" s="22">
        <v>12.8</v>
      </c>
      <c r="H20" s="22">
        <v>104.2</v>
      </c>
      <c r="I20" s="22">
        <v>16.100000000000001</v>
      </c>
      <c r="J20" s="22">
        <v>3</v>
      </c>
      <c r="K20" s="22">
        <v>106.1</v>
      </c>
      <c r="L20" s="22">
        <v>15.2</v>
      </c>
      <c r="M20" s="22">
        <v>4.8</v>
      </c>
      <c r="N20" s="22">
        <v>107.8</v>
      </c>
      <c r="O20" s="22">
        <v>16.8</v>
      </c>
      <c r="P20" s="22">
        <v>6.5</v>
      </c>
      <c r="Q20" s="23">
        <v>109.2</v>
      </c>
      <c r="R20" s="23">
        <v>16.8</v>
      </c>
      <c r="S20" s="23">
        <v>7.9</v>
      </c>
      <c r="T20" s="23">
        <v>111.1</v>
      </c>
      <c r="U20" s="23">
        <v>59.4</v>
      </c>
      <c r="V20" s="23">
        <v>9.8000000000000007</v>
      </c>
      <c r="W20" s="24"/>
    </row>
    <row r="21" spans="1:23" ht="16.5" x14ac:dyDescent="0.25">
      <c r="A21" s="31"/>
      <c r="B21" s="21" t="s">
        <v>210</v>
      </c>
      <c r="C21" s="21" t="s">
        <v>211</v>
      </c>
      <c r="D21" s="22">
        <v>1</v>
      </c>
      <c r="E21" s="22" t="s">
        <v>196</v>
      </c>
      <c r="F21" s="23">
        <v>85.9</v>
      </c>
      <c r="G21" s="22">
        <v>11.3</v>
      </c>
      <c r="H21" s="22">
        <v>88.4</v>
      </c>
      <c r="I21" s="22">
        <v>17.3</v>
      </c>
      <c r="J21" s="22">
        <v>2.9</v>
      </c>
      <c r="K21" s="22">
        <v>90.1</v>
      </c>
      <c r="L21" s="22">
        <v>17.600000000000001</v>
      </c>
      <c r="M21" s="22">
        <v>4.9000000000000004</v>
      </c>
      <c r="N21" s="22">
        <v>91.4</v>
      </c>
      <c r="O21" s="22">
        <v>18.5</v>
      </c>
      <c r="P21" s="22">
        <v>6.4</v>
      </c>
      <c r="Q21" s="23">
        <v>92.9</v>
      </c>
      <c r="R21" s="23">
        <v>19.2</v>
      </c>
      <c r="S21" s="23">
        <v>8.1</v>
      </c>
      <c r="T21" s="23">
        <v>93.2</v>
      </c>
      <c r="U21" s="23">
        <v>68.3</v>
      </c>
      <c r="V21" s="23">
        <v>8.5</v>
      </c>
      <c r="W21" s="24"/>
    </row>
    <row r="22" spans="1:23" ht="16.5" x14ac:dyDescent="0.25">
      <c r="A22" s="31"/>
      <c r="B22" s="21" t="s">
        <v>211</v>
      </c>
      <c r="C22" s="21" t="s">
        <v>212</v>
      </c>
      <c r="D22" s="22">
        <v>1</v>
      </c>
      <c r="E22" s="22" t="s">
        <v>196</v>
      </c>
      <c r="F22" s="23">
        <v>72.7</v>
      </c>
      <c r="G22" s="22">
        <v>15.1</v>
      </c>
      <c r="H22" s="22">
        <v>74.8</v>
      </c>
      <c r="I22" s="22">
        <v>19.100000000000001</v>
      </c>
      <c r="J22" s="22">
        <v>2.9</v>
      </c>
      <c r="K22" s="22">
        <v>76.3</v>
      </c>
      <c r="L22" s="22">
        <v>20.8</v>
      </c>
      <c r="M22" s="22">
        <v>5</v>
      </c>
      <c r="N22" s="22">
        <v>77.400000000000006</v>
      </c>
      <c r="O22" s="22">
        <v>24.4</v>
      </c>
      <c r="P22" s="22">
        <v>6.5</v>
      </c>
      <c r="Q22" s="23">
        <v>78.5</v>
      </c>
      <c r="R22" s="23">
        <v>24.1</v>
      </c>
      <c r="S22" s="23">
        <v>8</v>
      </c>
      <c r="T22" s="23">
        <v>80.8</v>
      </c>
      <c r="U22" s="23">
        <v>55.3</v>
      </c>
      <c r="V22" s="23">
        <v>11.1</v>
      </c>
      <c r="W22" s="24"/>
    </row>
    <row r="23" spans="1:23" ht="16.5" x14ac:dyDescent="0.25">
      <c r="A23" s="31"/>
      <c r="B23" s="21" t="s">
        <v>212</v>
      </c>
      <c r="C23" s="21" t="s">
        <v>213</v>
      </c>
      <c r="D23" s="22">
        <v>1</v>
      </c>
      <c r="E23" s="22" t="s">
        <v>196</v>
      </c>
      <c r="F23" s="23">
        <v>136.1</v>
      </c>
      <c r="G23" s="22">
        <v>10.3</v>
      </c>
      <c r="H23" s="22">
        <v>140.30000000000001</v>
      </c>
      <c r="I23" s="22">
        <v>10.9</v>
      </c>
      <c r="J23" s="22">
        <v>3.1</v>
      </c>
      <c r="K23" s="22">
        <v>142.80000000000001</v>
      </c>
      <c r="L23" s="22">
        <v>11.1</v>
      </c>
      <c r="M23" s="22">
        <v>4.9000000000000004</v>
      </c>
      <c r="N23" s="22">
        <v>145</v>
      </c>
      <c r="O23" s="22">
        <v>11.4</v>
      </c>
      <c r="P23" s="22">
        <v>6.5</v>
      </c>
      <c r="Q23" s="23">
        <v>147.1</v>
      </c>
      <c r="R23" s="23">
        <v>11.3</v>
      </c>
      <c r="S23" s="23">
        <v>8.1</v>
      </c>
      <c r="T23" s="23">
        <v>151.30000000000001</v>
      </c>
      <c r="U23" s="23">
        <v>16.899999999999999</v>
      </c>
      <c r="V23" s="23">
        <v>11.2</v>
      </c>
      <c r="W23" s="24"/>
    </row>
    <row r="24" spans="1:23" ht="16.5" x14ac:dyDescent="0.25">
      <c r="A24" s="31"/>
      <c r="B24" s="21" t="s">
        <v>213</v>
      </c>
      <c r="C24" s="21" t="s">
        <v>214</v>
      </c>
      <c r="D24" s="22">
        <v>1</v>
      </c>
      <c r="E24" s="22" t="s">
        <v>196</v>
      </c>
      <c r="F24" s="23">
        <v>86</v>
      </c>
      <c r="G24" s="22">
        <v>17.399999999999999</v>
      </c>
      <c r="H24" s="22">
        <v>88.5</v>
      </c>
      <c r="I24" s="22">
        <v>27.2</v>
      </c>
      <c r="J24" s="22">
        <v>2.9</v>
      </c>
      <c r="K24" s="22">
        <v>90.3</v>
      </c>
      <c r="L24" s="22">
        <v>27.4</v>
      </c>
      <c r="M24" s="22">
        <v>5</v>
      </c>
      <c r="N24" s="22">
        <v>91.6</v>
      </c>
      <c r="O24" s="22">
        <v>28.3</v>
      </c>
      <c r="P24" s="22">
        <v>6.5</v>
      </c>
      <c r="Q24" s="23">
        <v>92.9</v>
      </c>
      <c r="R24" s="23">
        <v>28.5</v>
      </c>
      <c r="S24" s="23">
        <v>8</v>
      </c>
      <c r="T24" s="23">
        <v>93.1</v>
      </c>
      <c r="U24" s="23">
        <v>55.6</v>
      </c>
      <c r="V24" s="23">
        <v>8.3000000000000007</v>
      </c>
      <c r="W24" s="24"/>
    </row>
    <row r="25" spans="1:23" ht="16.5" x14ac:dyDescent="0.25">
      <c r="A25" s="31"/>
      <c r="B25" s="21" t="s">
        <v>214</v>
      </c>
      <c r="C25" s="21" t="s">
        <v>215</v>
      </c>
      <c r="D25" s="22">
        <v>1</v>
      </c>
      <c r="E25" s="22" t="s">
        <v>196</v>
      </c>
      <c r="F25" s="23">
        <v>92.8</v>
      </c>
      <c r="G25" s="22">
        <v>8.1</v>
      </c>
      <c r="H25" s="22">
        <v>95.5</v>
      </c>
      <c r="I25" s="22">
        <v>19.2</v>
      </c>
      <c r="J25" s="22">
        <v>2.9</v>
      </c>
      <c r="K25" s="22">
        <v>97.4</v>
      </c>
      <c r="L25" s="22">
        <v>22.8</v>
      </c>
      <c r="M25" s="22">
        <v>5</v>
      </c>
      <c r="N25" s="22">
        <v>98.6</v>
      </c>
      <c r="O25" s="22">
        <v>23.1</v>
      </c>
      <c r="P25" s="22">
        <v>6.2</v>
      </c>
      <c r="Q25" s="23">
        <v>100</v>
      </c>
      <c r="R25" s="23">
        <v>23.5</v>
      </c>
      <c r="S25" s="23">
        <v>7.8</v>
      </c>
      <c r="T25" s="23">
        <v>100.9</v>
      </c>
      <c r="U25" s="23">
        <v>44.1</v>
      </c>
      <c r="V25" s="23">
        <v>8.6999999999999993</v>
      </c>
      <c r="W25" s="24"/>
    </row>
    <row r="26" spans="1:23" ht="16.5" x14ac:dyDescent="0.25">
      <c r="A26" s="31"/>
      <c r="B26" s="21" t="s">
        <v>215</v>
      </c>
      <c r="C26" s="21" t="s">
        <v>216</v>
      </c>
      <c r="D26" s="22">
        <v>1</v>
      </c>
      <c r="E26" s="22" t="s">
        <v>196</v>
      </c>
      <c r="F26" s="23">
        <v>135.80000000000001</v>
      </c>
      <c r="G26" s="22">
        <v>10.6</v>
      </c>
      <c r="H26" s="22">
        <v>139.9</v>
      </c>
      <c r="I26" s="22">
        <v>15.6</v>
      </c>
      <c r="J26" s="22">
        <v>3</v>
      </c>
      <c r="K26" s="22">
        <v>142.4</v>
      </c>
      <c r="L26" s="22">
        <v>15.9</v>
      </c>
      <c r="M26" s="22">
        <v>4.9000000000000004</v>
      </c>
      <c r="N26" s="22">
        <v>144.80000000000001</v>
      </c>
      <c r="O26" s="22">
        <v>15.4</v>
      </c>
      <c r="P26" s="22">
        <v>6.6</v>
      </c>
      <c r="Q26" s="23">
        <v>146.69999999999999</v>
      </c>
      <c r="R26" s="23">
        <v>16.100000000000001</v>
      </c>
      <c r="S26" s="23">
        <v>8</v>
      </c>
      <c r="T26" s="23">
        <v>146.30000000000001</v>
      </c>
      <c r="U26" s="23">
        <v>32.5</v>
      </c>
      <c r="V26" s="23">
        <v>7.7</v>
      </c>
      <c r="W26" s="24"/>
    </row>
    <row r="27" spans="1:23" ht="16.5" x14ac:dyDescent="0.25">
      <c r="A27" s="31"/>
      <c r="B27" s="21" t="s">
        <v>216</v>
      </c>
      <c r="C27" s="21" t="s">
        <v>217</v>
      </c>
      <c r="D27" s="22">
        <v>1</v>
      </c>
      <c r="E27" s="22" t="s">
        <v>196</v>
      </c>
      <c r="F27" s="23">
        <v>156.30000000000001</v>
      </c>
      <c r="G27" s="22">
        <v>18.600000000000001</v>
      </c>
      <c r="H27" s="22">
        <v>160.80000000000001</v>
      </c>
      <c r="I27" s="22">
        <v>19.7</v>
      </c>
      <c r="J27" s="22">
        <v>2.9</v>
      </c>
      <c r="K27" s="22">
        <v>164.3</v>
      </c>
      <c r="L27" s="22">
        <v>20.2</v>
      </c>
      <c r="M27" s="22">
        <v>5.0999999999999996</v>
      </c>
      <c r="N27" s="22">
        <v>166.6</v>
      </c>
      <c r="O27" s="22">
        <v>20.8</v>
      </c>
      <c r="P27" s="22">
        <v>6.6</v>
      </c>
      <c r="Q27" s="23">
        <v>168.8</v>
      </c>
      <c r="R27" s="23">
        <v>22</v>
      </c>
      <c r="S27" s="23">
        <v>8</v>
      </c>
      <c r="T27" s="23">
        <v>160.9</v>
      </c>
      <c r="U27" s="23">
        <v>29</v>
      </c>
      <c r="V27" s="23">
        <v>2.9</v>
      </c>
      <c r="W27" s="24"/>
    </row>
    <row r="28" spans="1:23" ht="16.5" x14ac:dyDescent="0.25">
      <c r="A28" s="31"/>
      <c r="B28" s="21" t="s">
        <v>217</v>
      </c>
      <c r="C28" s="21" t="s">
        <v>218</v>
      </c>
      <c r="D28" s="22">
        <v>1</v>
      </c>
      <c r="E28" s="22" t="s">
        <v>196</v>
      </c>
      <c r="F28" s="23">
        <v>118.4</v>
      </c>
      <c r="G28" s="22">
        <v>7.2</v>
      </c>
      <c r="H28" s="22">
        <v>122</v>
      </c>
      <c r="I28" s="22">
        <v>10.6</v>
      </c>
      <c r="J28" s="22">
        <v>3</v>
      </c>
      <c r="K28" s="22">
        <v>124.4</v>
      </c>
      <c r="L28" s="22">
        <v>11.4</v>
      </c>
      <c r="M28" s="22">
        <v>5.0999999999999996</v>
      </c>
      <c r="N28" s="22">
        <v>126.2</v>
      </c>
      <c r="O28" s="22">
        <v>12.4</v>
      </c>
      <c r="P28" s="22">
        <v>6.6</v>
      </c>
      <c r="Q28" s="23">
        <v>127.9</v>
      </c>
      <c r="R28" s="23">
        <v>15.1</v>
      </c>
      <c r="S28" s="23">
        <v>8</v>
      </c>
      <c r="T28" s="23">
        <v>128.1</v>
      </c>
      <c r="U28" s="23">
        <v>31</v>
      </c>
      <c r="V28" s="23">
        <v>8.1999999999999993</v>
      </c>
      <c r="W28" s="24"/>
    </row>
    <row r="29" spans="1:23" ht="16.5" x14ac:dyDescent="0.25">
      <c r="A29" s="30">
        <v>45093</v>
      </c>
      <c r="B29" s="18" t="s">
        <v>218</v>
      </c>
      <c r="C29" s="18" t="s">
        <v>219</v>
      </c>
      <c r="D29" s="19">
        <v>1</v>
      </c>
      <c r="E29" s="19" t="s">
        <v>196</v>
      </c>
      <c r="F29" s="19">
        <v>129.5</v>
      </c>
      <c r="G29" s="19">
        <v>20.3</v>
      </c>
      <c r="H29" s="19">
        <v>133.4</v>
      </c>
      <c r="I29" s="19">
        <v>24.9</v>
      </c>
      <c r="J29" s="19">
        <v>3</v>
      </c>
      <c r="K29" s="19">
        <v>136.1</v>
      </c>
      <c r="L29" s="19">
        <v>27.1</v>
      </c>
      <c r="M29" s="19">
        <v>5.0999999999999996</v>
      </c>
      <c r="N29" s="19">
        <v>138.19999999999999</v>
      </c>
      <c r="O29" s="19">
        <v>25.5</v>
      </c>
      <c r="P29" s="19">
        <v>6.7</v>
      </c>
      <c r="Q29" s="19">
        <v>139.80000000000001</v>
      </c>
      <c r="R29" s="19">
        <v>26</v>
      </c>
      <c r="S29" s="19">
        <v>8</v>
      </c>
      <c r="T29" s="19">
        <v>139.9</v>
      </c>
      <c r="U29" s="19">
        <v>53.2</v>
      </c>
      <c r="V29" s="19">
        <v>8</v>
      </c>
      <c r="W29" s="8" t="s">
        <v>220</v>
      </c>
    </row>
    <row r="30" spans="1:23" ht="16.5" x14ac:dyDescent="0.25">
      <c r="A30" s="30">
        <v>45093</v>
      </c>
      <c r="B30" s="18" t="s">
        <v>219</v>
      </c>
      <c r="C30" s="18" t="s">
        <v>221</v>
      </c>
      <c r="D30" s="19">
        <v>1</v>
      </c>
      <c r="E30" s="19" t="s">
        <v>196</v>
      </c>
      <c r="F30" s="19">
        <v>93.6</v>
      </c>
      <c r="G30" s="19">
        <v>13.9</v>
      </c>
      <c r="H30" s="19">
        <v>96.5</v>
      </c>
      <c r="I30" s="19">
        <v>11.6</v>
      </c>
      <c r="J30" s="19">
        <v>3.1</v>
      </c>
      <c r="K30" s="19">
        <v>98.2</v>
      </c>
      <c r="L30" s="19">
        <v>12.9</v>
      </c>
      <c r="M30" s="19">
        <v>4.9000000000000004</v>
      </c>
      <c r="N30" s="19">
        <v>99.8</v>
      </c>
      <c r="O30" s="19">
        <v>13.5</v>
      </c>
      <c r="P30" s="19">
        <v>6.6</v>
      </c>
      <c r="Q30" s="19">
        <v>101.1</v>
      </c>
      <c r="R30" s="19">
        <v>13.9</v>
      </c>
      <c r="S30" s="19">
        <v>8</v>
      </c>
      <c r="T30" s="19">
        <v>101.5</v>
      </c>
      <c r="U30" s="19">
        <v>45.1</v>
      </c>
      <c r="V30" s="19">
        <v>8.4</v>
      </c>
    </row>
    <row r="31" spans="1:23" ht="16.5" x14ac:dyDescent="0.25">
      <c r="A31" s="33">
        <v>44939</v>
      </c>
      <c r="B31" s="21" t="s">
        <v>221</v>
      </c>
      <c r="C31" s="21" t="s">
        <v>222</v>
      </c>
      <c r="D31" s="22">
        <v>1</v>
      </c>
      <c r="E31" s="22" t="s">
        <v>196</v>
      </c>
      <c r="F31" s="22">
        <v>119</v>
      </c>
      <c r="G31" s="22">
        <v>30.8</v>
      </c>
      <c r="H31" s="22">
        <v>122.7</v>
      </c>
      <c r="I31" s="22">
        <v>37.700000000000003</v>
      </c>
      <c r="J31" s="22">
        <v>3.1</v>
      </c>
      <c r="K31" s="22">
        <v>124.9</v>
      </c>
      <c r="L31" s="22">
        <v>41.2</v>
      </c>
      <c r="M31" s="22">
        <v>5</v>
      </c>
      <c r="N31" s="22">
        <v>126.6</v>
      </c>
      <c r="O31" s="22">
        <v>43.2</v>
      </c>
      <c r="P31" s="22">
        <v>6.4</v>
      </c>
      <c r="Q31" s="22">
        <v>128.69999999999999</v>
      </c>
      <c r="R31" s="22">
        <v>40.700000000000003</v>
      </c>
      <c r="S31" s="22">
        <v>8.1999999999999993</v>
      </c>
      <c r="T31" s="22">
        <v>128.9</v>
      </c>
      <c r="U31" s="22">
        <v>61.3</v>
      </c>
      <c r="V31" s="22">
        <v>8.3000000000000007</v>
      </c>
      <c r="W31" s="24"/>
    </row>
    <row r="32" spans="1:23" ht="16.5" x14ac:dyDescent="0.25">
      <c r="A32" s="33">
        <v>44939</v>
      </c>
      <c r="B32" s="21" t="s">
        <v>222</v>
      </c>
      <c r="C32" s="21" t="s">
        <v>223</v>
      </c>
      <c r="D32" s="22">
        <v>1</v>
      </c>
      <c r="E32" s="22" t="s">
        <v>196</v>
      </c>
      <c r="F32" s="22">
        <v>91</v>
      </c>
      <c r="G32" s="22">
        <v>14.1</v>
      </c>
      <c r="H32" s="22">
        <v>93.8</v>
      </c>
      <c r="I32" s="22">
        <v>19.7</v>
      </c>
      <c r="J32" s="22">
        <v>3.1</v>
      </c>
      <c r="K32" s="22">
        <v>95.6</v>
      </c>
      <c r="L32" s="22">
        <v>19.399999999999999</v>
      </c>
      <c r="M32" s="22">
        <v>5.0999999999999996</v>
      </c>
      <c r="N32" s="22">
        <v>96.9</v>
      </c>
      <c r="O32" s="22">
        <v>21.2</v>
      </c>
      <c r="P32" s="22">
        <v>6.5</v>
      </c>
      <c r="Q32" s="22">
        <v>98.3</v>
      </c>
      <c r="R32" s="22">
        <v>21.6</v>
      </c>
      <c r="S32" s="22">
        <v>8</v>
      </c>
      <c r="T32" s="22">
        <v>98.1</v>
      </c>
      <c r="U32" s="22">
        <v>59.9</v>
      </c>
      <c r="V32" s="22">
        <v>7.8</v>
      </c>
      <c r="W32" s="24"/>
    </row>
    <row r="33" spans="1:23" ht="16.5" x14ac:dyDescent="0.25">
      <c r="A33" s="33">
        <v>44939</v>
      </c>
      <c r="B33" s="21" t="s">
        <v>223</v>
      </c>
      <c r="C33" s="21" t="s">
        <v>224</v>
      </c>
      <c r="D33" s="22">
        <v>1</v>
      </c>
      <c r="E33" s="22" t="s">
        <v>196</v>
      </c>
      <c r="F33" s="22">
        <v>136.4</v>
      </c>
      <c r="G33" s="22">
        <v>11</v>
      </c>
      <c r="H33" s="22">
        <v>140.4</v>
      </c>
      <c r="I33" s="22">
        <v>18.8</v>
      </c>
      <c r="J33" s="22">
        <v>2.9</v>
      </c>
      <c r="K33" s="22">
        <v>143.19999999999999</v>
      </c>
      <c r="L33" s="22">
        <v>19.600000000000001</v>
      </c>
      <c r="M33" s="22">
        <v>5</v>
      </c>
      <c r="N33" s="22">
        <v>145.19999999999999</v>
      </c>
      <c r="O33" s="22">
        <v>19.600000000000001</v>
      </c>
      <c r="P33" s="22">
        <v>6.5</v>
      </c>
      <c r="Q33" s="22">
        <v>147.19999999999999</v>
      </c>
      <c r="R33" s="22">
        <v>19.600000000000001</v>
      </c>
      <c r="S33" s="22">
        <v>7.9</v>
      </c>
      <c r="T33" s="22">
        <v>158.4</v>
      </c>
      <c r="U33" s="22">
        <v>38.5</v>
      </c>
      <c r="V33" s="22">
        <v>16.100000000000001</v>
      </c>
      <c r="W33" s="24"/>
    </row>
    <row r="34" spans="1:23" ht="16.5" x14ac:dyDescent="0.25">
      <c r="A34" s="33">
        <v>44939</v>
      </c>
      <c r="B34" s="21" t="s">
        <v>224</v>
      </c>
      <c r="C34" s="21" t="s">
        <v>225</v>
      </c>
      <c r="D34" s="22">
        <v>1</v>
      </c>
      <c r="E34" s="22" t="s">
        <v>196</v>
      </c>
      <c r="F34" s="22">
        <v>82.7</v>
      </c>
      <c r="G34" s="22">
        <v>9.8000000000000007</v>
      </c>
      <c r="H34" s="22">
        <v>85.2</v>
      </c>
      <c r="I34" s="22">
        <v>24.5</v>
      </c>
      <c r="J34" s="22">
        <v>3</v>
      </c>
      <c r="K34" s="22">
        <v>87</v>
      </c>
      <c r="L34" s="22">
        <v>28.6</v>
      </c>
      <c r="M34" s="22">
        <v>5.2</v>
      </c>
      <c r="N34" s="22">
        <v>88</v>
      </c>
      <c r="O34" s="22">
        <v>37.5</v>
      </c>
      <c r="P34" s="22">
        <v>6.4</v>
      </c>
      <c r="Q34" s="22">
        <v>89.5</v>
      </c>
      <c r="R34" s="22">
        <v>38.299999999999997</v>
      </c>
      <c r="S34" s="22">
        <v>8.1999999999999993</v>
      </c>
      <c r="T34" s="22">
        <v>91</v>
      </c>
      <c r="U34" s="22">
        <v>58.4</v>
      </c>
      <c r="V34" s="22">
        <v>10</v>
      </c>
      <c r="W34" s="24"/>
    </row>
    <row r="35" spans="1:23" ht="16.5" x14ac:dyDescent="0.25">
      <c r="A35" s="33">
        <v>44939</v>
      </c>
      <c r="B35" s="21" t="s">
        <v>225</v>
      </c>
      <c r="C35" s="21" t="s">
        <v>226</v>
      </c>
      <c r="D35" s="22">
        <v>1</v>
      </c>
      <c r="E35" s="22" t="s">
        <v>196</v>
      </c>
      <c r="F35" s="22">
        <v>91.1</v>
      </c>
      <c r="G35" s="22">
        <v>31.5</v>
      </c>
      <c r="H35" s="22">
        <v>93.8</v>
      </c>
      <c r="I35" s="22">
        <v>39.700000000000003</v>
      </c>
      <c r="J35" s="22">
        <v>3</v>
      </c>
      <c r="K35" s="22">
        <v>95.6</v>
      </c>
      <c r="L35" s="22">
        <v>42.3</v>
      </c>
      <c r="M35" s="22">
        <v>4.9000000000000004</v>
      </c>
      <c r="N35" s="22">
        <v>96.9</v>
      </c>
      <c r="O35" s="22">
        <v>43.9</v>
      </c>
      <c r="P35" s="22">
        <v>6.4</v>
      </c>
      <c r="Q35" s="22">
        <v>98.4</v>
      </c>
      <c r="R35" s="22">
        <v>46.7</v>
      </c>
      <c r="S35" s="22">
        <v>8</v>
      </c>
      <c r="T35" s="22">
        <v>97.7</v>
      </c>
      <c r="U35" s="22">
        <v>62.3</v>
      </c>
      <c r="V35" s="22">
        <v>7.2</v>
      </c>
      <c r="W35" s="24"/>
    </row>
    <row r="36" spans="1:23" ht="16.5" x14ac:dyDescent="0.25">
      <c r="A36" s="33">
        <v>44939</v>
      </c>
      <c r="B36" s="21" t="s">
        <v>226</v>
      </c>
      <c r="C36" s="21" t="s">
        <v>227</v>
      </c>
      <c r="D36" s="22">
        <v>1</v>
      </c>
      <c r="E36" s="22" t="s">
        <v>196</v>
      </c>
      <c r="F36" s="22">
        <v>79.900000000000006</v>
      </c>
      <c r="G36" s="22">
        <v>7.5</v>
      </c>
      <c r="H36" s="22">
        <v>82.2</v>
      </c>
      <c r="I36" s="22">
        <v>17.8</v>
      </c>
      <c r="J36" s="22">
        <v>2.9</v>
      </c>
      <c r="K36" s="22">
        <v>83.8</v>
      </c>
      <c r="L36" s="22">
        <v>22.2</v>
      </c>
      <c r="M36" s="22">
        <v>4.9000000000000004</v>
      </c>
      <c r="N36" s="22">
        <v>85</v>
      </c>
      <c r="O36" s="22">
        <v>25.2</v>
      </c>
      <c r="P36" s="22">
        <v>6.4</v>
      </c>
      <c r="Q36" s="22">
        <v>86.1</v>
      </c>
      <c r="R36" s="22">
        <v>26.7</v>
      </c>
      <c r="S36" s="22">
        <v>7.8</v>
      </c>
      <c r="T36" s="22">
        <v>87.1</v>
      </c>
      <c r="U36" s="22">
        <v>55.3</v>
      </c>
      <c r="V36" s="22">
        <v>9</v>
      </c>
      <c r="W36" s="24"/>
    </row>
    <row r="37" spans="1:23" ht="16.5" x14ac:dyDescent="0.25">
      <c r="A37" s="33">
        <v>44939</v>
      </c>
      <c r="B37" s="21" t="s">
        <v>227</v>
      </c>
      <c r="C37" s="21" t="s">
        <v>228</v>
      </c>
      <c r="D37" s="22">
        <v>1</v>
      </c>
      <c r="E37" s="22" t="s">
        <v>196</v>
      </c>
      <c r="F37" s="22">
        <v>77.7</v>
      </c>
      <c r="G37" s="22">
        <v>22.1</v>
      </c>
      <c r="H37" s="22">
        <v>80.099999999999994</v>
      </c>
      <c r="I37" s="22">
        <v>26.7</v>
      </c>
      <c r="J37" s="22">
        <v>3.1</v>
      </c>
      <c r="K37" s="22">
        <v>81.599999999999994</v>
      </c>
      <c r="L37" s="22">
        <v>31.7</v>
      </c>
      <c r="M37" s="22">
        <v>5</v>
      </c>
      <c r="N37" s="22">
        <v>82.6</v>
      </c>
      <c r="O37" s="22">
        <v>34.5</v>
      </c>
      <c r="P37" s="22">
        <v>6.3</v>
      </c>
      <c r="Q37" s="22">
        <v>83.7</v>
      </c>
      <c r="R37" s="22">
        <v>35.700000000000003</v>
      </c>
      <c r="S37" s="22">
        <v>7.7</v>
      </c>
      <c r="T37" s="22">
        <v>83.4</v>
      </c>
      <c r="U37" s="22">
        <v>50.1</v>
      </c>
      <c r="V37" s="22">
        <v>7.3</v>
      </c>
      <c r="W37" s="24"/>
    </row>
    <row r="38" spans="1:23" ht="16.5" x14ac:dyDescent="0.25">
      <c r="A38" s="33">
        <v>44939</v>
      </c>
      <c r="B38" s="21" t="s">
        <v>228</v>
      </c>
      <c r="C38" s="21" t="s">
        <v>229</v>
      </c>
      <c r="D38" s="22">
        <v>1</v>
      </c>
      <c r="E38" s="22" t="s">
        <v>196</v>
      </c>
      <c r="F38" s="22">
        <v>127.1</v>
      </c>
      <c r="G38" s="22">
        <v>19.399999999999999</v>
      </c>
      <c r="H38" s="22">
        <v>130.9</v>
      </c>
      <c r="I38" s="22">
        <v>25.5</v>
      </c>
      <c r="J38" s="22">
        <v>3</v>
      </c>
      <c r="K38" s="22">
        <v>133.4</v>
      </c>
      <c r="L38" s="22">
        <v>29.2</v>
      </c>
      <c r="M38" s="22">
        <v>5</v>
      </c>
      <c r="N38" s="22">
        <v>135.4</v>
      </c>
      <c r="O38" s="22">
        <v>33.299999999999997</v>
      </c>
      <c r="P38" s="22">
        <v>6.5</v>
      </c>
      <c r="Q38" s="22">
        <v>137.19999999999999</v>
      </c>
      <c r="R38" s="22">
        <v>31.7</v>
      </c>
      <c r="S38" s="22">
        <v>7.9</v>
      </c>
      <c r="T38" s="22">
        <v>150.6</v>
      </c>
      <c r="U38" s="22">
        <v>64.7</v>
      </c>
      <c r="V38" s="22">
        <v>18.5</v>
      </c>
      <c r="W38" s="24"/>
    </row>
    <row r="39" spans="1:23" ht="16.5" x14ac:dyDescent="0.25">
      <c r="A39" s="33">
        <v>44939</v>
      </c>
      <c r="B39" s="21" t="s">
        <v>229</v>
      </c>
      <c r="C39" s="21" t="s">
        <v>230</v>
      </c>
      <c r="D39" s="22">
        <v>1</v>
      </c>
      <c r="E39" s="22" t="s">
        <v>196</v>
      </c>
      <c r="F39" s="22">
        <v>80.8</v>
      </c>
      <c r="G39" s="22">
        <v>7.3</v>
      </c>
      <c r="H39" s="22">
        <v>83.3</v>
      </c>
      <c r="I39" s="22">
        <v>12.4</v>
      </c>
      <c r="J39" s="22">
        <v>3.1</v>
      </c>
      <c r="K39" s="22">
        <v>84.9</v>
      </c>
      <c r="L39" s="22">
        <v>14.1</v>
      </c>
      <c r="M39" s="22">
        <v>5.0999999999999996</v>
      </c>
      <c r="N39" s="22">
        <v>86</v>
      </c>
      <c r="O39" s="22">
        <v>15.1</v>
      </c>
      <c r="P39" s="22">
        <v>6.4</v>
      </c>
      <c r="Q39" s="22">
        <v>87.3</v>
      </c>
      <c r="R39" s="22">
        <v>14.9</v>
      </c>
      <c r="S39" s="22">
        <v>8</v>
      </c>
      <c r="T39" s="22">
        <v>86.8</v>
      </c>
      <c r="U39" s="22">
        <v>57.3</v>
      </c>
      <c r="V39" s="22">
        <v>7.4</v>
      </c>
      <c r="W39" s="24"/>
    </row>
    <row r="40" spans="1:23" ht="16.5" x14ac:dyDescent="0.25">
      <c r="A40" s="33">
        <v>44939</v>
      </c>
      <c r="B40" s="21" t="s">
        <v>230</v>
      </c>
      <c r="C40" s="21" t="s">
        <v>231</v>
      </c>
      <c r="D40" s="22">
        <v>1</v>
      </c>
      <c r="E40" s="22" t="s">
        <v>196</v>
      </c>
      <c r="F40" s="22">
        <v>83.6</v>
      </c>
      <c r="G40" s="22">
        <v>16.100000000000001</v>
      </c>
      <c r="H40" s="22">
        <v>86.1</v>
      </c>
      <c r="I40" s="22">
        <v>18.600000000000001</v>
      </c>
      <c r="J40" s="22">
        <v>3</v>
      </c>
      <c r="K40" s="22">
        <v>87.7</v>
      </c>
      <c r="L40" s="22">
        <v>18.8</v>
      </c>
      <c r="M40" s="22">
        <v>4.9000000000000004</v>
      </c>
      <c r="N40" s="22">
        <v>89</v>
      </c>
      <c r="O40" s="22">
        <v>18.8</v>
      </c>
      <c r="P40" s="22">
        <v>6.5</v>
      </c>
      <c r="Q40" s="22">
        <v>90.5</v>
      </c>
      <c r="R40" s="22">
        <v>18.899999999999999</v>
      </c>
      <c r="S40" s="22">
        <v>8.3000000000000007</v>
      </c>
      <c r="T40" s="22">
        <v>86.8</v>
      </c>
      <c r="U40" s="22">
        <v>41.6</v>
      </c>
      <c r="V40" s="22">
        <v>3.8</v>
      </c>
      <c r="W40" s="24"/>
    </row>
    <row r="41" spans="1:23" ht="16.5" x14ac:dyDescent="0.25">
      <c r="A41" s="33">
        <v>44939</v>
      </c>
      <c r="B41" s="21" t="s">
        <v>231</v>
      </c>
      <c r="C41" s="21" t="s">
        <v>232</v>
      </c>
      <c r="D41" s="22">
        <v>1</v>
      </c>
      <c r="E41" s="22" t="s">
        <v>196</v>
      </c>
      <c r="F41" s="22">
        <v>222.9</v>
      </c>
      <c r="G41" s="22">
        <v>49.2</v>
      </c>
      <c r="H41" s="22">
        <v>226.9</v>
      </c>
      <c r="I41" s="22">
        <v>54.8</v>
      </c>
      <c r="J41" s="22">
        <v>1.8</v>
      </c>
      <c r="K41" s="22">
        <v>231.5</v>
      </c>
      <c r="L41" s="22">
        <v>55.9</v>
      </c>
      <c r="M41" s="22">
        <v>3.9</v>
      </c>
      <c r="N41" s="22">
        <v>234.6</v>
      </c>
      <c r="O41" s="22">
        <v>55</v>
      </c>
      <c r="P41" s="22">
        <v>5.2</v>
      </c>
      <c r="Q41" s="22">
        <v>237.3</v>
      </c>
      <c r="R41" s="22">
        <v>55.5</v>
      </c>
      <c r="S41" s="22">
        <v>6.5</v>
      </c>
      <c r="T41" s="22">
        <v>226.9</v>
      </c>
      <c r="U41" s="22">
        <v>57.6</v>
      </c>
      <c r="V41" s="22">
        <v>1.8</v>
      </c>
      <c r="W41" s="24"/>
    </row>
    <row r="42" spans="1:23" ht="36" customHeight="1" x14ac:dyDescent="0.25">
      <c r="A42" s="36"/>
      <c r="B42" s="37"/>
      <c r="C42" s="37"/>
      <c r="D42" s="38"/>
      <c r="E42" s="38"/>
      <c r="F42" s="38">
        <f>SUM(F6:F41)</f>
        <v>3914.2000000000003</v>
      </c>
      <c r="G42" s="38"/>
      <c r="H42" s="38">
        <f>SUM(H6:H41)</f>
        <v>4028.4000000000005</v>
      </c>
      <c r="I42" s="38"/>
      <c r="J42" s="38"/>
      <c r="K42" s="38">
        <f>SUM(K6:K41)</f>
        <v>4106</v>
      </c>
      <c r="L42" s="38"/>
      <c r="M42" s="38"/>
      <c r="N42" s="38">
        <f>SUM(N6:N41)</f>
        <v>4167.5</v>
      </c>
      <c r="O42" s="38"/>
      <c r="P42" s="38"/>
      <c r="Q42" s="38">
        <f>SUM(Q6:Q41)</f>
        <v>4224.5999999999995</v>
      </c>
      <c r="R42" s="38"/>
      <c r="S42" s="38"/>
      <c r="T42" s="38">
        <f>SUM(T6:T41)</f>
        <v>4277.5</v>
      </c>
      <c r="U42" s="38"/>
      <c r="V42" s="39"/>
      <c r="W42" s="40"/>
    </row>
    <row r="43" spans="1:23" ht="16.5" x14ac:dyDescent="0.25">
      <c r="A43" s="33">
        <v>44939</v>
      </c>
      <c r="B43" s="21" t="s">
        <v>232</v>
      </c>
      <c r="C43" s="21" t="s">
        <v>231</v>
      </c>
      <c r="D43" s="22">
        <v>1</v>
      </c>
      <c r="E43" s="22" t="s">
        <v>233</v>
      </c>
      <c r="F43" s="22">
        <v>83.5</v>
      </c>
      <c r="G43" s="22">
        <v>14.1</v>
      </c>
      <c r="H43" s="22">
        <v>86.1</v>
      </c>
      <c r="I43" s="22">
        <v>15.4</v>
      </c>
      <c r="J43" s="22">
        <v>3.1</v>
      </c>
      <c r="K43" s="22">
        <v>87.8</v>
      </c>
      <c r="L43" s="22">
        <v>17.3</v>
      </c>
      <c r="M43" s="22">
        <v>5.0999999999999996</v>
      </c>
      <c r="N43" s="22">
        <v>89.1</v>
      </c>
      <c r="O43" s="22">
        <v>18.399999999999999</v>
      </c>
      <c r="P43" s="22">
        <v>6.7</v>
      </c>
      <c r="Q43" s="22">
        <v>90.3</v>
      </c>
      <c r="R43" s="22">
        <v>19.5</v>
      </c>
      <c r="S43" s="22">
        <v>8.1</v>
      </c>
      <c r="T43" s="22">
        <v>84.4</v>
      </c>
      <c r="U43" s="22">
        <v>28.3</v>
      </c>
      <c r="V43" s="22">
        <v>1.1000000000000001</v>
      </c>
      <c r="W43" s="28"/>
    </row>
    <row r="44" spans="1:23" ht="16.5" x14ac:dyDescent="0.25">
      <c r="A44" s="33">
        <v>44939</v>
      </c>
      <c r="B44" s="21" t="s">
        <v>231</v>
      </c>
      <c r="C44" s="21" t="s">
        <v>230</v>
      </c>
      <c r="D44" s="22">
        <v>1</v>
      </c>
      <c r="E44" s="22" t="s">
        <v>233</v>
      </c>
      <c r="F44" s="22">
        <v>83.5</v>
      </c>
      <c r="G44" s="22">
        <v>0.5</v>
      </c>
      <c r="H44" s="22">
        <v>86</v>
      </c>
      <c r="I44" s="22">
        <v>0.6</v>
      </c>
      <c r="J44" s="22">
        <v>3</v>
      </c>
      <c r="K44" s="22">
        <v>87.7</v>
      </c>
      <c r="L44" s="22">
        <v>2.2999999999999998</v>
      </c>
      <c r="M44" s="22">
        <v>5</v>
      </c>
      <c r="N44" s="22">
        <v>89</v>
      </c>
      <c r="O44" s="22">
        <v>2.1</v>
      </c>
      <c r="P44" s="22">
        <v>6.6</v>
      </c>
      <c r="Q44" s="22">
        <v>90.4</v>
      </c>
      <c r="R44" s="22">
        <v>2.2000000000000002</v>
      </c>
      <c r="S44" s="22">
        <v>8.3000000000000007</v>
      </c>
      <c r="T44" s="22">
        <v>83.5</v>
      </c>
      <c r="U44" s="22">
        <v>0.5</v>
      </c>
      <c r="V44" s="22">
        <v>0</v>
      </c>
      <c r="W44" s="28"/>
    </row>
    <row r="45" spans="1:23" ht="16.5" x14ac:dyDescent="0.25">
      <c r="A45" s="33">
        <v>44939</v>
      </c>
      <c r="B45" s="21" t="s">
        <v>230</v>
      </c>
      <c r="C45" s="21" t="s">
        <v>229</v>
      </c>
      <c r="D45" s="22">
        <v>1</v>
      </c>
      <c r="E45" s="22" t="s">
        <v>233</v>
      </c>
      <c r="F45" s="22">
        <v>82</v>
      </c>
      <c r="G45" s="22">
        <v>6.7</v>
      </c>
      <c r="H45" s="22">
        <v>84.4</v>
      </c>
      <c r="I45" s="22">
        <v>18.600000000000001</v>
      </c>
      <c r="J45" s="22">
        <v>2.9</v>
      </c>
      <c r="K45" s="22">
        <v>86.1</v>
      </c>
      <c r="L45" s="22">
        <v>25.7</v>
      </c>
      <c r="M45" s="22">
        <v>5</v>
      </c>
      <c r="N45" s="22">
        <v>87.2</v>
      </c>
      <c r="O45" s="22">
        <v>26.6</v>
      </c>
      <c r="P45" s="22">
        <v>6.3</v>
      </c>
      <c r="Q45" s="22">
        <v>88.7</v>
      </c>
      <c r="R45" s="22">
        <v>28.4</v>
      </c>
      <c r="S45" s="22">
        <v>8.1999999999999993</v>
      </c>
      <c r="T45" s="22">
        <v>88.2</v>
      </c>
      <c r="U45" s="22">
        <v>54.5</v>
      </c>
      <c r="V45" s="22">
        <v>7.6</v>
      </c>
      <c r="W45" s="28"/>
    </row>
    <row r="46" spans="1:23" ht="16.5" x14ac:dyDescent="0.25">
      <c r="A46" s="30">
        <v>45093</v>
      </c>
      <c r="B46" s="18" t="s">
        <v>229</v>
      </c>
      <c r="C46" s="18" t="s">
        <v>228</v>
      </c>
      <c r="D46" s="19">
        <v>1</v>
      </c>
      <c r="E46" s="19" t="s">
        <v>233</v>
      </c>
      <c r="F46" s="19">
        <v>127</v>
      </c>
      <c r="G46" s="19">
        <v>35.4</v>
      </c>
      <c r="H46" s="19">
        <v>130.80000000000001</v>
      </c>
      <c r="I46" s="19">
        <v>43</v>
      </c>
      <c r="J46" s="19">
        <v>3</v>
      </c>
      <c r="K46" s="19">
        <v>133.4</v>
      </c>
      <c r="L46" s="19">
        <v>44.2</v>
      </c>
      <c r="M46" s="19">
        <v>5</v>
      </c>
      <c r="N46" s="19">
        <v>135.1</v>
      </c>
      <c r="O46" s="19">
        <v>47.9</v>
      </c>
      <c r="P46" s="19">
        <v>6.4</v>
      </c>
      <c r="Q46" s="19">
        <v>137</v>
      </c>
      <c r="R46" s="19">
        <v>49.3</v>
      </c>
      <c r="S46" s="19">
        <v>7.9</v>
      </c>
      <c r="T46" s="19">
        <v>133.30000000000001</v>
      </c>
      <c r="U46" s="19">
        <v>59.9</v>
      </c>
      <c r="V46" s="19">
        <v>5</v>
      </c>
      <c r="W46" s="28"/>
    </row>
    <row r="47" spans="1:23" ht="16.5" x14ac:dyDescent="0.25">
      <c r="A47" s="33">
        <v>44939</v>
      </c>
      <c r="B47" s="21" t="s">
        <v>228</v>
      </c>
      <c r="C47" s="21" t="s">
        <v>227</v>
      </c>
      <c r="D47" s="22">
        <v>1</v>
      </c>
      <c r="E47" s="22" t="s">
        <v>233</v>
      </c>
      <c r="F47" s="22">
        <v>81.3</v>
      </c>
      <c r="G47" s="22">
        <v>19.100000000000001</v>
      </c>
      <c r="H47" s="22">
        <v>83.8</v>
      </c>
      <c r="I47" s="22">
        <v>33.9</v>
      </c>
      <c r="J47" s="22">
        <v>3.1</v>
      </c>
      <c r="K47" s="22">
        <v>85.1</v>
      </c>
      <c r="L47" s="22">
        <v>34.4</v>
      </c>
      <c r="M47" s="22">
        <v>4.7</v>
      </c>
      <c r="N47" s="22">
        <v>86.3</v>
      </c>
      <c r="O47" s="22">
        <v>25.4</v>
      </c>
      <c r="P47" s="22">
        <v>6.2</v>
      </c>
      <c r="Q47" s="22">
        <v>87.6</v>
      </c>
      <c r="R47" s="22">
        <v>26</v>
      </c>
      <c r="S47" s="22">
        <v>7.7</v>
      </c>
      <c r="T47" s="22">
        <v>92.5</v>
      </c>
      <c r="U47" s="22">
        <v>53.1</v>
      </c>
      <c r="V47" s="22">
        <v>13.8</v>
      </c>
      <c r="W47" s="28"/>
    </row>
    <row r="48" spans="1:23" ht="16.5" x14ac:dyDescent="0.25">
      <c r="A48" s="33">
        <v>44939</v>
      </c>
      <c r="B48" s="21" t="s">
        <v>227</v>
      </c>
      <c r="C48" s="21" t="s">
        <v>226</v>
      </c>
      <c r="D48" s="22">
        <v>1</v>
      </c>
      <c r="E48" s="22" t="s">
        <v>233</v>
      </c>
      <c r="F48" s="22">
        <v>78.8</v>
      </c>
      <c r="G48" s="22">
        <v>10.5</v>
      </c>
      <c r="H48" s="22">
        <v>81.099999999999994</v>
      </c>
      <c r="I48" s="22">
        <v>12.9</v>
      </c>
      <c r="J48" s="22">
        <v>2.9</v>
      </c>
      <c r="K48" s="22">
        <v>82.8</v>
      </c>
      <c r="L48" s="22">
        <v>13.5</v>
      </c>
      <c r="M48" s="22">
        <v>5.0999999999999996</v>
      </c>
      <c r="N48" s="22">
        <v>83.9</v>
      </c>
      <c r="O48" s="22">
        <v>15.9</v>
      </c>
      <c r="P48" s="22">
        <v>6.5</v>
      </c>
      <c r="Q48" s="22">
        <v>85.1</v>
      </c>
      <c r="R48" s="22">
        <v>11.2</v>
      </c>
      <c r="S48" s="22">
        <v>8</v>
      </c>
      <c r="T48" s="22">
        <v>86.1</v>
      </c>
      <c r="U48" s="22">
        <v>59.6</v>
      </c>
      <c r="V48" s="22">
        <v>9.3000000000000007</v>
      </c>
      <c r="W48" s="28"/>
    </row>
    <row r="49" spans="1:24" ht="16.5" x14ac:dyDescent="0.25">
      <c r="A49" s="33">
        <v>44939</v>
      </c>
      <c r="B49" s="21" t="s">
        <v>226</v>
      </c>
      <c r="C49" s="21" t="s">
        <v>225</v>
      </c>
      <c r="D49" s="22">
        <v>1</v>
      </c>
      <c r="E49" s="22" t="s">
        <v>233</v>
      </c>
      <c r="F49" s="22">
        <v>94.3</v>
      </c>
      <c r="G49" s="22">
        <v>17</v>
      </c>
      <c r="H49" s="22">
        <v>97.2</v>
      </c>
      <c r="I49" s="22">
        <v>24.9</v>
      </c>
      <c r="J49" s="22">
        <v>3.1</v>
      </c>
      <c r="K49" s="22">
        <v>99.1</v>
      </c>
      <c r="L49" s="22">
        <v>31.4</v>
      </c>
      <c r="M49" s="22">
        <v>5.0999999999999996</v>
      </c>
      <c r="N49" s="22">
        <v>100.3</v>
      </c>
      <c r="O49" s="22">
        <v>28.3</v>
      </c>
      <c r="P49" s="22">
        <v>6.4</v>
      </c>
      <c r="Q49" s="22">
        <v>101.8</v>
      </c>
      <c r="R49" s="22">
        <v>29.3</v>
      </c>
      <c r="S49" s="22">
        <v>8</v>
      </c>
      <c r="T49" s="22">
        <v>108.8</v>
      </c>
      <c r="U49" s="22">
        <v>51.8</v>
      </c>
      <c r="V49" s="22">
        <v>15.4</v>
      </c>
      <c r="W49" s="28"/>
    </row>
    <row r="50" spans="1:24" ht="16.5" x14ac:dyDescent="0.25">
      <c r="A50" s="33">
        <v>44939</v>
      </c>
      <c r="B50" s="21" t="s">
        <v>225</v>
      </c>
      <c r="C50" s="21" t="s">
        <v>224</v>
      </c>
      <c r="D50" s="22">
        <v>1</v>
      </c>
      <c r="E50" s="22" t="s">
        <v>233</v>
      </c>
      <c r="F50" s="22">
        <v>82.8</v>
      </c>
      <c r="G50" s="22">
        <v>21</v>
      </c>
      <c r="H50" s="22">
        <v>85.3</v>
      </c>
      <c r="I50" s="22">
        <v>34.799999999999997</v>
      </c>
      <c r="J50" s="22">
        <v>3</v>
      </c>
      <c r="K50" s="22">
        <v>87</v>
      </c>
      <c r="L50" s="22">
        <v>34.1</v>
      </c>
      <c r="M50" s="22">
        <v>5.0999999999999996</v>
      </c>
      <c r="N50" s="22">
        <v>88.2</v>
      </c>
      <c r="O50" s="22">
        <v>39.5</v>
      </c>
      <c r="P50" s="22">
        <v>6.5</v>
      </c>
      <c r="Q50" s="22">
        <v>89.4</v>
      </c>
      <c r="R50" s="22">
        <v>40.700000000000003</v>
      </c>
      <c r="S50" s="22">
        <v>8</v>
      </c>
      <c r="T50" s="22">
        <v>89.8</v>
      </c>
      <c r="U50" s="22">
        <v>58</v>
      </c>
      <c r="V50" s="22">
        <v>8.5</v>
      </c>
      <c r="W50" s="28"/>
    </row>
    <row r="51" spans="1:24" ht="16.5" x14ac:dyDescent="0.25">
      <c r="A51" s="33">
        <v>44939</v>
      </c>
      <c r="B51" s="21" t="s">
        <v>224</v>
      </c>
      <c r="C51" s="21" t="s">
        <v>223</v>
      </c>
      <c r="D51" s="22">
        <v>1</v>
      </c>
      <c r="E51" s="22" t="s">
        <v>233</v>
      </c>
      <c r="F51" s="22">
        <v>133.19999999999999</v>
      </c>
      <c r="G51" s="22">
        <v>15.7</v>
      </c>
      <c r="H51" s="22">
        <v>137.1</v>
      </c>
      <c r="I51" s="22">
        <v>16.100000000000001</v>
      </c>
      <c r="J51" s="22">
        <v>2.9</v>
      </c>
      <c r="K51" s="22">
        <v>140</v>
      </c>
      <c r="L51" s="22">
        <v>13.6</v>
      </c>
      <c r="M51" s="22">
        <v>5.0999999999999996</v>
      </c>
      <c r="N51" s="22">
        <v>142</v>
      </c>
      <c r="O51" s="22">
        <v>13.6</v>
      </c>
      <c r="P51" s="22">
        <v>6.6</v>
      </c>
      <c r="Q51" s="22">
        <v>143.9</v>
      </c>
      <c r="R51" s="22">
        <v>16.7</v>
      </c>
      <c r="S51" s="22">
        <v>8</v>
      </c>
      <c r="T51" s="22">
        <v>143.69999999999999</v>
      </c>
      <c r="U51" s="22">
        <v>43.6</v>
      </c>
      <c r="V51" s="22">
        <v>7.9</v>
      </c>
      <c r="W51" s="28"/>
    </row>
    <row r="52" spans="1:24" ht="16.5" x14ac:dyDescent="0.25">
      <c r="A52" s="33">
        <v>44939</v>
      </c>
      <c r="B52" s="21" t="s">
        <v>223</v>
      </c>
      <c r="C52" s="21" t="s">
        <v>222</v>
      </c>
      <c r="D52" s="22">
        <v>1</v>
      </c>
      <c r="E52" s="22" t="s">
        <v>233</v>
      </c>
      <c r="F52" s="22">
        <v>90.9</v>
      </c>
      <c r="G52" s="22">
        <v>16.8</v>
      </c>
      <c r="H52" s="22">
        <v>93.6</v>
      </c>
      <c r="I52" s="22">
        <v>20.3</v>
      </c>
      <c r="J52" s="22">
        <v>3</v>
      </c>
      <c r="K52" s="22">
        <v>95.5</v>
      </c>
      <c r="L52" s="22">
        <v>20.5</v>
      </c>
      <c r="M52" s="22">
        <v>5.0999999999999996</v>
      </c>
      <c r="N52" s="22">
        <v>96.9</v>
      </c>
      <c r="O52" s="22">
        <v>20.100000000000001</v>
      </c>
      <c r="P52" s="22">
        <v>6.6</v>
      </c>
      <c r="Q52" s="22">
        <v>98</v>
      </c>
      <c r="R52" s="22">
        <v>20.3</v>
      </c>
      <c r="S52" s="22">
        <v>7.8</v>
      </c>
      <c r="T52" s="22">
        <v>98.6</v>
      </c>
      <c r="U52" s="22">
        <v>64.900000000000006</v>
      </c>
      <c r="V52" s="22">
        <v>8.5</v>
      </c>
      <c r="W52" s="28"/>
    </row>
    <row r="53" spans="1:24" ht="16.5" x14ac:dyDescent="0.25">
      <c r="A53" s="33">
        <v>44939</v>
      </c>
      <c r="B53" s="21" t="s">
        <v>222</v>
      </c>
      <c r="C53" s="21" t="s">
        <v>221</v>
      </c>
      <c r="D53" s="22">
        <v>1</v>
      </c>
      <c r="E53" s="22" t="s">
        <v>233</v>
      </c>
      <c r="F53" s="22">
        <v>119.3</v>
      </c>
      <c r="G53" s="22">
        <v>17.899999999999999</v>
      </c>
      <c r="H53" s="22">
        <v>122.9</v>
      </c>
      <c r="I53" s="22">
        <v>21.2</v>
      </c>
      <c r="J53" s="22">
        <v>3</v>
      </c>
      <c r="K53" s="22">
        <v>125.2</v>
      </c>
      <c r="L53" s="22">
        <v>22.2</v>
      </c>
      <c r="M53" s="22">
        <v>4.9000000000000004</v>
      </c>
      <c r="N53" s="22">
        <v>126.8</v>
      </c>
      <c r="O53" s="22">
        <v>24.3</v>
      </c>
      <c r="P53" s="22">
        <v>6.3</v>
      </c>
      <c r="Q53" s="22">
        <v>128.69999999999999</v>
      </c>
      <c r="R53" s="22">
        <v>25.6</v>
      </c>
      <c r="S53" s="22">
        <v>7.9</v>
      </c>
      <c r="T53" s="22">
        <v>129.30000000000001</v>
      </c>
      <c r="U53" s="22">
        <v>61</v>
      </c>
      <c r="V53" s="22">
        <v>8.4</v>
      </c>
      <c r="W53" s="28"/>
    </row>
    <row r="54" spans="1:24" ht="16.5" x14ac:dyDescent="0.25">
      <c r="A54" s="30">
        <v>45093</v>
      </c>
      <c r="B54" s="34" t="s">
        <v>221</v>
      </c>
      <c r="C54" s="34" t="s">
        <v>219</v>
      </c>
      <c r="D54" s="35">
        <v>1</v>
      </c>
      <c r="E54" s="35" t="s">
        <v>233</v>
      </c>
      <c r="F54" s="35">
        <v>97.9</v>
      </c>
      <c r="G54" s="35">
        <v>27.1</v>
      </c>
      <c r="H54" s="35">
        <v>100.8</v>
      </c>
      <c r="I54" s="35">
        <v>25.9</v>
      </c>
      <c r="J54" s="35">
        <v>3</v>
      </c>
      <c r="K54" s="35">
        <v>102.6</v>
      </c>
      <c r="L54" s="35">
        <v>26.6</v>
      </c>
      <c r="M54" s="35">
        <v>4.8</v>
      </c>
      <c r="N54" s="35">
        <v>104.2</v>
      </c>
      <c r="O54" s="35">
        <v>24.2</v>
      </c>
      <c r="P54" s="35">
        <v>6.4</v>
      </c>
      <c r="Q54" s="35">
        <v>105.5</v>
      </c>
      <c r="R54" s="35">
        <v>24.8</v>
      </c>
      <c r="S54" s="35">
        <v>7.8</v>
      </c>
      <c r="T54" s="35">
        <v>103</v>
      </c>
      <c r="U54" s="35">
        <v>49.4</v>
      </c>
      <c r="V54" s="35">
        <v>5.2</v>
      </c>
      <c r="W54" s="20"/>
      <c r="X54" s="20"/>
    </row>
    <row r="55" spans="1:24" ht="16.5" x14ac:dyDescent="0.25">
      <c r="A55" s="30">
        <v>45093</v>
      </c>
      <c r="B55" s="18" t="s">
        <v>219</v>
      </c>
      <c r="C55" s="18" t="s">
        <v>218</v>
      </c>
      <c r="D55" s="19">
        <v>1</v>
      </c>
      <c r="E55" s="19" t="s">
        <v>233</v>
      </c>
      <c r="F55" s="19">
        <v>127.7</v>
      </c>
      <c r="G55" s="19">
        <v>16.100000000000001</v>
      </c>
      <c r="H55" s="19">
        <v>131.6</v>
      </c>
      <c r="I55" s="19">
        <v>23.2</v>
      </c>
      <c r="J55" s="19">
        <v>3.1</v>
      </c>
      <c r="K55" s="19">
        <v>133.80000000000001</v>
      </c>
      <c r="L55" s="19">
        <v>23.5</v>
      </c>
      <c r="M55" s="19">
        <v>4.8</v>
      </c>
      <c r="N55" s="19">
        <v>135.80000000000001</v>
      </c>
      <c r="O55" s="19">
        <v>24.7</v>
      </c>
      <c r="P55" s="19">
        <v>6.3</v>
      </c>
      <c r="Q55" s="19">
        <v>138</v>
      </c>
      <c r="R55" s="19">
        <v>25.1</v>
      </c>
      <c r="S55" s="19">
        <v>8.1</v>
      </c>
      <c r="T55" s="19">
        <v>138.19999999999999</v>
      </c>
      <c r="U55" s="19">
        <v>56.3</v>
      </c>
      <c r="V55" s="19">
        <v>8.1999999999999993</v>
      </c>
      <c r="W55" s="20"/>
      <c r="X55" s="20"/>
    </row>
    <row r="56" spans="1:24" ht="16.5" x14ac:dyDescent="0.25">
      <c r="A56" s="32"/>
      <c r="B56" s="25" t="s">
        <v>218</v>
      </c>
      <c r="C56" s="25" t="s">
        <v>217</v>
      </c>
      <c r="D56" s="26">
        <v>1</v>
      </c>
      <c r="E56" s="26" t="s">
        <v>233</v>
      </c>
      <c r="F56" s="27">
        <v>115.4</v>
      </c>
      <c r="G56" s="26">
        <v>6.4</v>
      </c>
      <c r="H56" s="26">
        <v>118.9</v>
      </c>
      <c r="I56" s="26">
        <v>10.3</v>
      </c>
      <c r="J56" s="26">
        <v>3</v>
      </c>
      <c r="K56" s="26">
        <v>121.2</v>
      </c>
      <c r="L56" s="26">
        <v>10.8</v>
      </c>
      <c r="M56" s="26">
        <v>5</v>
      </c>
      <c r="N56" s="26">
        <v>123.1</v>
      </c>
      <c r="O56" s="26">
        <v>12.2</v>
      </c>
      <c r="P56" s="26">
        <v>6.7</v>
      </c>
      <c r="Q56" s="27">
        <v>124.5</v>
      </c>
      <c r="R56" s="27">
        <v>13.2</v>
      </c>
      <c r="S56" s="27">
        <v>7.9</v>
      </c>
      <c r="T56" s="27">
        <v>117.7</v>
      </c>
      <c r="U56" s="27">
        <v>20.9</v>
      </c>
      <c r="V56" s="27">
        <v>2</v>
      </c>
      <c r="W56" s="28"/>
    </row>
    <row r="57" spans="1:24" ht="16.5" x14ac:dyDescent="0.25">
      <c r="A57" s="32"/>
      <c r="B57" s="25" t="s">
        <v>217</v>
      </c>
      <c r="C57" s="25" t="s">
        <v>216</v>
      </c>
      <c r="D57" s="26">
        <v>1</v>
      </c>
      <c r="E57" s="26" t="s">
        <v>233</v>
      </c>
      <c r="F57" s="27">
        <v>164.1</v>
      </c>
      <c r="G57" s="26">
        <v>16.7</v>
      </c>
      <c r="H57" s="26">
        <v>168.7</v>
      </c>
      <c r="I57" s="26">
        <v>25.6</v>
      </c>
      <c r="J57" s="26">
        <v>2.8</v>
      </c>
      <c r="K57" s="26">
        <v>172.5</v>
      </c>
      <c r="L57" s="26">
        <v>25.9</v>
      </c>
      <c r="M57" s="26">
        <v>5.0999999999999996</v>
      </c>
      <c r="N57" s="26">
        <v>174.5</v>
      </c>
      <c r="O57" s="26">
        <v>26.4</v>
      </c>
      <c r="P57" s="26">
        <v>6.3</v>
      </c>
      <c r="Q57" s="27">
        <v>176.7</v>
      </c>
      <c r="R57" s="27">
        <v>26.9</v>
      </c>
      <c r="S57" s="27">
        <v>7.7</v>
      </c>
      <c r="T57" s="27">
        <v>167.8</v>
      </c>
      <c r="U57" s="27">
        <v>25.7</v>
      </c>
      <c r="V57" s="27">
        <v>2.2999999999999998</v>
      </c>
      <c r="W57" s="28"/>
    </row>
    <row r="58" spans="1:24" ht="16.5" x14ac:dyDescent="0.25">
      <c r="A58" s="32"/>
      <c r="B58" s="25" t="s">
        <v>216</v>
      </c>
      <c r="C58" s="25" t="s">
        <v>215</v>
      </c>
      <c r="D58" s="26">
        <v>1</v>
      </c>
      <c r="E58" s="26" t="s">
        <v>233</v>
      </c>
      <c r="F58" s="27">
        <v>138</v>
      </c>
      <c r="G58" s="26">
        <v>13.5</v>
      </c>
      <c r="H58" s="26">
        <v>142.19999999999999</v>
      </c>
      <c r="I58" s="26">
        <v>13.8</v>
      </c>
      <c r="J58" s="26">
        <v>3</v>
      </c>
      <c r="K58" s="26">
        <v>144.9</v>
      </c>
      <c r="L58" s="26">
        <v>15.1</v>
      </c>
      <c r="M58" s="26">
        <v>5</v>
      </c>
      <c r="N58" s="26">
        <v>147</v>
      </c>
      <c r="O58" s="26">
        <v>16.2</v>
      </c>
      <c r="P58" s="26">
        <v>6.5</v>
      </c>
      <c r="Q58" s="27">
        <v>149</v>
      </c>
      <c r="R58" s="27">
        <v>16.8</v>
      </c>
      <c r="S58" s="27">
        <v>8</v>
      </c>
      <c r="T58" s="27">
        <v>146.1</v>
      </c>
      <c r="U58" s="27">
        <v>29.4</v>
      </c>
      <c r="V58" s="27">
        <v>5.9</v>
      </c>
      <c r="W58" s="28"/>
    </row>
    <row r="59" spans="1:24" ht="16.5" x14ac:dyDescent="0.25">
      <c r="A59" s="32"/>
      <c r="B59" s="25" t="s">
        <v>215</v>
      </c>
      <c r="C59" s="25" t="s">
        <v>214</v>
      </c>
      <c r="D59" s="26">
        <v>1</v>
      </c>
      <c r="E59" s="26" t="s">
        <v>233</v>
      </c>
      <c r="F59" s="27">
        <v>93.6</v>
      </c>
      <c r="G59" s="26">
        <v>10.9</v>
      </c>
      <c r="H59" s="26">
        <v>96.5</v>
      </c>
      <c r="I59" s="26">
        <v>5.9</v>
      </c>
      <c r="J59" s="26">
        <v>3.1</v>
      </c>
      <c r="K59" s="26">
        <v>98.2</v>
      </c>
      <c r="L59" s="26">
        <v>4</v>
      </c>
      <c r="M59" s="26">
        <v>4.9000000000000004</v>
      </c>
      <c r="N59" s="26">
        <v>99.6</v>
      </c>
      <c r="O59" s="26">
        <v>5.2</v>
      </c>
      <c r="P59" s="26">
        <v>6.4</v>
      </c>
      <c r="Q59" s="27">
        <v>101</v>
      </c>
      <c r="R59" s="27">
        <v>5.2</v>
      </c>
      <c r="S59" s="27">
        <v>7.9</v>
      </c>
      <c r="T59" s="27">
        <v>101</v>
      </c>
      <c r="U59" s="27">
        <v>42.9</v>
      </c>
      <c r="V59" s="27">
        <v>7.9</v>
      </c>
      <c r="W59" s="28"/>
    </row>
    <row r="60" spans="1:24" ht="16.5" x14ac:dyDescent="0.25">
      <c r="A60" s="32"/>
      <c r="B60" s="25" t="s">
        <v>214</v>
      </c>
      <c r="C60" s="25" t="s">
        <v>213</v>
      </c>
      <c r="D60" s="26">
        <v>1</v>
      </c>
      <c r="E60" s="26" t="s">
        <v>233</v>
      </c>
      <c r="F60" s="27">
        <v>86.3</v>
      </c>
      <c r="G60" s="26">
        <v>9.6999999999999993</v>
      </c>
      <c r="H60" s="26">
        <v>88.9</v>
      </c>
      <c r="I60" s="26">
        <v>13.6</v>
      </c>
      <c r="J60" s="26">
        <v>3</v>
      </c>
      <c r="K60" s="26">
        <v>90.6</v>
      </c>
      <c r="L60" s="26">
        <v>16.600000000000001</v>
      </c>
      <c r="M60" s="26">
        <v>5</v>
      </c>
      <c r="N60" s="26">
        <v>92</v>
      </c>
      <c r="O60" s="26">
        <v>16.5</v>
      </c>
      <c r="P60" s="26">
        <v>6.6</v>
      </c>
      <c r="Q60" s="27">
        <v>93.4</v>
      </c>
      <c r="R60" s="27">
        <v>16.600000000000001</v>
      </c>
      <c r="S60" s="27">
        <v>8.1999999999999993</v>
      </c>
      <c r="T60" s="27">
        <v>92.9</v>
      </c>
      <c r="U60" s="27">
        <v>55.2</v>
      </c>
      <c r="V60" s="27">
        <v>7.6</v>
      </c>
      <c r="W60" s="28"/>
    </row>
    <row r="61" spans="1:24" ht="16.5" x14ac:dyDescent="0.25">
      <c r="A61" s="32"/>
      <c r="B61" s="25" t="s">
        <v>213</v>
      </c>
      <c r="C61" s="25" t="s">
        <v>212</v>
      </c>
      <c r="D61" s="26">
        <v>1</v>
      </c>
      <c r="E61" s="26" t="s">
        <v>233</v>
      </c>
      <c r="F61" s="27">
        <v>139.69999999999999</v>
      </c>
      <c r="G61" s="26">
        <v>14.6</v>
      </c>
      <c r="H61" s="26">
        <v>144</v>
      </c>
      <c r="I61" s="26">
        <v>16.899999999999999</v>
      </c>
      <c r="J61" s="26">
        <v>3.1</v>
      </c>
      <c r="K61" s="26">
        <v>146.80000000000001</v>
      </c>
      <c r="L61" s="26">
        <v>17.600000000000001</v>
      </c>
      <c r="M61" s="26">
        <v>5.0999999999999996</v>
      </c>
      <c r="N61" s="26">
        <v>148.4</v>
      </c>
      <c r="O61" s="26">
        <v>17.899999999999999</v>
      </c>
      <c r="P61" s="26">
        <v>6.2</v>
      </c>
      <c r="Q61" s="27">
        <v>150.9</v>
      </c>
      <c r="R61" s="27">
        <v>18.5</v>
      </c>
      <c r="S61" s="27">
        <v>8</v>
      </c>
      <c r="T61" s="27">
        <v>139.69999999999999</v>
      </c>
      <c r="U61" s="27">
        <v>15.2</v>
      </c>
      <c r="V61" s="27">
        <v>0</v>
      </c>
      <c r="W61" s="28"/>
    </row>
    <row r="62" spans="1:24" ht="16.5" x14ac:dyDescent="0.25">
      <c r="A62" s="32"/>
      <c r="B62" s="25" t="s">
        <v>212</v>
      </c>
      <c r="C62" s="25" t="s">
        <v>211</v>
      </c>
      <c r="D62" s="26">
        <v>1</v>
      </c>
      <c r="E62" s="26" t="s">
        <v>233</v>
      </c>
      <c r="F62" s="27">
        <v>71.7</v>
      </c>
      <c r="G62" s="26">
        <v>19.8</v>
      </c>
      <c r="H62" s="26">
        <v>73.900000000000006</v>
      </c>
      <c r="I62" s="26">
        <v>38.299999999999997</v>
      </c>
      <c r="J62" s="26">
        <v>3.1</v>
      </c>
      <c r="K62" s="26">
        <v>75.2</v>
      </c>
      <c r="L62" s="26">
        <v>39.6</v>
      </c>
      <c r="M62" s="26">
        <v>4.9000000000000004</v>
      </c>
      <c r="N62" s="26">
        <v>76.3</v>
      </c>
      <c r="O62" s="26">
        <v>49.1</v>
      </c>
      <c r="P62" s="26">
        <v>6.4</v>
      </c>
      <c r="Q62" s="27">
        <v>77.7</v>
      </c>
      <c r="R62" s="27">
        <v>51</v>
      </c>
      <c r="S62" s="27">
        <v>8.4</v>
      </c>
      <c r="T62" s="27">
        <v>77.3</v>
      </c>
      <c r="U62" s="27">
        <v>57.7</v>
      </c>
      <c r="V62" s="27">
        <v>7.8</v>
      </c>
      <c r="W62" s="28"/>
    </row>
    <row r="63" spans="1:24" ht="16.5" x14ac:dyDescent="0.25">
      <c r="A63" s="32"/>
      <c r="B63" s="25" t="s">
        <v>211</v>
      </c>
      <c r="C63" s="25" t="s">
        <v>210</v>
      </c>
      <c r="D63" s="26">
        <v>1</v>
      </c>
      <c r="E63" s="26" t="s">
        <v>233</v>
      </c>
      <c r="F63" s="27">
        <v>85.2</v>
      </c>
      <c r="G63" s="26">
        <v>6.9</v>
      </c>
      <c r="H63" s="26">
        <v>87.8</v>
      </c>
      <c r="I63" s="26">
        <v>10.5</v>
      </c>
      <c r="J63" s="26">
        <v>3.1</v>
      </c>
      <c r="K63" s="26">
        <v>89.5</v>
      </c>
      <c r="L63" s="26">
        <v>11.5</v>
      </c>
      <c r="M63" s="26">
        <v>5</v>
      </c>
      <c r="N63" s="26">
        <v>90.7</v>
      </c>
      <c r="O63" s="26">
        <v>12.1</v>
      </c>
      <c r="P63" s="26">
        <v>6.5</v>
      </c>
      <c r="Q63" s="27">
        <v>92</v>
      </c>
      <c r="R63" s="27">
        <v>12.7</v>
      </c>
      <c r="S63" s="27">
        <v>8</v>
      </c>
      <c r="T63" s="27">
        <v>92.4</v>
      </c>
      <c r="U63" s="27">
        <v>53.4</v>
      </c>
      <c r="V63" s="27">
        <v>8.5</v>
      </c>
      <c r="W63" s="28"/>
    </row>
    <row r="64" spans="1:24" ht="16.5" x14ac:dyDescent="0.25">
      <c r="A64" s="32"/>
      <c r="B64" s="25" t="s">
        <v>210</v>
      </c>
      <c r="C64" s="25" t="s">
        <v>209</v>
      </c>
      <c r="D64" s="26">
        <v>1</v>
      </c>
      <c r="E64" s="26" t="s">
        <v>233</v>
      </c>
      <c r="F64" s="27">
        <v>103.8</v>
      </c>
      <c r="G64" s="26">
        <v>21.7</v>
      </c>
      <c r="H64" s="26">
        <v>106.8</v>
      </c>
      <c r="I64" s="26">
        <v>24.6</v>
      </c>
      <c r="J64" s="26">
        <v>2.9</v>
      </c>
      <c r="K64" s="26">
        <v>109</v>
      </c>
      <c r="L64" s="26">
        <v>26.8</v>
      </c>
      <c r="M64" s="26">
        <v>5</v>
      </c>
      <c r="N64" s="26">
        <v>110.5</v>
      </c>
      <c r="O64" s="26">
        <v>28.3</v>
      </c>
      <c r="P64" s="26">
        <v>6.5</v>
      </c>
      <c r="Q64" s="27">
        <v>112.1</v>
      </c>
      <c r="R64" s="27">
        <v>28.2</v>
      </c>
      <c r="S64" s="27">
        <v>8</v>
      </c>
      <c r="T64" s="27">
        <v>109.9</v>
      </c>
      <c r="U64" s="27">
        <v>55.3</v>
      </c>
      <c r="V64" s="27">
        <v>5.9</v>
      </c>
      <c r="W64" s="28"/>
    </row>
    <row r="65" spans="1:23" ht="16.5" x14ac:dyDescent="0.25">
      <c r="A65" s="32"/>
      <c r="B65" s="25" t="s">
        <v>209</v>
      </c>
      <c r="C65" s="25" t="s">
        <v>208</v>
      </c>
      <c r="D65" s="26">
        <v>1</v>
      </c>
      <c r="E65" s="26" t="s">
        <v>233</v>
      </c>
      <c r="F65" s="27">
        <v>72</v>
      </c>
      <c r="G65" s="26">
        <v>1.4</v>
      </c>
      <c r="H65" s="26">
        <v>74.2</v>
      </c>
      <c r="I65" s="26">
        <v>16.2</v>
      </c>
      <c r="J65" s="26">
        <v>3.1</v>
      </c>
      <c r="K65" s="26">
        <v>75.400000000000006</v>
      </c>
      <c r="L65" s="26">
        <v>19.899999999999999</v>
      </c>
      <c r="M65" s="26">
        <v>4.7</v>
      </c>
      <c r="N65" s="26">
        <v>76.7</v>
      </c>
      <c r="O65" s="26">
        <v>20.9</v>
      </c>
      <c r="P65" s="26">
        <v>6.5</v>
      </c>
      <c r="Q65" s="27">
        <v>77.599999999999994</v>
      </c>
      <c r="R65" s="27">
        <v>21.6</v>
      </c>
      <c r="S65" s="27">
        <v>7.8</v>
      </c>
      <c r="T65" s="27">
        <v>78.099999999999994</v>
      </c>
      <c r="U65" s="27">
        <v>42.5</v>
      </c>
      <c r="V65" s="27">
        <v>8.5</v>
      </c>
      <c r="W65" s="28"/>
    </row>
    <row r="66" spans="1:23" ht="16.5" x14ac:dyDescent="0.25">
      <c r="A66" s="32"/>
      <c r="B66" s="25" t="s">
        <v>208</v>
      </c>
      <c r="C66" s="25" t="s">
        <v>207</v>
      </c>
      <c r="D66" s="26">
        <v>1</v>
      </c>
      <c r="E66" s="26" t="s">
        <v>233</v>
      </c>
      <c r="F66" s="27">
        <v>94.5</v>
      </c>
      <c r="G66" s="26">
        <v>1</v>
      </c>
      <c r="H66" s="26">
        <v>97.2</v>
      </c>
      <c r="I66" s="26">
        <v>3.1</v>
      </c>
      <c r="J66" s="26">
        <v>2.9</v>
      </c>
      <c r="K66" s="26">
        <v>99.1</v>
      </c>
      <c r="L66" s="26">
        <v>3.1</v>
      </c>
      <c r="M66" s="26">
        <v>4.9000000000000004</v>
      </c>
      <c r="N66" s="26">
        <v>100.8</v>
      </c>
      <c r="O66" s="26">
        <v>3.2</v>
      </c>
      <c r="P66" s="26">
        <v>6.7</v>
      </c>
      <c r="Q66" s="27">
        <v>102.2</v>
      </c>
      <c r="R66" s="27">
        <v>2.6</v>
      </c>
      <c r="S66" s="27">
        <v>8.1</v>
      </c>
      <c r="T66" s="27">
        <v>101.2</v>
      </c>
      <c r="U66" s="27">
        <v>27.6</v>
      </c>
      <c r="V66" s="27">
        <v>7.1</v>
      </c>
      <c r="W66" s="28"/>
    </row>
    <row r="67" spans="1:23" ht="16.5" x14ac:dyDescent="0.25">
      <c r="A67" s="32"/>
      <c r="B67" s="25" t="s">
        <v>207</v>
      </c>
      <c r="C67" s="25" t="s">
        <v>206</v>
      </c>
      <c r="D67" s="26">
        <v>1</v>
      </c>
      <c r="E67" s="26" t="s">
        <v>233</v>
      </c>
      <c r="F67" s="27">
        <v>115.5</v>
      </c>
      <c r="G67" s="26">
        <v>19.600000000000001</v>
      </c>
      <c r="H67" s="26">
        <v>118.8</v>
      </c>
      <c r="I67" s="26">
        <v>24.3</v>
      </c>
      <c r="J67" s="26">
        <v>2.9</v>
      </c>
      <c r="K67" s="26">
        <v>120.8</v>
      </c>
      <c r="L67" s="26">
        <v>22</v>
      </c>
      <c r="M67" s="26">
        <v>4.5999999999999996</v>
      </c>
      <c r="N67" s="26">
        <v>122.7</v>
      </c>
      <c r="O67" s="26">
        <v>22.7</v>
      </c>
      <c r="P67" s="26">
        <v>6.2</v>
      </c>
      <c r="Q67" s="27">
        <v>124.8</v>
      </c>
      <c r="R67" s="27">
        <v>23.4</v>
      </c>
      <c r="S67" s="27">
        <v>8.1</v>
      </c>
      <c r="T67" s="27">
        <v>138.30000000000001</v>
      </c>
      <c r="U67" s="27">
        <v>40.6</v>
      </c>
      <c r="V67" s="27">
        <v>19.7</v>
      </c>
      <c r="W67" s="28"/>
    </row>
    <row r="68" spans="1:23" ht="16.5" x14ac:dyDescent="0.25">
      <c r="A68" s="32"/>
      <c r="B68" s="25" t="s">
        <v>206</v>
      </c>
      <c r="C68" s="25" t="s">
        <v>205</v>
      </c>
      <c r="D68" s="26">
        <v>1</v>
      </c>
      <c r="E68" s="26" t="s">
        <v>233</v>
      </c>
      <c r="F68" s="27">
        <v>86.9</v>
      </c>
      <c r="G68" s="26">
        <v>18.399999999999999</v>
      </c>
      <c r="H68" s="26">
        <v>89.4</v>
      </c>
      <c r="I68" s="26">
        <v>17.899999999999999</v>
      </c>
      <c r="J68" s="26">
        <v>2.9</v>
      </c>
      <c r="K68" s="26">
        <v>91.5</v>
      </c>
      <c r="L68" s="26">
        <v>18.899999999999999</v>
      </c>
      <c r="M68" s="26">
        <v>5.3</v>
      </c>
      <c r="N68" s="26">
        <v>92.4</v>
      </c>
      <c r="O68" s="26">
        <v>19.5</v>
      </c>
      <c r="P68" s="26">
        <v>6.3</v>
      </c>
      <c r="Q68" s="27">
        <v>93.8</v>
      </c>
      <c r="R68" s="27">
        <v>20</v>
      </c>
      <c r="S68" s="27">
        <v>7.9</v>
      </c>
      <c r="T68" s="27">
        <v>97.1</v>
      </c>
      <c r="U68" s="27">
        <v>46.8</v>
      </c>
      <c r="V68" s="27">
        <v>11.7</v>
      </c>
      <c r="W68" s="28"/>
    </row>
    <row r="69" spans="1:23" ht="16.5" x14ac:dyDescent="0.25">
      <c r="A69" s="32"/>
      <c r="B69" s="25" t="s">
        <v>205</v>
      </c>
      <c r="C69" s="25" t="s">
        <v>204</v>
      </c>
      <c r="D69" s="26">
        <v>1</v>
      </c>
      <c r="E69" s="26" t="s">
        <v>233</v>
      </c>
      <c r="F69" s="27">
        <v>83.9</v>
      </c>
      <c r="G69" s="26">
        <v>4.3</v>
      </c>
      <c r="H69" s="26">
        <v>86.5</v>
      </c>
      <c r="I69" s="26">
        <v>3.4</v>
      </c>
      <c r="J69" s="26">
        <v>3.1</v>
      </c>
      <c r="K69" s="26">
        <v>88</v>
      </c>
      <c r="L69" s="26">
        <v>2.8</v>
      </c>
      <c r="M69" s="26">
        <v>4.9000000000000004</v>
      </c>
      <c r="N69" s="26">
        <v>89.2</v>
      </c>
      <c r="O69" s="26">
        <v>3</v>
      </c>
      <c r="P69" s="26">
        <v>6.3</v>
      </c>
      <c r="Q69" s="27">
        <v>90.7</v>
      </c>
      <c r="R69" s="27">
        <v>3.1</v>
      </c>
      <c r="S69" s="27">
        <v>8.1</v>
      </c>
      <c r="T69" s="27">
        <v>89.7</v>
      </c>
      <c r="U69" s="27">
        <v>33</v>
      </c>
      <c r="V69" s="27">
        <v>6.9</v>
      </c>
      <c r="W69" s="28"/>
    </row>
    <row r="70" spans="1:23" ht="16.5" x14ac:dyDescent="0.25">
      <c r="A70" s="32"/>
      <c r="B70" s="25" t="s">
        <v>204</v>
      </c>
      <c r="C70" s="25" t="s">
        <v>203</v>
      </c>
      <c r="D70" s="26">
        <v>1</v>
      </c>
      <c r="E70" s="26" t="s">
        <v>233</v>
      </c>
      <c r="F70" s="27">
        <v>112.3</v>
      </c>
      <c r="G70" s="26">
        <v>13</v>
      </c>
      <c r="H70" s="26">
        <v>115.3</v>
      </c>
      <c r="I70" s="26">
        <v>18</v>
      </c>
      <c r="J70" s="26">
        <v>2.7</v>
      </c>
      <c r="K70" s="26">
        <v>117.8</v>
      </c>
      <c r="L70" s="26">
        <v>17.100000000000001</v>
      </c>
      <c r="M70" s="26">
        <v>4.9000000000000004</v>
      </c>
      <c r="N70" s="26">
        <v>119.5</v>
      </c>
      <c r="O70" s="26">
        <v>17</v>
      </c>
      <c r="P70" s="26">
        <v>6.4</v>
      </c>
      <c r="Q70" s="27">
        <v>121.2</v>
      </c>
      <c r="R70" s="27">
        <v>17.2</v>
      </c>
      <c r="S70" s="27">
        <v>7.9</v>
      </c>
      <c r="T70" s="27">
        <v>122.9</v>
      </c>
      <c r="U70" s="27">
        <v>47.9</v>
      </c>
      <c r="V70" s="27">
        <v>9.4</v>
      </c>
      <c r="W70" s="28"/>
    </row>
    <row r="71" spans="1:23" ht="16.5" x14ac:dyDescent="0.25">
      <c r="A71" s="32"/>
      <c r="B71" s="25" t="s">
        <v>203</v>
      </c>
      <c r="C71" s="25" t="s">
        <v>202</v>
      </c>
      <c r="D71" s="26">
        <v>1</v>
      </c>
      <c r="E71" s="26" t="s">
        <v>233</v>
      </c>
      <c r="F71" s="27">
        <v>95.8</v>
      </c>
      <c r="G71" s="26">
        <v>7.1</v>
      </c>
      <c r="H71" s="26">
        <v>98.8</v>
      </c>
      <c r="I71" s="26">
        <v>7.5</v>
      </c>
      <c r="J71" s="26">
        <v>3.1</v>
      </c>
      <c r="K71" s="26">
        <v>100.4</v>
      </c>
      <c r="L71" s="26">
        <v>7.1</v>
      </c>
      <c r="M71" s="26">
        <v>4.8</v>
      </c>
      <c r="N71" s="26">
        <v>102</v>
      </c>
      <c r="O71" s="26">
        <v>7.1</v>
      </c>
      <c r="P71" s="26">
        <v>6.5</v>
      </c>
      <c r="Q71" s="27">
        <v>103.5</v>
      </c>
      <c r="R71" s="27">
        <v>7.1</v>
      </c>
      <c r="S71" s="27">
        <v>8</v>
      </c>
      <c r="T71" s="27">
        <v>98.1</v>
      </c>
      <c r="U71" s="27">
        <v>29.2</v>
      </c>
      <c r="V71" s="27">
        <v>2.4</v>
      </c>
      <c r="W71" s="28"/>
    </row>
    <row r="72" spans="1:23" ht="16.5" x14ac:dyDescent="0.25">
      <c r="A72" s="32"/>
      <c r="B72" s="25" t="s">
        <v>202</v>
      </c>
      <c r="C72" s="25" t="s">
        <v>201</v>
      </c>
      <c r="D72" s="26">
        <v>1</v>
      </c>
      <c r="E72" s="26" t="s">
        <v>233</v>
      </c>
      <c r="F72" s="27">
        <v>68.7</v>
      </c>
      <c r="G72" s="26">
        <v>18.600000000000001</v>
      </c>
      <c r="H72" s="26">
        <v>70.8</v>
      </c>
      <c r="I72" s="26">
        <v>19.100000000000001</v>
      </c>
      <c r="J72" s="26">
        <v>3.1</v>
      </c>
      <c r="K72" s="26">
        <v>72</v>
      </c>
      <c r="L72" s="26">
        <v>20.7</v>
      </c>
      <c r="M72" s="26">
        <v>4.8</v>
      </c>
      <c r="N72" s="26">
        <v>73.2</v>
      </c>
      <c r="O72" s="26">
        <v>21.6</v>
      </c>
      <c r="P72" s="26">
        <v>6.6</v>
      </c>
      <c r="Q72" s="27">
        <v>74.099999999999994</v>
      </c>
      <c r="R72" s="27">
        <v>22.3</v>
      </c>
      <c r="S72" s="27">
        <v>7.9</v>
      </c>
      <c r="T72" s="27">
        <v>74.599999999999994</v>
      </c>
      <c r="U72" s="27">
        <v>50.9</v>
      </c>
      <c r="V72" s="27">
        <v>8.6</v>
      </c>
      <c r="W72" s="28"/>
    </row>
    <row r="73" spans="1:23" ht="16.5" x14ac:dyDescent="0.25">
      <c r="A73" s="32"/>
      <c r="B73" s="25" t="s">
        <v>201</v>
      </c>
      <c r="C73" s="25" t="s">
        <v>200</v>
      </c>
      <c r="D73" s="26">
        <v>1</v>
      </c>
      <c r="E73" s="26" t="s">
        <v>233</v>
      </c>
      <c r="F73" s="27">
        <v>89.1</v>
      </c>
      <c r="G73" s="26">
        <v>3.4</v>
      </c>
      <c r="H73" s="26">
        <v>91.8</v>
      </c>
      <c r="I73" s="26">
        <v>12.2</v>
      </c>
      <c r="J73" s="26">
        <v>3</v>
      </c>
      <c r="K73" s="26">
        <v>93.5</v>
      </c>
      <c r="L73" s="26">
        <v>13.8</v>
      </c>
      <c r="M73" s="26">
        <v>4.9000000000000004</v>
      </c>
      <c r="N73" s="26">
        <v>94.9</v>
      </c>
      <c r="O73" s="26">
        <v>15.8</v>
      </c>
      <c r="P73" s="26">
        <v>6.5</v>
      </c>
      <c r="Q73" s="27">
        <v>96.1</v>
      </c>
      <c r="R73" s="27">
        <v>18</v>
      </c>
      <c r="S73" s="27">
        <v>7.9</v>
      </c>
      <c r="T73" s="27">
        <v>91.9</v>
      </c>
      <c r="U73" s="27">
        <v>21.5</v>
      </c>
      <c r="V73" s="27">
        <v>3.1</v>
      </c>
      <c r="W73" s="28"/>
    </row>
    <row r="74" spans="1:23" ht="16.5" x14ac:dyDescent="0.25">
      <c r="A74" s="32"/>
      <c r="B74" s="25" t="s">
        <v>200</v>
      </c>
      <c r="C74" s="25" t="s">
        <v>199</v>
      </c>
      <c r="D74" s="26">
        <v>1</v>
      </c>
      <c r="E74" s="26" t="s">
        <v>233</v>
      </c>
      <c r="F74" s="27">
        <v>82.5</v>
      </c>
      <c r="G74" s="26">
        <v>21.1</v>
      </c>
      <c r="H74" s="26">
        <v>84.7</v>
      </c>
      <c r="I74" s="26">
        <v>20.9</v>
      </c>
      <c r="J74" s="26">
        <v>2.7</v>
      </c>
      <c r="K74" s="26">
        <v>86.8</v>
      </c>
      <c r="L74" s="26">
        <v>19.899999999999999</v>
      </c>
      <c r="M74" s="26">
        <v>5.2</v>
      </c>
      <c r="N74" s="26">
        <v>88.1</v>
      </c>
      <c r="O74" s="26">
        <v>20.8</v>
      </c>
      <c r="P74" s="26">
        <v>6.8</v>
      </c>
      <c r="Q74" s="27">
        <v>89.4</v>
      </c>
      <c r="R74" s="27">
        <v>21.5</v>
      </c>
      <c r="S74" s="27">
        <v>8.4</v>
      </c>
      <c r="T74" s="27">
        <v>90.4</v>
      </c>
      <c r="U74" s="27">
        <v>53.8</v>
      </c>
      <c r="V74" s="27">
        <v>9.6</v>
      </c>
      <c r="W74" s="28"/>
    </row>
    <row r="75" spans="1:23" ht="16.5" x14ac:dyDescent="0.25">
      <c r="A75" s="32"/>
      <c r="B75" s="25" t="s">
        <v>199</v>
      </c>
      <c r="C75" s="25" t="s">
        <v>198</v>
      </c>
      <c r="D75" s="26">
        <v>1</v>
      </c>
      <c r="E75" s="26" t="s">
        <v>233</v>
      </c>
      <c r="F75" s="27">
        <v>156.69999999999999</v>
      </c>
      <c r="G75" s="26">
        <v>13</v>
      </c>
      <c r="H75" s="26">
        <v>161.6</v>
      </c>
      <c r="I75" s="26">
        <v>13.8</v>
      </c>
      <c r="J75" s="26">
        <v>3.1</v>
      </c>
      <c r="K75" s="26">
        <v>164.4</v>
      </c>
      <c r="L75" s="26">
        <v>14</v>
      </c>
      <c r="M75" s="26">
        <v>4.9000000000000004</v>
      </c>
      <c r="N75" s="26">
        <v>166.4</v>
      </c>
      <c r="O75" s="26">
        <v>11.6</v>
      </c>
      <c r="P75" s="26">
        <v>6.2</v>
      </c>
      <c r="Q75" s="27">
        <v>169.4</v>
      </c>
      <c r="R75" s="27">
        <v>11.6</v>
      </c>
      <c r="S75" s="27">
        <v>8.1</v>
      </c>
      <c r="T75" s="27">
        <v>159.5</v>
      </c>
      <c r="U75" s="27">
        <v>28.4</v>
      </c>
      <c r="V75" s="27">
        <v>1.8</v>
      </c>
      <c r="W75" s="28"/>
    </row>
    <row r="76" spans="1:23" ht="16.5" x14ac:dyDescent="0.25">
      <c r="A76" s="32"/>
      <c r="B76" s="25" t="s">
        <v>198</v>
      </c>
      <c r="C76" s="25" t="s">
        <v>197</v>
      </c>
      <c r="D76" s="26">
        <v>1</v>
      </c>
      <c r="E76" s="26" t="s">
        <v>233</v>
      </c>
      <c r="F76" s="27">
        <v>129.30000000000001</v>
      </c>
      <c r="G76" s="26">
        <v>16.3</v>
      </c>
      <c r="H76" s="26">
        <v>133.1</v>
      </c>
      <c r="I76" s="26">
        <v>14.2</v>
      </c>
      <c r="J76" s="26">
        <v>2.9</v>
      </c>
      <c r="K76" s="26">
        <v>135.80000000000001</v>
      </c>
      <c r="L76" s="26">
        <v>15.1</v>
      </c>
      <c r="M76" s="26">
        <v>5</v>
      </c>
      <c r="N76" s="26">
        <v>137.5</v>
      </c>
      <c r="O76" s="26">
        <v>15.6</v>
      </c>
      <c r="P76" s="26">
        <v>6.3</v>
      </c>
      <c r="Q76" s="27">
        <v>139.30000000000001</v>
      </c>
      <c r="R76" s="27">
        <v>15.6</v>
      </c>
      <c r="S76" s="27">
        <v>7.7</v>
      </c>
      <c r="T76" s="27">
        <v>143.69999999999999</v>
      </c>
      <c r="U76" s="27">
        <v>51.3</v>
      </c>
      <c r="V76" s="27">
        <v>11.1</v>
      </c>
      <c r="W76" s="28"/>
    </row>
    <row r="77" spans="1:23" ht="16.5" x14ac:dyDescent="0.25">
      <c r="A77" s="32"/>
      <c r="B77" s="25" t="s">
        <v>197</v>
      </c>
      <c r="C77" s="25" t="s">
        <v>195</v>
      </c>
      <c r="D77" s="26">
        <v>1</v>
      </c>
      <c r="E77" s="26" t="s">
        <v>233</v>
      </c>
      <c r="F77" s="27">
        <v>138.5</v>
      </c>
      <c r="G77" s="26">
        <v>13.7</v>
      </c>
      <c r="H77" s="26">
        <v>142.6</v>
      </c>
      <c r="I77" s="26">
        <v>15.8</v>
      </c>
      <c r="J77" s="26">
        <v>3</v>
      </c>
      <c r="K77" s="26">
        <v>145.6</v>
      </c>
      <c r="L77" s="26">
        <v>18.3</v>
      </c>
      <c r="M77" s="26">
        <v>5.0999999999999996</v>
      </c>
      <c r="N77" s="26">
        <v>147.69999999999999</v>
      </c>
      <c r="O77" s="26">
        <v>20</v>
      </c>
      <c r="P77" s="26">
        <v>6.6</v>
      </c>
      <c r="Q77" s="27">
        <v>149.4</v>
      </c>
      <c r="R77" s="27">
        <v>22.2</v>
      </c>
      <c r="S77" s="27">
        <v>7.9</v>
      </c>
      <c r="T77" s="27">
        <v>139.1</v>
      </c>
      <c r="U77" s="27">
        <v>19.3</v>
      </c>
      <c r="V77" s="27">
        <v>0.4</v>
      </c>
      <c r="W77" s="28"/>
    </row>
    <row r="78" spans="1:23" ht="16.5" x14ac:dyDescent="0.25">
      <c r="A78" s="30">
        <v>45093</v>
      </c>
      <c r="B78" s="18" t="s">
        <v>195</v>
      </c>
      <c r="C78" s="18" t="s">
        <v>194</v>
      </c>
      <c r="D78" s="19">
        <v>1</v>
      </c>
      <c r="E78" s="19" t="s">
        <v>233</v>
      </c>
      <c r="F78" s="19">
        <v>200.7</v>
      </c>
      <c r="G78" s="19">
        <v>35.4</v>
      </c>
      <c r="H78" s="19">
        <v>206.5</v>
      </c>
      <c r="I78" s="19">
        <v>37.6</v>
      </c>
      <c r="J78" s="19">
        <v>2.9</v>
      </c>
      <c r="K78" s="19">
        <v>210.9</v>
      </c>
      <c r="L78" s="19">
        <v>38.700000000000003</v>
      </c>
      <c r="M78" s="19">
        <v>5.0999999999999996</v>
      </c>
      <c r="N78" s="19">
        <v>214</v>
      </c>
      <c r="O78" s="19">
        <v>38.6</v>
      </c>
      <c r="P78" s="19">
        <v>6.6</v>
      </c>
      <c r="Q78" s="19">
        <v>216.7</v>
      </c>
      <c r="R78" s="19">
        <v>39</v>
      </c>
      <c r="S78" s="19">
        <v>8</v>
      </c>
      <c r="T78" s="19">
        <v>209.2</v>
      </c>
      <c r="U78" s="19">
        <v>63</v>
      </c>
      <c r="V78" s="19">
        <v>4.2</v>
      </c>
      <c r="W78" s="28"/>
    </row>
    <row r="79" spans="1:23" ht="36" customHeight="1" x14ac:dyDescent="0.25">
      <c r="A79" s="36"/>
      <c r="B79" s="37"/>
      <c r="C79" s="37"/>
      <c r="D79" s="38"/>
      <c r="E79" s="38"/>
      <c r="F79" s="38">
        <f>SUM(F43:F78)</f>
        <v>3806.4</v>
      </c>
      <c r="G79" s="38"/>
      <c r="H79" s="38">
        <f>SUM(H43:H78)</f>
        <v>3919.7000000000012</v>
      </c>
      <c r="I79" s="38"/>
      <c r="J79" s="38"/>
      <c r="K79" s="38">
        <f>SUM(K43:K78)</f>
        <v>3996.0000000000009</v>
      </c>
      <c r="L79" s="38"/>
      <c r="M79" s="38"/>
      <c r="N79" s="38">
        <f>SUM(N43:N78)</f>
        <v>4051.9999999999991</v>
      </c>
      <c r="O79" s="38"/>
      <c r="P79" s="38"/>
      <c r="Q79" s="38">
        <f>SUM(Q43:Q78)</f>
        <v>4109.8999999999996</v>
      </c>
      <c r="R79" s="38"/>
      <c r="S79" s="38"/>
      <c r="T79" s="38">
        <f>SUM(T43:T78)</f>
        <v>4057.9999999999995</v>
      </c>
      <c r="U79" s="38"/>
      <c r="V79" s="39"/>
      <c r="W79" s="40"/>
    </row>
  </sheetData>
  <autoFilter ref="B1:W78" xr:uid="{20FC99D2-9508-416E-80AF-8C2806DB072C}">
    <filterColumn colId="0" showButton="0"/>
    <filterColumn colId="1" showButton="0"/>
  </autoFilter>
  <mergeCells count="21">
    <mergeCell ref="B1:D1"/>
    <mergeCell ref="B2:D2"/>
    <mergeCell ref="F2:G2"/>
    <mergeCell ref="H2:J2"/>
    <mergeCell ref="K2:M2"/>
    <mergeCell ref="Q2:S2"/>
    <mergeCell ref="T2:V2"/>
    <mergeCell ref="B3:D3"/>
    <mergeCell ref="Q3:S3"/>
    <mergeCell ref="A4:A5"/>
    <mergeCell ref="B4:B5"/>
    <mergeCell ref="C4:C5"/>
    <mergeCell ref="D4:D5"/>
    <mergeCell ref="E4:E5"/>
    <mergeCell ref="F4:G4"/>
    <mergeCell ref="N2:P2"/>
    <mergeCell ref="H4:J4"/>
    <mergeCell ref="K4:M4"/>
    <mergeCell ref="N4:P4"/>
    <mergeCell ref="Q4:S4"/>
    <mergeCell ref="T4:V4"/>
  </mergeCells>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F9C4C1-A926-412E-B15E-BE642A5347E1}">
  <dimension ref="A1:X79"/>
  <sheetViews>
    <sheetView topLeftCell="A26" workbookViewId="0">
      <selection activeCell="E43" sqref="E43"/>
    </sheetView>
  </sheetViews>
  <sheetFormatPr defaultRowHeight="0" customHeight="1" zeroHeight="1" x14ac:dyDescent="0.25"/>
  <cols>
    <col min="1" max="1" width="10.85546875" style="29" customWidth="1"/>
    <col min="2" max="3" width="10.85546875" style="8" customWidth="1"/>
    <col min="4" max="5" width="11.42578125" style="8" customWidth="1"/>
    <col min="6" max="6" width="19.42578125" style="7" bestFit="1" customWidth="1"/>
    <col min="7" max="7" width="10.42578125" style="17" bestFit="1" customWidth="1"/>
    <col min="8" max="8" width="19.140625" style="8" bestFit="1" customWidth="1"/>
    <col min="9" max="9" width="10.42578125" style="8" bestFit="1" customWidth="1"/>
    <col min="10" max="10" width="9.5703125" style="8" bestFit="1" customWidth="1"/>
    <col min="11" max="11" width="23.5703125" style="8" bestFit="1" customWidth="1"/>
    <col min="12" max="12" width="10.42578125" style="8" bestFit="1" customWidth="1"/>
    <col min="13" max="13" width="9.5703125" style="8" bestFit="1" customWidth="1"/>
    <col min="14" max="14" width="29" style="8" bestFit="1" customWidth="1"/>
    <col min="15" max="15" width="10.42578125" style="8" bestFit="1" customWidth="1"/>
    <col min="16" max="16" width="9.5703125" style="8" bestFit="1" customWidth="1"/>
    <col min="17" max="17" width="7.28515625" style="7" bestFit="1" customWidth="1"/>
    <col min="18" max="18" width="10.5703125" style="7" bestFit="1" customWidth="1"/>
    <col min="19" max="19" width="10.140625" style="7" bestFit="1" customWidth="1"/>
    <col min="20" max="20" width="16.85546875" style="7" bestFit="1" customWidth="1"/>
    <col min="21" max="21" width="10.5703125" style="7" bestFit="1" customWidth="1"/>
    <col min="22" max="22" width="10.140625" style="7" bestFit="1" customWidth="1"/>
    <col min="23" max="257" width="8.7109375" style="8"/>
    <col min="258" max="259" width="10.85546875" style="8" customWidth="1"/>
    <col min="260" max="260" width="11.42578125" style="8" customWidth="1"/>
    <col min="261" max="261" width="24.5703125" style="8" customWidth="1"/>
    <col min="262" max="262" width="19.42578125" style="8" bestFit="1" customWidth="1"/>
    <col min="263" max="278" width="0" style="8" hidden="1" customWidth="1"/>
    <col min="279" max="513" width="8.7109375" style="8"/>
    <col min="514" max="515" width="10.85546875" style="8" customWidth="1"/>
    <col min="516" max="516" width="11.42578125" style="8" customWidth="1"/>
    <col min="517" max="517" width="24.5703125" style="8" customWidth="1"/>
    <col min="518" max="518" width="19.42578125" style="8" bestFit="1" customWidth="1"/>
    <col min="519" max="534" width="0" style="8" hidden="1" customWidth="1"/>
    <col min="535" max="769" width="8.7109375" style="8"/>
    <col min="770" max="771" width="10.85546875" style="8" customWidth="1"/>
    <col min="772" max="772" width="11.42578125" style="8" customWidth="1"/>
    <col min="773" max="773" width="24.5703125" style="8" customWidth="1"/>
    <col min="774" max="774" width="19.42578125" style="8" bestFit="1" customWidth="1"/>
    <col min="775" max="790" width="0" style="8" hidden="1" customWidth="1"/>
    <col min="791" max="1025" width="8.7109375" style="8"/>
    <col min="1026" max="1027" width="10.85546875" style="8" customWidth="1"/>
    <col min="1028" max="1028" width="11.42578125" style="8" customWidth="1"/>
    <col min="1029" max="1029" width="24.5703125" style="8" customWidth="1"/>
    <col min="1030" max="1030" width="19.42578125" style="8" bestFit="1" customWidth="1"/>
    <col min="1031" max="1046" width="0" style="8" hidden="1" customWidth="1"/>
    <col min="1047" max="1281" width="8.7109375" style="8"/>
    <col min="1282" max="1283" width="10.85546875" style="8" customWidth="1"/>
    <col min="1284" max="1284" width="11.42578125" style="8" customWidth="1"/>
    <col min="1285" max="1285" width="24.5703125" style="8" customWidth="1"/>
    <col min="1286" max="1286" width="19.42578125" style="8" bestFit="1" customWidth="1"/>
    <col min="1287" max="1302" width="0" style="8" hidden="1" customWidth="1"/>
    <col min="1303" max="1537" width="8.7109375" style="8"/>
    <col min="1538" max="1539" width="10.85546875" style="8" customWidth="1"/>
    <col min="1540" max="1540" width="11.42578125" style="8" customWidth="1"/>
    <col min="1541" max="1541" width="24.5703125" style="8" customWidth="1"/>
    <col min="1542" max="1542" width="19.42578125" style="8" bestFit="1" customWidth="1"/>
    <col min="1543" max="1558" width="0" style="8" hidden="1" customWidth="1"/>
    <col min="1559" max="1793" width="8.7109375" style="8"/>
    <col min="1794" max="1795" width="10.85546875" style="8" customWidth="1"/>
    <col min="1796" max="1796" width="11.42578125" style="8" customWidth="1"/>
    <col min="1797" max="1797" width="24.5703125" style="8" customWidth="1"/>
    <col min="1798" max="1798" width="19.42578125" style="8" bestFit="1" customWidth="1"/>
    <col min="1799" max="1814" width="0" style="8" hidden="1" customWidth="1"/>
    <col min="1815" max="2049" width="8.7109375" style="8"/>
    <col min="2050" max="2051" width="10.85546875" style="8" customWidth="1"/>
    <col min="2052" max="2052" width="11.42578125" style="8" customWidth="1"/>
    <col min="2053" max="2053" width="24.5703125" style="8" customWidth="1"/>
    <col min="2054" max="2054" width="19.42578125" style="8" bestFit="1" customWidth="1"/>
    <col min="2055" max="2070" width="0" style="8" hidden="1" customWidth="1"/>
    <col min="2071" max="2305" width="8.7109375" style="8"/>
    <col min="2306" max="2307" width="10.85546875" style="8" customWidth="1"/>
    <col min="2308" max="2308" width="11.42578125" style="8" customWidth="1"/>
    <col min="2309" max="2309" width="24.5703125" style="8" customWidth="1"/>
    <col min="2310" max="2310" width="19.42578125" style="8" bestFit="1" customWidth="1"/>
    <col min="2311" max="2326" width="0" style="8" hidden="1" customWidth="1"/>
    <col min="2327" max="2561" width="8.7109375" style="8"/>
    <col min="2562" max="2563" width="10.85546875" style="8" customWidth="1"/>
    <col min="2564" max="2564" width="11.42578125" style="8" customWidth="1"/>
    <col min="2565" max="2565" width="24.5703125" style="8" customWidth="1"/>
    <col min="2566" max="2566" width="19.42578125" style="8" bestFit="1" customWidth="1"/>
    <col min="2567" max="2582" width="0" style="8" hidden="1" customWidth="1"/>
    <col min="2583" max="2817" width="8.7109375" style="8"/>
    <col min="2818" max="2819" width="10.85546875" style="8" customWidth="1"/>
    <col min="2820" max="2820" width="11.42578125" style="8" customWidth="1"/>
    <col min="2821" max="2821" width="24.5703125" style="8" customWidth="1"/>
    <col min="2822" max="2822" width="19.42578125" style="8" bestFit="1" customWidth="1"/>
    <col min="2823" max="2838" width="0" style="8" hidden="1" customWidth="1"/>
    <col min="2839" max="3073" width="8.7109375" style="8"/>
    <col min="3074" max="3075" width="10.85546875" style="8" customWidth="1"/>
    <col min="3076" max="3076" width="11.42578125" style="8" customWidth="1"/>
    <col min="3077" max="3077" width="24.5703125" style="8" customWidth="1"/>
    <col min="3078" max="3078" width="19.42578125" style="8" bestFit="1" customWidth="1"/>
    <col min="3079" max="3094" width="0" style="8" hidden="1" customWidth="1"/>
    <col min="3095" max="3329" width="8.7109375" style="8"/>
    <col min="3330" max="3331" width="10.85546875" style="8" customWidth="1"/>
    <col min="3332" max="3332" width="11.42578125" style="8" customWidth="1"/>
    <col min="3333" max="3333" width="24.5703125" style="8" customWidth="1"/>
    <col min="3334" max="3334" width="19.42578125" style="8" bestFit="1" customWidth="1"/>
    <col min="3335" max="3350" width="0" style="8" hidden="1" customWidth="1"/>
    <col min="3351" max="3585" width="8.7109375" style="8"/>
    <col min="3586" max="3587" width="10.85546875" style="8" customWidth="1"/>
    <col min="3588" max="3588" width="11.42578125" style="8" customWidth="1"/>
    <col min="3589" max="3589" width="24.5703125" style="8" customWidth="1"/>
    <col min="3590" max="3590" width="19.42578125" style="8" bestFit="1" customWidth="1"/>
    <col min="3591" max="3606" width="0" style="8" hidden="1" customWidth="1"/>
    <col min="3607" max="3841" width="8.7109375" style="8"/>
    <col min="3842" max="3843" width="10.85546875" style="8" customWidth="1"/>
    <col min="3844" max="3844" width="11.42578125" style="8" customWidth="1"/>
    <col min="3845" max="3845" width="24.5703125" style="8" customWidth="1"/>
    <col min="3846" max="3846" width="19.42578125" style="8" bestFit="1" customWidth="1"/>
    <col min="3847" max="3862" width="0" style="8" hidden="1" customWidth="1"/>
    <col min="3863" max="4097" width="8.7109375" style="8"/>
    <col min="4098" max="4099" width="10.85546875" style="8" customWidth="1"/>
    <col min="4100" max="4100" width="11.42578125" style="8" customWidth="1"/>
    <col min="4101" max="4101" width="24.5703125" style="8" customWidth="1"/>
    <col min="4102" max="4102" width="19.42578125" style="8" bestFit="1" customWidth="1"/>
    <col min="4103" max="4118" width="0" style="8" hidden="1" customWidth="1"/>
    <col min="4119" max="4353" width="8.7109375" style="8"/>
    <col min="4354" max="4355" width="10.85546875" style="8" customWidth="1"/>
    <col min="4356" max="4356" width="11.42578125" style="8" customWidth="1"/>
    <col min="4357" max="4357" width="24.5703125" style="8" customWidth="1"/>
    <col min="4358" max="4358" width="19.42578125" style="8" bestFit="1" customWidth="1"/>
    <col min="4359" max="4374" width="0" style="8" hidden="1" customWidth="1"/>
    <col min="4375" max="4609" width="8.7109375" style="8"/>
    <col min="4610" max="4611" width="10.85546875" style="8" customWidth="1"/>
    <col min="4612" max="4612" width="11.42578125" style="8" customWidth="1"/>
    <col min="4613" max="4613" width="24.5703125" style="8" customWidth="1"/>
    <col min="4614" max="4614" width="19.42578125" style="8" bestFit="1" customWidth="1"/>
    <col min="4615" max="4630" width="0" style="8" hidden="1" customWidth="1"/>
    <col min="4631" max="4865" width="8.7109375" style="8"/>
    <col min="4866" max="4867" width="10.85546875" style="8" customWidth="1"/>
    <col min="4868" max="4868" width="11.42578125" style="8" customWidth="1"/>
    <col min="4869" max="4869" width="24.5703125" style="8" customWidth="1"/>
    <col min="4870" max="4870" width="19.42578125" style="8" bestFit="1" customWidth="1"/>
    <col min="4871" max="4886" width="0" style="8" hidden="1" customWidth="1"/>
    <col min="4887" max="5121" width="8.7109375" style="8"/>
    <col min="5122" max="5123" width="10.85546875" style="8" customWidth="1"/>
    <col min="5124" max="5124" width="11.42578125" style="8" customWidth="1"/>
    <col min="5125" max="5125" width="24.5703125" style="8" customWidth="1"/>
    <col min="5126" max="5126" width="19.42578125" style="8" bestFit="1" customWidth="1"/>
    <col min="5127" max="5142" width="0" style="8" hidden="1" customWidth="1"/>
    <col min="5143" max="5377" width="8.7109375" style="8"/>
    <col min="5378" max="5379" width="10.85546875" style="8" customWidth="1"/>
    <col min="5380" max="5380" width="11.42578125" style="8" customWidth="1"/>
    <col min="5381" max="5381" width="24.5703125" style="8" customWidth="1"/>
    <col min="5382" max="5382" width="19.42578125" style="8" bestFit="1" customWidth="1"/>
    <col min="5383" max="5398" width="0" style="8" hidden="1" customWidth="1"/>
    <col min="5399" max="5633" width="8.7109375" style="8"/>
    <col min="5634" max="5635" width="10.85546875" style="8" customWidth="1"/>
    <col min="5636" max="5636" width="11.42578125" style="8" customWidth="1"/>
    <col min="5637" max="5637" width="24.5703125" style="8" customWidth="1"/>
    <col min="5638" max="5638" width="19.42578125" style="8" bestFit="1" customWidth="1"/>
    <col min="5639" max="5654" width="0" style="8" hidden="1" customWidth="1"/>
    <col min="5655" max="5889" width="8.7109375" style="8"/>
    <col min="5890" max="5891" width="10.85546875" style="8" customWidth="1"/>
    <col min="5892" max="5892" width="11.42578125" style="8" customWidth="1"/>
    <col min="5893" max="5893" width="24.5703125" style="8" customWidth="1"/>
    <col min="5894" max="5894" width="19.42578125" style="8" bestFit="1" customWidth="1"/>
    <col min="5895" max="5910" width="0" style="8" hidden="1" customWidth="1"/>
    <col min="5911" max="6145" width="8.7109375" style="8"/>
    <col min="6146" max="6147" width="10.85546875" style="8" customWidth="1"/>
    <col min="6148" max="6148" width="11.42578125" style="8" customWidth="1"/>
    <col min="6149" max="6149" width="24.5703125" style="8" customWidth="1"/>
    <col min="6150" max="6150" width="19.42578125" style="8" bestFit="1" customWidth="1"/>
    <col min="6151" max="6166" width="0" style="8" hidden="1" customWidth="1"/>
    <col min="6167" max="6401" width="8.7109375" style="8"/>
    <col min="6402" max="6403" width="10.85546875" style="8" customWidth="1"/>
    <col min="6404" max="6404" width="11.42578125" style="8" customWidth="1"/>
    <col min="6405" max="6405" width="24.5703125" style="8" customWidth="1"/>
    <col min="6406" max="6406" width="19.42578125" style="8" bestFit="1" customWidth="1"/>
    <col min="6407" max="6422" width="0" style="8" hidden="1" customWidth="1"/>
    <col min="6423" max="6657" width="8.7109375" style="8"/>
    <col min="6658" max="6659" width="10.85546875" style="8" customWidth="1"/>
    <col min="6660" max="6660" width="11.42578125" style="8" customWidth="1"/>
    <col min="6661" max="6661" width="24.5703125" style="8" customWidth="1"/>
    <col min="6662" max="6662" width="19.42578125" style="8" bestFit="1" customWidth="1"/>
    <col min="6663" max="6678" width="0" style="8" hidden="1" customWidth="1"/>
    <col min="6679" max="6913" width="8.7109375" style="8"/>
    <col min="6914" max="6915" width="10.85546875" style="8" customWidth="1"/>
    <col min="6916" max="6916" width="11.42578125" style="8" customWidth="1"/>
    <col min="6917" max="6917" width="24.5703125" style="8" customWidth="1"/>
    <col min="6918" max="6918" width="19.42578125" style="8" bestFit="1" customWidth="1"/>
    <col min="6919" max="6934" width="0" style="8" hidden="1" customWidth="1"/>
    <col min="6935" max="7169" width="8.7109375" style="8"/>
    <col min="7170" max="7171" width="10.85546875" style="8" customWidth="1"/>
    <col min="7172" max="7172" width="11.42578125" style="8" customWidth="1"/>
    <col min="7173" max="7173" width="24.5703125" style="8" customWidth="1"/>
    <col min="7174" max="7174" width="19.42578125" style="8" bestFit="1" customWidth="1"/>
    <col min="7175" max="7190" width="0" style="8" hidden="1" customWidth="1"/>
    <col min="7191" max="7425" width="8.7109375" style="8"/>
    <col min="7426" max="7427" width="10.85546875" style="8" customWidth="1"/>
    <col min="7428" max="7428" width="11.42578125" style="8" customWidth="1"/>
    <col min="7429" max="7429" width="24.5703125" style="8" customWidth="1"/>
    <col min="7430" max="7430" width="19.42578125" style="8" bestFit="1" customWidth="1"/>
    <col min="7431" max="7446" width="0" style="8" hidden="1" customWidth="1"/>
    <col min="7447" max="7681" width="8.7109375" style="8"/>
    <col min="7682" max="7683" width="10.85546875" style="8" customWidth="1"/>
    <col min="7684" max="7684" width="11.42578125" style="8" customWidth="1"/>
    <col min="7685" max="7685" width="24.5703125" style="8" customWidth="1"/>
    <col min="7686" max="7686" width="19.42578125" style="8" bestFit="1" customWidth="1"/>
    <col min="7687" max="7702" width="0" style="8" hidden="1" customWidth="1"/>
    <col min="7703" max="7937" width="8.7109375" style="8"/>
    <col min="7938" max="7939" width="10.85546875" style="8" customWidth="1"/>
    <col min="7940" max="7940" width="11.42578125" style="8" customWidth="1"/>
    <col min="7941" max="7941" width="24.5703125" style="8" customWidth="1"/>
    <col min="7942" max="7942" width="19.42578125" style="8" bestFit="1" customWidth="1"/>
    <col min="7943" max="7958" width="0" style="8" hidden="1" customWidth="1"/>
    <col min="7959" max="8193" width="8.7109375" style="8"/>
    <col min="8194" max="8195" width="10.85546875" style="8" customWidth="1"/>
    <col min="8196" max="8196" width="11.42578125" style="8" customWidth="1"/>
    <col min="8197" max="8197" width="24.5703125" style="8" customWidth="1"/>
    <col min="8198" max="8198" width="19.42578125" style="8" bestFit="1" customWidth="1"/>
    <col min="8199" max="8214" width="0" style="8" hidden="1" customWidth="1"/>
    <col min="8215" max="8449" width="8.7109375" style="8"/>
    <col min="8450" max="8451" width="10.85546875" style="8" customWidth="1"/>
    <col min="8452" max="8452" width="11.42578125" style="8" customWidth="1"/>
    <col min="8453" max="8453" width="24.5703125" style="8" customWidth="1"/>
    <col min="8454" max="8454" width="19.42578125" style="8" bestFit="1" customWidth="1"/>
    <col min="8455" max="8470" width="0" style="8" hidden="1" customWidth="1"/>
    <col min="8471" max="8705" width="8.7109375" style="8"/>
    <col min="8706" max="8707" width="10.85546875" style="8" customWidth="1"/>
    <col min="8708" max="8708" width="11.42578125" style="8" customWidth="1"/>
    <col min="8709" max="8709" width="24.5703125" style="8" customWidth="1"/>
    <col min="8710" max="8710" width="19.42578125" style="8" bestFit="1" customWidth="1"/>
    <col min="8711" max="8726" width="0" style="8" hidden="1" customWidth="1"/>
    <col min="8727" max="8961" width="8.7109375" style="8"/>
    <col min="8962" max="8963" width="10.85546875" style="8" customWidth="1"/>
    <col min="8964" max="8964" width="11.42578125" style="8" customWidth="1"/>
    <col min="8965" max="8965" width="24.5703125" style="8" customWidth="1"/>
    <col min="8966" max="8966" width="19.42578125" style="8" bestFit="1" customWidth="1"/>
    <col min="8967" max="8982" width="0" style="8" hidden="1" customWidth="1"/>
    <col min="8983" max="9217" width="8.7109375" style="8"/>
    <col min="9218" max="9219" width="10.85546875" style="8" customWidth="1"/>
    <col min="9220" max="9220" width="11.42578125" style="8" customWidth="1"/>
    <col min="9221" max="9221" width="24.5703125" style="8" customWidth="1"/>
    <col min="9222" max="9222" width="19.42578125" style="8" bestFit="1" customWidth="1"/>
    <col min="9223" max="9238" width="0" style="8" hidden="1" customWidth="1"/>
    <col min="9239" max="9473" width="8.7109375" style="8"/>
    <col min="9474" max="9475" width="10.85546875" style="8" customWidth="1"/>
    <col min="9476" max="9476" width="11.42578125" style="8" customWidth="1"/>
    <col min="9477" max="9477" width="24.5703125" style="8" customWidth="1"/>
    <col min="9478" max="9478" width="19.42578125" style="8" bestFit="1" customWidth="1"/>
    <col min="9479" max="9494" width="0" style="8" hidden="1" customWidth="1"/>
    <col min="9495" max="9729" width="8.7109375" style="8"/>
    <col min="9730" max="9731" width="10.85546875" style="8" customWidth="1"/>
    <col min="9732" max="9732" width="11.42578125" style="8" customWidth="1"/>
    <col min="9733" max="9733" width="24.5703125" style="8" customWidth="1"/>
    <col min="9734" max="9734" width="19.42578125" style="8" bestFit="1" customWidth="1"/>
    <col min="9735" max="9750" width="0" style="8" hidden="1" customWidth="1"/>
    <col min="9751" max="9985" width="8.7109375" style="8"/>
    <col min="9986" max="9987" width="10.85546875" style="8" customWidth="1"/>
    <col min="9988" max="9988" width="11.42578125" style="8" customWidth="1"/>
    <col min="9989" max="9989" width="24.5703125" style="8" customWidth="1"/>
    <col min="9990" max="9990" width="19.42578125" style="8" bestFit="1" customWidth="1"/>
    <col min="9991" max="10006" width="0" style="8" hidden="1" customWidth="1"/>
    <col min="10007" max="10241" width="8.7109375" style="8"/>
    <col min="10242" max="10243" width="10.85546875" style="8" customWidth="1"/>
    <col min="10244" max="10244" width="11.42578125" style="8" customWidth="1"/>
    <col min="10245" max="10245" width="24.5703125" style="8" customWidth="1"/>
    <col min="10246" max="10246" width="19.42578125" style="8" bestFit="1" customWidth="1"/>
    <col min="10247" max="10262" width="0" style="8" hidden="1" customWidth="1"/>
    <col min="10263" max="10497" width="8.7109375" style="8"/>
    <col min="10498" max="10499" width="10.85546875" style="8" customWidth="1"/>
    <col min="10500" max="10500" width="11.42578125" style="8" customWidth="1"/>
    <col min="10501" max="10501" width="24.5703125" style="8" customWidth="1"/>
    <col min="10502" max="10502" width="19.42578125" style="8" bestFit="1" customWidth="1"/>
    <col min="10503" max="10518" width="0" style="8" hidden="1" customWidth="1"/>
    <col min="10519" max="10753" width="8.7109375" style="8"/>
    <col min="10754" max="10755" width="10.85546875" style="8" customWidth="1"/>
    <col min="10756" max="10756" width="11.42578125" style="8" customWidth="1"/>
    <col min="10757" max="10757" width="24.5703125" style="8" customWidth="1"/>
    <col min="10758" max="10758" width="19.42578125" style="8" bestFit="1" customWidth="1"/>
    <col min="10759" max="10774" width="0" style="8" hidden="1" customWidth="1"/>
    <col min="10775" max="11009" width="8.7109375" style="8"/>
    <col min="11010" max="11011" width="10.85546875" style="8" customWidth="1"/>
    <col min="11012" max="11012" width="11.42578125" style="8" customWidth="1"/>
    <col min="11013" max="11013" width="24.5703125" style="8" customWidth="1"/>
    <col min="11014" max="11014" width="19.42578125" style="8" bestFit="1" customWidth="1"/>
    <col min="11015" max="11030" width="0" style="8" hidden="1" customWidth="1"/>
    <col min="11031" max="11265" width="8.7109375" style="8"/>
    <col min="11266" max="11267" width="10.85546875" style="8" customWidth="1"/>
    <col min="11268" max="11268" width="11.42578125" style="8" customWidth="1"/>
    <col min="11269" max="11269" width="24.5703125" style="8" customWidth="1"/>
    <col min="11270" max="11270" width="19.42578125" style="8" bestFit="1" customWidth="1"/>
    <col min="11271" max="11286" width="0" style="8" hidden="1" customWidth="1"/>
    <col min="11287" max="11521" width="8.7109375" style="8"/>
    <col min="11522" max="11523" width="10.85546875" style="8" customWidth="1"/>
    <col min="11524" max="11524" width="11.42578125" style="8" customWidth="1"/>
    <col min="11525" max="11525" width="24.5703125" style="8" customWidth="1"/>
    <col min="11526" max="11526" width="19.42578125" style="8" bestFit="1" customWidth="1"/>
    <col min="11527" max="11542" width="0" style="8" hidden="1" customWidth="1"/>
    <col min="11543" max="11777" width="8.7109375" style="8"/>
    <col min="11778" max="11779" width="10.85546875" style="8" customWidth="1"/>
    <col min="11780" max="11780" width="11.42578125" style="8" customWidth="1"/>
    <col min="11781" max="11781" width="24.5703125" style="8" customWidth="1"/>
    <col min="11782" max="11782" width="19.42578125" style="8" bestFit="1" customWidth="1"/>
    <col min="11783" max="11798" width="0" style="8" hidden="1" customWidth="1"/>
    <col min="11799" max="12033" width="8.7109375" style="8"/>
    <col min="12034" max="12035" width="10.85546875" style="8" customWidth="1"/>
    <col min="12036" max="12036" width="11.42578125" style="8" customWidth="1"/>
    <col min="12037" max="12037" width="24.5703125" style="8" customWidth="1"/>
    <col min="12038" max="12038" width="19.42578125" style="8" bestFit="1" customWidth="1"/>
    <col min="12039" max="12054" width="0" style="8" hidden="1" customWidth="1"/>
    <col min="12055" max="12289" width="8.7109375" style="8"/>
    <col min="12290" max="12291" width="10.85546875" style="8" customWidth="1"/>
    <col min="12292" max="12292" width="11.42578125" style="8" customWidth="1"/>
    <col min="12293" max="12293" width="24.5703125" style="8" customWidth="1"/>
    <col min="12294" max="12294" width="19.42578125" style="8" bestFit="1" customWidth="1"/>
    <col min="12295" max="12310" width="0" style="8" hidden="1" customWidth="1"/>
    <col min="12311" max="12545" width="8.7109375" style="8"/>
    <col min="12546" max="12547" width="10.85546875" style="8" customWidth="1"/>
    <col min="12548" max="12548" width="11.42578125" style="8" customWidth="1"/>
    <col min="12549" max="12549" width="24.5703125" style="8" customWidth="1"/>
    <col min="12550" max="12550" width="19.42578125" style="8" bestFit="1" customWidth="1"/>
    <col min="12551" max="12566" width="0" style="8" hidden="1" customWidth="1"/>
    <col min="12567" max="12801" width="8.7109375" style="8"/>
    <col min="12802" max="12803" width="10.85546875" style="8" customWidth="1"/>
    <col min="12804" max="12804" width="11.42578125" style="8" customWidth="1"/>
    <col min="12805" max="12805" width="24.5703125" style="8" customWidth="1"/>
    <col min="12806" max="12806" width="19.42578125" style="8" bestFit="1" customWidth="1"/>
    <col min="12807" max="12822" width="0" style="8" hidden="1" customWidth="1"/>
    <col min="12823" max="13057" width="8.7109375" style="8"/>
    <col min="13058" max="13059" width="10.85546875" style="8" customWidth="1"/>
    <col min="13060" max="13060" width="11.42578125" style="8" customWidth="1"/>
    <col min="13061" max="13061" width="24.5703125" style="8" customWidth="1"/>
    <col min="13062" max="13062" width="19.42578125" style="8" bestFit="1" customWidth="1"/>
    <col min="13063" max="13078" width="0" style="8" hidden="1" customWidth="1"/>
    <col min="13079" max="13313" width="8.7109375" style="8"/>
    <col min="13314" max="13315" width="10.85546875" style="8" customWidth="1"/>
    <col min="13316" max="13316" width="11.42578125" style="8" customWidth="1"/>
    <col min="13317" max="13317" width="24.5703125" style="8" customWidth="1"/>
    <col min="13318" max="13318" width="19.42578125" style="8" bestFit="1" customWidth="1"/>
    <col min="13319" max="13334" width="0" style="8" hidden="1" customWidth="1"/>
    <col min="13335" max="13569" width="8.7109375" style="8"/>
    <col min="13570" max="13571" width="10.85546875" style="8" customWidth="1"/>
    <col min="13572" max="13572" width="11.42578125" style="8" customWidth="1"/>
    <col min="13573" max="13573" width="24.5703125" style="8" customWidth="1"/>
    <col min="13574" max="13574" width="19.42578125" style="8" bestFit="1" customWidth="1"/>
    <col min="13575" max="13590" width="0" style="8" hidden="1" customWidth="1"/>
    <col min="13591" max="13825" width="8.7109375" style="8"/>
    <col min="13826" max="13827" width="10.85546875" style="8" customWidth="1"/>
    <col min="13828" max="13828" width="11.42578125" style="8" customWidth="1"/>
    <col min="13829" max="13829" width="24.5703125" style="8" customWidth="1"/>
    <col min="13830" max="13830" width="19.42578125" style="8" bestFit="1" customWidth="1"/>
    <col min="13831" max="13846" width="0" style="8" hidden="1" customWidth="1"/>
    <col min="13847" max="14081" width="8.7109375" style="8"/>
    <col min="14082" max="14083" width="10.85546875" style="8" customWidth="1"/>
    <col min="14084" max="14084" width="11.42578125" style="8" customWidth="1"/>
    <col min="14085" max="14085" width="24.5703125" style="8" customWidth="1"/>
    <col min="14086" max="14086" width="19.42578125" style="8" bestFit="1" customWidth="1"/>
    <col min="14087" max="14102" width="0" style="8" hidden="1" customWidth="1"/>
    <col min="14103" max="14337" width="8.7109375" style="8"/>
    <col min="14338" max="14339" width="10.85546875" style="8" customWidth="1"/>
    <col min="14340" max="14340" width="11.42578125" style="8" customWidth="1"/>
    <col min="14341" max="14341" width="24.5703125" style="8" customWidth="1"/>
    <col min="14342" max="14342" width="19.42578125" style="8" bestFit="1" customWidth="1"/>
    <col min="14343" max="14358" width="0" style="8" hidden="1" customWidth="1"/>
    <col min="14359" max="14593" width="8.7109375" style="8"/>
    <col min="14594" max="14595" width="10.85546875" style="8" customWidth="1"/>
    <col min="14596" max="14596" width="11.42578125" style="8" customWidth="1"/>
    <col min="14597" max="14597" width="24.5703125" style="8" customWidth="1"/>
    <col min="14598" max="14598" width="19.42578125" style="8" bestFit="1" customWidth="1"/>
    <col min="14599" max="14614" width="0" style="8" hidden="1" customWidth="1"/>
    <col min="14615" max="14849" width="8.7109375" style="8"/>
    <col min="14850" max="14851" width="10.85546875" style="8" customWidth="1"/>
    <col min="14852" max="14852" width="11.42578125" style="8" customWidth="1"/>
    <col min="14853" max="14853" width="24.5703125" style="8" customWidth="1"/>
    <col min="14854" max="14854" width="19.42578125" style="8" bestFit="1" customWidth="1"/>
    <col min="14855" max="14870" width="0" style="8" hidden="1" customWidth="1"/>
    <col min="14871" max="15105" width="8.7109375" style="8"/>
    <col min="15106" max="15107" width="10.85546875" style="8" customWidth="1"/>
    <col min="15108" max="15108" width="11.42578125" style="8" customWidth="1"/>
    <col min="15109" max="15109" width="24.5703125" style="8" customWidth="1"/>
    <col min="15110" max="15110" width="19.42578125" style="8" bestFit="1" customWidth="1"/>
    <col min="15111" max="15126" width="0" style="8" hidden="1" customWidth="1"/>
    <col min="15127" max="15361" width="8.7109375" style="8"/>
    <col min="15362" max="15363" width="10.85546875" style="8" customWidth="1"/>
    <col min="15364" max="15364" width="11.42578125" style="8" customWidth="1"/>
    <col min="15365" max="15365" width="24.5703125" style="8" customWidth="1"/>
    <col min="15366" max="15366" width="19.42578125" style="8" bestFit="1" customWidth="1"/>
    <col min="15367" max="15382" width="0" style="8" hidden="1" customWidth="1"/>
    <col min="15383" max="15617" width="8.7109375" style="8"/>
    <col min="15618" max="15619" width="10.85546875" style="8" customWidth="1"/>
    <col min="15620" max="15620" width="11.42578125" style="8" customWidth="1"/>
    <col min="15621" max="15621" width="24.5703125" style="8" customWidth="1"/>
    <col min="15622" max="15622" width="19.42578125" style="8" bestFit="1" customWidth="1"/>
    <col min="15623" max="15638" width="0" style="8" hidden="1" customWidth="1"/>
    <col min="15639" max="15873" width="8.7109375" style="8"/>
    <col min="15874" max="15875" width="10.85546875" style="8" customWidth="1"/>
    <col min="15876" max="15876" width="11.42578125" style="8" customWidth="1"/>
    <col min="15877" max="15877" width="24.5703125" style="8" customWidth="1"/>
    <col min="15878" max="15878" width="19.42578125" style="8" bestFit="1" customWidth="1"/>
    <col min="15879" max="15894" width="0" style="8" hidden="1" customWidth="1"/>
    <col min="15895" max="16129" width="8.7109375" style="8"/>
    <col min="16130" max="16131" width="10.85546875" style="8" customWidth="1"/>
    <col min="16132" max="16132" width="11.42578125" style="8" customWidth="1"/>
    <col min="16133" max="16133" width="24.5703125" style="8" customWidth="1"/>
    <col min="16134" max="16134" width="19.42578125" style="8" bestFit="1" customWidth="1"/>
    <col min="16135" max="16150" width="0" style="8" hidden="1" customWidth="1"/>
    <col min="16151" max="16384" width="8.7109375" style="8"/>
  </cols>
  <sheetData>
    <row r="1" spans="1:23" ht="38.450000000000003" customHeight="1" x14ac:dyDescent="0.25">
      <c r="B1" s="99" t="s">
        <v>165</v>
      </c>
      <c r="C1" s="100"/>
      <c r="D1" s="100"/>
      <c r="E1" s="2"/>
      <c r="F1" s="3">
        <v>1</v>
      </c>
      <c r="G1" s="4"/>
      <c r="H1" s="5">
        <v>2</v>
      </c>
      <c r="I1" s="5"/>
      <c r="J1" s="5"/>
      <c r="K1" s="5">
        <v>3</v>
      </c>
      <c r="L1" s="5"/>
      <c r="M1" s="5"/>
      <c r="N1" s="6">
        <v>4</v>
      </c>
      <c r="O1" s="5"/>
      <c r="P1" s="5"/>
      <c r="Q1" s="3">
        <v>5</v>
      </c>
      <c r="R1" s="3"/>
      <c r="S1" s="3"/>
      <c r="T1" s="3">
        <v>6</v>
      </c>
    </row>
    <row r="2" spans="1:23" ht="16.5" x14ac:dyDescent="0.25">
      <c r="B2" s="93" t="s">
        <v>166</v>
      </c>
      <c r="C2" s="93"/>
      <c r="D2" s="93"/>
      <c r="E2" s="9" t="s">
        <v>167</v>
      </c>
      <c r="F2" s="92" t="s">
        <v>168</v>
      </c>
      <c r="G2" s="92"/>
      <c r="H2" s="98" t="s">
        <v>168</v>
      </c>
      <c r="I2" s="98"/>
      <c r="J2" s="98"/>
      <c r="K2" s="98" t="s">
        <v>168</v>
      </c>
      <c r="L2" s="98"/>
      <c r="M2" s="98"/>
      <c r="N2" s="98" t="s">
        <v>169</v>
      </c>
      <c r="O2" s="98"/>
      <c r="P2" s="98"/>
      <c r="Q2" s="92" t="s">
        <v>170</v>
      </c>
      <c r="R2" s="92"/>
      <c r="S2" s="92"/>
      <c r="T2" s="92" t="s">
        <v>171</v>
      </c>
      <c r="U2" s="92"/>
      <c r="V2" s="92"/>
    </row>
    <row r="3" spans="1:23" ht="38.450000000000003" customHeight="1" x14ac:dyDescent="0.25">
      <c r="B3" s="93" t="s">
        <v>172</v>
      </c>
      <c r="C3" s="93"/>
      <c r="D3" s="93"/>
      <c r="E3" s="10" t="s">
        <v>173</v>
      </c>
      <c r="F3" s="11" t="s">
        <v>174</v>
      </c>
      <c r="G3" s="11"/>
      <c r="H3" s="12" t="s">
        <v>175</v>
      </c>
      <c r="I3" s="12"/>
      <c r="J3" s="12"/>
      <c r="K3" s="12" t="s">
        <v>176</v>
      </c>
      <c r="L3" s="12"/>
      <c r="M3" s="12"/>
      <c r="N3" s="12" t="s">
        <v>177</v>
      </c>
      <c r="O3" s="12"/>
      <c r="P3" s="12"/>
      <c r="Q3" s="92" t="s">
        <v>178</v>
      </c>
      <c r="R3" s="92"/>
      <c r="S3" s="92"/>
      <c r="T3" s="11" t="s">
        <v>179</v>
      </c>
      <c r="U3" s="11"/>
      <c r="V3" s="11"/>
    </row>
    <row r="4" spans="1:23" ht="15.95" customHeight="1" thickBot="1" x14ac:dyDescent="0.3">
      <c r="A4" s="94" t="s">
        <v>180</v>
      </c>
      <c r="B4" s="96" t="s">
        <v>181</v>
      </c>
      <c r="C4" s="96" t="s">
        <v>182</v>
      </c>
      <c r="D4" s="96" t="s">
        <v>183</v>
      </c>
      <c r="E4" s="96"/>
      <c r="F4" s="97" t="s">
        <v>184</v>
      </c>
      <c r="G4" s="97"/>
      <c r="H4" s="96" t="s">
        <v>185</v>
      </c>
      <c r="I4" s="96"/>
      <c r="J4" s="96"/>
      <c r="K4" s="96" t="s">
        <v>186</v>
      </c>
      <c r="L4" s="96"/>
      <c r="M4" s="96"/>
      <c r="N4" s="96" t="s">
        <v>187</v>
      </c>
      <c r="O4" s="96"/>
      <c r="P4" s="96"/>
      <c r="Q4" s="97" t="s">
        <v>188</v>
      </c>
      <c r="R4" s="97"/>
      <c r="S4" s="97"/>
      <c r="T4" s="97" t="s">
        <v>189</v>
      </c>
      <c r="U4" s="97"/>
      <c r="V4" s="97"/>
    </row>
    <row r="5" spans="1:23" ht="18" thickTop="1" thickBot="1" x14ac:dyDescent="0.3">
      <c r="A5" s="95"/>
      <c r="B5" s="96"/>
      <c r="C5" s="96"/>
      <c r="D5" s="96"/>
      <c r="E5" s="96"/>
      <c r="F5" s="14" t="s">
        <v>190</v>
      </c>
      <c r="G5" s="15" t="s">
        <v>191</v>
      </c>
      <c r="H5" s="13" t="s">
        <v>192</v>
      </c>
      <c r="I5" s="13" t="s">
        <v>191</v>
      </c>
      <c r="J5" s="13" t="s">
        <v>193</v>
      </c>
      <c r="K5" s="13" t="s">
        <v>192</v>
      </c>
      <c r="L5" s="13" t="s">
        <v>191</v>
      </c>
      <c r="M5" s="13" t="s">
        <v>193</v>
      </c>
      <c r="N5" s="13" t="s">
        <v>192</v>
      </c>
      <c r="O5" s="13" t="s">
        <v>191</v>
      </c>
      <c r="P5" s="13" t="s">
        <v>193</v>
      </c>
      <c r="Q5" s="14" t="s">
        <v>192</v>
      </c>
      <c r="R5" s="14" t="s">
        <v>191</v>
      </c>
      <c r="S5" s="14" t="s">
        <v>193</v>
      </c>
      <c r="T5" s="14" t="s">
        <v>192</v>
      </c>
      <c r="U5" s="14" t="s">
        <v>191</v>
      </c>
      <c r="V5" s="14" t="s">
        <v>193</v>
      </c>
      <c r="W5" s="16"/>
    </row>
    <row r="6" spans="1:23" ht="17.25" thickTop="1" x14ac:dyDescent="0.25">
      <c r="A6" s="30">
        <v>45093</v>
      </c>
      <c r="B6" s="18" t="s">
        <v>194</v>
      </c>
      <c r="C6" s="18" t="s">
        <v>195</v>
      </c>
      <c r="D6" s="19">
        <v>1</v>
      </c>
      <c r="E6" s="19" t="s">
        <v>196</v>
      </c>
      <c r="F6" s="65">
        <v>185.8</v>
      </c>
      <c r="G6" s="19">
        <v>34.299999999999997</v>
      </c>
      <c r="H6" s="19">
        <v>191.5</v>
      </c>
      <c r="I6" s="19">
        <v>33.9</v>
      </c>
      <c r="J6" s="19">
        <v>3.1</v>
      </c>
      <c r="K6" s="19">
        <v>195.1</v>
      </c>
      <c r="L6" s="19">
        <v>33.5</v>
      </c>
      <c r="M6" s="19">
        <v>5</v>
      </c>
      <c r="N6" s="19">
        <v>198</v>
      </c>
      <c r="O6" s="19">
        <v>33.1</v>
      </c>
      <c r="P6" s="19">
        <v>6.6</v>
      </c>
      <c r="Q6" s="19">
        <v>200.6</v>
      </c>
      <c r="R6" s="19">
        <v>32.799999999999997</v>
      </c>
      <c r="S6" s="19">
        <v>8</v>
      </c>
      <c r="T6" s="19">
        <v>185.8</v>
      </c>
      <c r="U6" s="19">
        <v>34.299999999999997</v>
      </c>
      <c r="V6" s="19">
        <v>0</v>
      </c>
      <c r="W6" s="24"/>
    </row>
    <row r="7" spans="1:23" ht="16.5" x14ac:dyDescent="0.25">
      <c r="A7" s="31"/>
      <c r="B7" s="21" t="s">
        <v>195</v>
      </c>
      <c r="C7" s="21" t="s">
        <v>197</v>
      </c>
      <c r="D7" s="22">
        <v>1</v>
      </c>
      <c r="E7" s="22" t="s">
        <v>196</v>
      </c>
      <c r="F7" s="66">
        <v>136.9</v>
      </c>
      <c r="G7" s="22">
        <v>14.4</v>
      </c>
      <c r="H7" s="22">
        <v>140.9</v>
      </c>
      <c r="I7" s="22">
        <v>17.3</v>
      </c>
      <c r="J7" s="22">
        <v>2.9</v>
      </c>
      <c r="K7" s="22">
        <v>143.69999999999999</v>
      </c>
      <c r="L7" s="22">
        <v>18.100000000000001</v>
      </c>
      <c r="M7" s="22">
        <v>5</v>
      </c>
      <c r="N7" s="22">
        <v>145.9</v>
      </c>
      <c r="O7" s="22">
        <v>19.7</v>
      </c>
      <c r="P7" s="22">
        <v>6.6</v>
      </c>
      <c r="Q7" s="23">
        <v>147.69999999999999</v>
      </c>
      <c r="R7" s="23">
        <v>19.7</v>
      </c>
      <c r="S7" s="23">
        <v>7.9</v>
      </c>
      <c r="T7" s="23">
        <v>156.1</v>
      </c>
      <c r="U7" s="23">
        <v>36.200000000000003</v>
      </c>
      <c r="V7" s="23">
        <v>14</v>
      </c>
      <c r="W7" s="24"/>
    </row>
    <row r="8" spans="1:23" ht="16.5" x14ac:dyDescent="0.25">
      <c r="A8" s="31"/>
      <c r="B8" s="21" t="s">
        <v>197</v>
      </c>
      <c r="C8" s="21" t="s">
        <v>198</v>
      </c>
      <c r="D8" s="22">
        <v>1</v>
      </c>
      <c r="E8" s="22" t="s">
        <v>196</v>
      </c>
      <c r="F8" s="66">
        <v>129.30000000000001</v>
      </c>
      <c r="G8" s="22">
        <v>26.1</v>
      </c>
      <c r="H8" s="22">
        <v>133.30000000000001</v>
      </c>
      <c r="I8" s="22">
        <v>25.5</v>
      </c>
      <c r="J8" s="22">
        <v>3.1</v>
      </c>
      <c r="K8" s="22">
        <v>135.5</v>
      </c>
      <c r="L8" s="22">
        <v>25.7</v>
      </c>
      <c r="M8" s="22">
        <v>4.8</v>
      </c>
      <c r="N8" s="22">
        <v>138.1</v>
      </c>
      <c r="O8" s="22">
        <v>26.4</v>
      </c>
      <c r="P8" s="22">
        <v>6.8</v>
      </c>
      <c r="Q8" s="23">
        <v>139.9</v>
      </c>
      <c r="R8" s="23">
        <v>26.7</v>
      </c>
      <c r="S8" s="23">
        <v>8.1999999999999993</v>
      </c>
      <c r="T8" s="23">
        <v>154.6</v>
      </c>
      <c r="U8" s="23">
        <v>43.5</v>
      </c>
      <c r="V8" s="23">
        <v>19.600000000000001</v>
      </c>
      <c r="W8" s="24"/>
    </row>
    <row r="9" spans="1:23" ht="16.5" x14ac:dyDescent="0.25">
      <c r="A9" s="31"/>
      <c r="B9" s="21" t="s">
        <v>198</v>
      </c>
      <c r="C9" s="21" t="s">
        <v>199</v>
      </c>
      <c r="D9" s="22">
        <v>1</v>
      </c>
      <c r="E9" s="22" t="s">
        <v>196</v>
      </c>
      <c r="F9" s="66">
        <v>158.4</v>
      </c>
      <c r="G9" s="22">
        <v>27.1</v>
      </c>
      <c r="H9" s="22">
        <v>163</v>
      </c>
      <c r="I9" s="22">
        <v>35.1</v>
      </c>
      <c r="J9" s="22">
        <v>2.9</v>
      </c>
      <c r="K9" s="22">
        <v>166</v>
      </c>
      <c r="L9" s="22">
        <v>35.799999999999997</v>
      </c>
      <c r="M9" s="22">
        <v>4.8</v>
      </c>
      <c r="N9" s="22">
        <v>169</v>
      </c>
      <c r="O9" s="22">
        <v>33.4</v>
      </c>
      <c r="P9" s="22">
        <v>6.7</v>
      </c>
      <c r="Q9" s="23">
        <v>170.9</v>
      </c>
      <c r="R9" s="23">
        <v>33</v>
      </c>
      <c r="S9" s="23">
        <v>7.9</v>
      </c>
      <c r="T9" s="23">
        <v>190.7</v>
      </c>
      <c r="U9" s="23">
        <v>44.2</v>
      </c>
      <c r="V9" s="23">
        <v>20.399999999999999</v>
      </c>
      <c r="W9" s="24"/>
    </row>
    <row r="10" spans="1:23" ht="16.5" x14ac:dyDescent="0.25">
      <c r="A10" s="31"/>
      <c r="B10" s="21" t="s">
        <v>199</v>
      </c>
      <c r="C10" s="21" t="s">
        <v>200</v>
      </c>
      <c r="D10" s="22">
        <v>1</v>
      </c>
      <c r="E10" s="22" t="s">
        <v>196</v>
      </c>
      <c r="F10" s="66">
        <v>84.3</v>
      </c>
      <c r="G10" s="22">
        <v>21.8</v>
      </c>
      <c r="H10" s="22">
        <v>86.8</v>
      </c>
      <c r="I10" s="22">
        <v>26.2</v>
      </c>
      <c r="J10" s="22">
        <v>3</v>
      </c>
      <c r="K10" s="22">
        <v>88.7</v>
      </c>
      <c r="L10" s="22">
        <v>27.3</v>
      </c>
      <c r="M10" s="22">
        <v>5.2</v>
      </c>
      <c r="N10" s="22">
        <v>89.8</v>
      </c>
      <c r="O10" s="22">
        <v>21.6</v>
      </c>
      <c r="P10" s="22">
        <v>6.5</v>
      </c>
      <c r="Q10" s="23">
        <v>90.9</v>
      </c>
      <c r="R10" s="23">
        <v>21.9</v>
      </c>
      <c r="S10" s="23">
        <v>7.8</v>
      </c>
      <c r="T10" s="23">
        <v>91.4</v>
      </c>
      <c r="U10" s="23">
        <v>50</v>
      </c>
      <c r="V10" s="23">
        <v>8.4</v>
      </c>
      <c r="W10" s="24"/>
    </row>
    <row r="11" spans="1:23" ht="16.5" x14ac:dyDescent="0.25">
      <c r="A11" s="31"/>
      <c r="B11" s="21" t="s">
        <v>200</v>
      </c>
      <c r="C11" s="21" t="s">
        <v>201</v>
      </c>
      <c r="D11" s="22">
        <v>1</v>
      </c>
      <c r="E11" s="22" t="s">
        <v>196</v>
      </c>
      <c r="F11" s="66">
        <v>83.1</v>
      </c>
      <c r="G11" s="22">
        <v>2.2000000000000002</v>
      </c>
      <c r="H11" s="22">
        <v>85.5</v>
      </c>
      <c r="I11" s="22">
        <v>0.9</v>
      </c>
      <c r="J11" s="22">
        <v>2.9</v>
      </c>
      <c r="K11" s="22">
        <v>87.2</v>
      </c>
      <c r="L11" s="22">
        <v>2.4</v>
      </c>
      <c r="M11" s="22">
        <v>4.9000000000000004</v>
      </c>
      <c r="N11" s="22">
        <v>88.7</v>
      </c>
      <c r="O11" s="22">
        <v>2.1</v>
      </c>
      <c r="P11" s="22">
        <v>6.7</v>
      </c>
      <c r="Q11" s="23">
        <v>89.6</v>
      </c>
      <c r="R11" s="23">
        <v>2.1</v>
      </c>
      <c r="S11" s="23">
        <v>7.8</v>
      </c>
      <c r="T11" s="23">
        <v>88.9</v>
      </c>
      <c r="U11" s="23">
        <v>33.200000000000003</v>
      </c>
      <c r="V11" s="23">
        <v>7</v>
      </c>
      <c r="W11" s="24"/>
    </row>
    <row r="12" spans="1:23" ht="16.5" x14ac:dyDescent="0.25">
      <c r="A12" s="31"/>
      <c r="B12" s="21" t="s">
        <v>201</v>
      </c>
      <c r="C12" s="21" t="s">
        <v>202</v>
      </c>
      <c r="D12" s="22">
        <v>1</v>
      </c>
      <c r="E12" s="22" t="s">
        <v>196</v>
      </c>
      <c r="F12" s="66">
        <v>68.2</v>
      </c>
      <c r="G12" s="22">
        <v>6.9</v>
      </c>
      <c r="H12" s="22">
        <v>70.2</v>
      </c>
      <c r="I12" s="22">
        <v>12.4</v>
      </c>
      <c r="J12" s="22">
        <v>2.9</v>
      </c>
      <c r="K12" s="22">
        <v>71.7</v>
      </c>
      <c r="L12" s="22">
        <v>13</v>
      </c>
      <c r="M12" s="22">
        <v>5.0999999999999996</v>
      </c>
      <c r="N12" s="22">
        <v>72.599999999999994</v>
      </c>
      <c r="O12" s="22">
        <v>13.2</v>
      </c>
      <c r="P12" s="22">
        <v>6.5</v>
      </c>
      <c r="Q12" s="23">
        <v>73.5</v>
      </c>
      <c r="R12" s="23">
        <v>13.7</v>
      </c>
      <c r="S12" s="23">
        <v>7.8</v>
      </c>
      <c r="T12" s="23">
        <v>75.099999999999994</v>
      </c>
      <c r="U12" s="23">
        <v>54.6</v>
      </c>
      <c r="V12" s="23">
        <v>10.1</v>
      </c>
      <c r="W12" s="24"/>
    </row>
    <row r="13" spans="1:23" ht="16.5" x14ac:dyDescent="0.25">
      <c r="A13" s="31"/>
      <c r="B13" s="21" t="s">
        <v>202</v>
      </c>
      <c r="C13" s="21" t="s">
        <v>203</v>
      </c>
      <c r="D13" s="22">
        <v>1</v>
      </c>
      <c r="E13" s="22" t="s">
        <v>196</v>
      </c>
      <c r="F13" s="66">
        <v>101.7</v>
      </c>
      <c r="G13" s="22">
        <v>3</v>
      </c>
      <c r="H13" s="22">
        <v>104.7</v>
      </c>
      <c r="I13" s="22">
        <v>4.5999999999999996</v>
      </c>
      <c r="J13" s="22">
        <v>2.9</v>
      </c>
      <c r="K13" s="22">
        <v>106.7</v>
      </c>
      <c r="L13" s="22">
        <v>4.8</v>
      </c>
      <c r="M13" s="22">
        <v>4.9000000000000004</v>
      </c>
      <c r="N13" s="22">
        <v>108.2</v>
      </c>
      <c r="O13" s="22">
        <v>4.8</v>
      </c>
      <c r="P13" s="22">
        <v>6.4</v>
      </c>
      <c r="Q13" s="23">
        <v>109.9</v>
      </c>
      <c r="R13" s="23">
        <v>4.7</v>
      </c>
      <c r="S13" s="23">
        <v>8.1</v>
      </c>
      <c r="T13" s="23">
        <v>113.2</v>
      </c>
      <c r="U13" s="23">
        <v>16.8</v>
      </c>
      <c r="V13" s="23">
        <v>11.3</v>
      </c>
      <c r="W13" s="24"/>
    </row>
    <row r="14" spans="1:23" ht="16.5" x14ac:dyDescent="0.25">
      <c r="A14" s="31"/>
      <c r="B14" s="21" t="s">
        <v>203</v>
      </c>
      <c r="C14" s="21" t="s">
        <v>204</v>
      </c>
      <c r="D14" s="22">
        <v>1</v>
      </c>
      <c r="E14" s="22" t="s">
        <v>196</v>
      </c>
      <c r="F14" s="66">
        <v>110.9</v>
      </c>
      <c r="G14" s="22">
        <v>18.3</v>
      </c>
      <c r="H14" s="22">
        <v>114.2</v>
      </c>
      <c r="I14" s="22">
        <v>18.3</v>
      </c>
      <c r="J14" s="22">
        <v>3</v>
      </c>
      <c r="K14" s="22">
        <v>116.1</v>
      </c>
      <c r="L14" s="22">
        <v>18.8</v>
      </c>
      <c r="M14" s="22">
        <v>4.7</v>
      </c>
      <c r="N14" s="22">
        <v>118.5</v>
      </c>
      <c r="O14" s="22">
        <v>19.7</v>
      </c>
      <c r="P14" s="22">
        <v>6.9</v>
      </c>
      <c r="Q14" s="23">
        <v>120.2</v>
      </c>
      <c r="R14" s="23">
        <v>19.899999999999999</v>
      </c>
      <c r="S14" s="23">
        <v>8.4</v>
      </c>
      <c r="T14" s="23">
        <v>115.6</v>
      </c>
      <c r="U14" s="23">
        <v>37.5</v>
      </c>
      <c r="V14" s="23">
        <v>4.2</v>
      </c>
      <c r="W14" s="24"/>
    </row>
    <row r="15" spans="1:23" ht="16.5" x14ac:dyDescent="0.25">
      <c r="A15" s="31"/>
      <c r="B15" s="21" t="s">
        <v>204</v>
      </c>
      <c r="C15" s="21" t="s">
        <v>205</v>
      </c>
      <c r="D15" s="22">
        <v>1</v>
      </c>
      <c r="E15" s="22" t="s">
        <v>196</v>
      </c>
      <c r="F15" s="66">
        <v>85.1</v>
      </c>
      <c r="G15" s="22">
        <v>2.1</v>
      </c>
      <c r="H15" s="22">
        <v>87.7</v>
      </c>
      <c r="I15" s="22">
        <v>0.6</v>
      </c>
      <c r="J15" s="22">
        <v>3.1</v>
      </c>
      <c r="K15" s="22">
        <v>89.2</v>
      </c>
      <c r="L15" s="22">
        <v>0.6</v>
      </c>
      <c r="M15" s="22">
        <v>4.8</v>
      </c>
      <c r="N15" s="22">
        <v>90.9</v>
      </c>
      <c r="O15" s="22">
        <v>0.6</v>
      </c>
      <c r="P15" s="22">
        <v>6.8</v>
      </c>
      <c r="Q15" s="23">
        <v>92.2</v>
      </c>
      <c r="R15" s="23">
        <v>0.5</v>
      </c>
      <c r="S15" s="23">
        <v>8.3000000000000007</v>
      </c>
      <c r="T15" s="23">
        <v>91.7</v>
      </c>
      <c r="U15" s="23">
        <v>33.9</v>
      </c>
      <c r="V15" s="23">
        <v>7.8</v>
      </c>
      <c r="W15" s="24"/>
    </row>
    <row r="16" spans="1:23" ht="16.5" x14ac:dyDescent="0.25">
      <c r="A16" s="31"/>
      <c r="B16" s="21" t="s">
        <v>205</v>
      </c>
      <c r="C16" s="21" t="s">
        <v>206</v>
      </c>
      <c r="D16" s="22">
        <v>1</v>
      </c>
      <c r="E16" s="22" t="s">
        <v>196</v>
      </c>
      <c r="F16" s="66">
        <v>86</v>
      </c>
      <c r="G16" s="22">
        <v>10.5</v>
      </c>
      <c r="H16" s="22">
        <v>88.6</v>
      </c>
      <c r="I16" s="22">
        <v>12</v>
      </c>
      <c r="J16" s="22">
        <v>3</v>
      </c>
      <c r="K16" s="22">
        <v>90.3</v>
      </c>
      <c r="L16" s="22">
        <v>15</v>
      </c>
      <c r="M16" s="22">
        <v>5</v>
      </c>
      <c r="N16" s="22">
        <v>91.5</v>
      </c>
      <c r="O16" s="22">
        <v>16.3</v>
      </c>
      <c r="P16" s="22">
        <v>6.4</v>
      </c>
      <c r="Q16" s="23">
        <v>92.7</v>
      </c>
      <c r="R16" s="23">
        <v>14.5</v>
      </c>
      <c r="S16" s="23">
        <v>7.8</v>
      </c>
      <c r="T16" s="23">
        <v>93.5</v>
      </c>
      <c r="U16" s="23">
        <v>41.2</v>
      </c>
      <c r="V16" s="23">
        <v>8.6999999999999993</v>
      </c>
      <c r="W16" s="24"/>
    </row>
    <row r="17" spans="1:23" ht="16.5" x14ac:dyDescent="0.25">
      <c r="A17" s="31"/>
      <c r="B17" s="21" t="s">
        <v>206</v>
      </c>
      <c r="C17" s="21" t="s">
        <v>207</v>
      </c>
      <c r="D17" s="22">
        <v>1</v>
      </c>
      <c r="E17" s="22" t="s">
        <v>196</v>
      </c>
      <c r="F17" s="66">
        <v>113.3</v>
      </c>
      <c r="G17" s="22">
        <v>25.5</v>
      </c>
      <c r="H17" s="22">
        <v>116.7</v>
      </c>
      <c r="I17" s="22">
        <v>28.7</v>
      </c>
      <c r="J17" s="22">
        <v>3</v>
      </c>
      <c r="K17" s="22">
        <v>118.8</v>
      </c>
      <c r="L17" s="22">
        <v>30.6</v>
      </c>
      <c r="M17" s="22">
        <v>4.9000000000000004</v>
      </c>
      <c r="N17" s="22">
        <v>120.9</v>
      </c>
      <c r="O17" s="22">
        <v>31.3</v>
      </c>
      <c r="P17" s="22">
        <v>6.7</v>
      </c>
      <c r="Q17" s="23">
        <v>122.8</v>
      </c>
      <c r="R17" s="23">
        <v>30.6</v>
      </c>
      <c r="S17" s="23">
        <v>8.4</v>
      </c>
      <c r="T17" s="23">
        <v>113.8</v>
      </c>
      <c r="U17" s="23">
        <v>33.9</v>
      </c>
      <c r="V17" s="23">
        <v>0.4</v>
      </c>
      <c r="W17" s="24"/>
    </row>
    <row r="18" spans="1:23" ht="16.5" x14ac:dyDescent="0.25">
      <c r="A18" s="31"/>
      <c r="B18" s="21" t="s">
        <v>207</v>
      </c>
      <c r="C18" s="21" t="s">
        <v>208</v>
      </c>
      <c r="D18" s="22">
        <v>1</v>
      </c>
      <c r="E18" s="22" t="s">
        <v>196</v>
      </c>
      <c r="F18" s="66">
        <v>98.8</v>
      </c>
      <c r="G18" s="22">
        <v>2.5</v>
      </c>
      <c r="H18" s="22">
        <v>101.6</v>
      </c>
      <c r="I18" s="22">
        <v>2.5</v>
      </c>
      <c r="J18" s="22">
        <v>2.8</v>
      </c>
      <c r="K18" s="22">
        <v>103.9</v>
      </c>
      <c r="L18" s="22">
        <v>2.5</v>
      </c>
      <c r="M18" s="22">
        <v>5.2</v>
      </c>
      <c r="N18" s="22">
        <v>105.1</v>
      </c>
      <c r="O18" s="22">
        <v>2.6</v>
      </c>
      <c r="P18" s="22">
        <v>6.4</v>
      </c>
      <c r="Q18" s="23">
        <v>107</v>
      </c>
      <c r="R18" s="23">
        <v>2.5</v>
      </c>
      <c r="S18" s="23">
        <v>8.3000000000000007</v>
      </c>
      <c r="T18" s="23">
        <v>128.19999999999999</v>
      </c>
      <c r="U18" s="23">
        <v>24</v>
      </c>
      <c r="V18" s="23">
        <v>29.8</v>
      </c>
      <c r="W18" s="24"/>
    </row>
    <row r="19" spans="1:23" ht="16.5" x14ac:dyDescent="0.25">
      <c r="A19" s="31"/>
      <c r="B19" s="21" t="s">
        <v>208</v>
      </c>
      <c r="C19" s="21" t="s">
        <v>209</v>
      </c>
      <c r="D19" s="22">
        <v>1</v>
      </c>
      <c r="E19" s="22" t="s">
        <v>196</v>
      </c>
      <c r="F19" s="66">
        <v>71.900000000000006</v>
      </c>
      <c r="G19" s="22">
        <v>13.6</v>
      </c>
      <c r="H19" s="22">
        <v>74</v>
      </c>
      <c r="I19" s="22">
        <v>15.9</v>
      </c>
      <c r="J19" s="22">
        <v>2.9</v>
      </c>
      <c r="K19" s="22">
        <v>75.5</v>
      </c>
      <c r="L19" s="22">
        <v>18.7</v>
      </c>
      <c r="M19" s="22">
        <v>5</v>
      </c>
      <c r="N19" s="22">
        <v>76.7</v>
      </c>
      <c r="O19" s="22">
        <v>18.899999999999999</v>
      </c>
      <c r="P19" s="22">
        <v>6.7</v>
      </c>
      <c r="Q19" s="23">
        <v>77.599999999999994</v>
      </c>
      <c r="R19" s="23">
        <v>19.100000000000001</v>
      </c>
      <c r="S19" s="23">
        <v>7.9</v>
      </c>
      <c r="T19" s="23">
        <v>76.099999999999994</v>
      </c>
      <c r="U19" s="23">
        <v>35.5</v>
      </c>
      <c r="V19" s="23">
        <v>5.8</v>
      </c>
      <c r="W19" s="24"/>
    </row>
    <row r="20" spans="1:23" ht="16.5" x14ac:dyDescent="0.25">
      <c r="A20" s="31"/>
      <c r="B20" s="21" t="s">
        <v>209</v>
      </c>
      <c r="C20" s="21" t="s">
        <v>210</v>
      </c>
      <c r="D20" s="22">
        <v>1</v>
      </c>
      <c r="E20" s="22" t="s">
        <v>196</v>
      </c>
      <c r="F20" s="66">
        <v>101.2</v>
      </c>
      <c r="G20" s="22">
        <v>12.8</v>
      </c>
      <c r="H20" s="22">
        <v>104.2</v>
      </c>
      <c r="I20" s="22">
        <v>16.100000000000001</v>
      </c>
      <c r="J20" s="22">
        <v>3</v>
      </c>
      <c r="K20" s="22">
        <v>106.1</v>
      </c>
      <c r="L20" s="22">
        <v>15.2</v>
      </c>
      <c r="M20" s="22">
        <v>4.8</v>
      </c>
      <c r="N20" s="22">
        <v>107.8</v>
      </c>
      <c r="O20" s="22">
        <v>16.8</v>
      </c>
      <c r="P20" s="22">
        <v>6.5</v>
      </c>
      <c r="Q20" s="23">
        <v>109.2</v>
      </c>
      <c r="R20" s="23">
        <v>16.8</v>
      </c>
      <c r="S20" s="23">
        <v>7.9</v>
      </c>
      <c r="T20" s="23">
        <v>111.1</v>
      </c>
      <c r="U20" s="23">
        <v>59.4</v>
      </c>
      <c r="V20" s="23">
        <v>9.8000000000000007</v>
      </c>
      <c r="W20" s="24"/>
    </row>
    <row r="21" spans="1:23" ht="16.5" x14ac:dyDescent="0.25">
      <c r="A21" s="31"/>
      <c r="B21" s="21" t="s">
        <v>210</v>
      </c>
      <c r="C21" s="21" t="s">
        <v>211</v>
      </c>
      <c r="D21" s="22">
        <v>1</v>
      </c>
      <c r="E21" s="22" t="s">
        <v>196</v>
      </c>
      <c r="F21" s="66">
        <v>85.9</v>
      </c>
      <c r="G21" s="22">
        <v>11.3</v>
      </c>
      <c r="H21" s="22">
        <v>88.4</v>
      </c>
      <c r="I21" s="22">
        <v>17.3</v>
      </c>
      <c r="J21" s="22">
        <v>2.9</v>
      </c>
      <c r="K21" s="22">
        <v>90.1</v>
      </c>
      <c r="L21" s="22">
        <v>17.600000000000001</v>
      </c>
      <c r="M21" s="22">
        <v>4.9000000000000004</v>
      </c>
      <c r="N21" s="22">
        <v>91.4</v>
      </c>
      <c r="O21" s="22">
        <v>18.5</v>
      </c>
      <c r="P21" s="22">
        <v>6.4</v>
      </c>
      <c r="Q21" s="23">
        <v>92.9</v>
      </c>
      <c r="R21" s="23">
        <v>19.2</v>
      </c>
      <c r="S21" s="23">
        <v>8.1</v>
      </c>
      <c r="T21" s="23">
        <v>93.2</v>
      </c>
      <c r="U21" s="23">
        <v>68.3</v>
      </c>
      <c r="V21" s="23">
        <v>8.5</v>
      </c>
      <c r="W21" s="24"/>
    </row>
    <row r="22" spans="1:23" ht="16.5" x14ac:dyDescent="0.25">
      <c r="A22" s="31"/>
      <c r="B22" s="21" t="s">
        <v>211</v>
      </c>
      <c r="C22" s="21" t="s">
        <v>212</v>
      </c>
      <c r="D22" s="22">
        <v>1</v>
      </c>
      <c r="E22" s="22" t="s">
        <v>196</v>
      </c>
      <c r="F22" s="66">
        <v>72.7</v>
      </c>
      <c r="G22" s="22">
        <v>15.1</v>
      </c>
      <c r="H22" s="22">
        <v>74.8</v>
      </c>
      <c r="I22" s="22">
        <v>19.100000000000001</v>
      </c>
      <c r="J22" s="22">
        <v>2.9</v>
      </c>
      <c r="K22" s="22">
        <v>76.3</v>
      </c>
      <c r="L22" s="22">
        <v>20.8</v>
      </c>
      <c r="M22" s="22">
        <v>5</v>
      </c>
      <c r="N22" s="22">
        <v>77.400000000000006</v>
      </c>
      <c r="O22" s="22">
        <v>24.4</v>
      </c>
      <c r="P22" s="22">
        <v>6.5</v>
      </c>
      <c r="Q22" s="23">
        <v>78.5</v>
      </c>
      <c r="R22" s="23">
        <v>24.1</v>
      </c>
      <c r="S22" s="23">
        <v>8</v>
      </c>
      <c r="T22" s="23">
        <v>80.8</v>
      </c>
      <c r="U22" s="23">
        <v>55.3</v>
      </c>
      <c r="V22" s="23">
        <v>11.1</v>
      </c>
      <c r="W22" s="24"/>
    </row>
    <row r="23" spans="1:23" ht="16.5" x14ac:dyDescent="0.25">
      <c r="A23" s="31"/>
      <c r="B23" s="21" t="s">
        <v>212</v>
      </c>
      <c r="C23" s="21" t="s">
        <v>213</v>
      </c>
      <c r="D23" s="22">
        <v>1</v>
      </c>
      <c r="E23" s="22" t="s">
        <v>196</v>
      </c>
      <c r="F23" s="66">
        <v>136.1</v>
      </c>
      <c r="G23" s="22">
        <v>10.3</v>
      </c>
      <c r="H23" s="22">
        <v>140.30000000000001</v>
      </c>
      <c r="I23" s="22">
        <v>10.9</v>
      </c>
      <c r="J23" s="22">
        <v>3.1</v>
      </c>
      <c r="K23" s="22">
        <v>142.80000000000001</v>
      </c>
      <c r="L23" s="22">
        <v>11.1</v>
      </c>
      <c r="M23" s="22">
        <v>4.9000000000000004</v>
      </c>
      <c r="N23" s="22">
        <v>145</v>
      </c>
      <c r="O23" s="22">
        <v>11.4</v>
      </c>
      <c r="P23" s="22">
        <v>6.5</v>
      </c>
      <c r="Q23" s="23">
        <v>147.1</v>
      </c>
      <c r="R23" s="23">
        <v>11.3</v>
      </c>
      <c r="S23" s="23">
        <v>8.1</v>
      </c>
      <c r="T23" s="23">
        <v>151.30000000000001</v>
      </c>
      <c r="U23" s="23">
        <v>16.899999999999999</v>
      </c>
      <c r="V23" s="23">
        <v>11.2</v>
      </c>
      <c r="W23" s="24"/>
    </row>
    <row r="24" spans="1:23" ht="16.5" x14ac:dyDescent="0.25">
      <c r="A24" s="31"/>
      <c r="B24" s="21" t="s">
        <v>213</v>
      </c>
      <c r="C24" s="21" t="s">
        <v>214</v>
      </c>
      <c r="D24" s="22">
        <v>1</v>
      </c>
      <c r="E24" s="22" t="s">
        <v>196</v>
      </c>
      <c r="F24" s="66">
        <v>86</v>
      </c>
      <c r="G24" s="22">
        <v>17.399999999999999</v>
      </c>
      <c r="H24" s="22">
        <v>88.5</v>
      </c>
      <c r="I24" s="22">
        <v>27.2</v>
      </c>
      <c r="J24" s="22">
        <v>2.9</v>
      </c>
      <c r="K24" s="22">
        <v>90.3</v>
      </c>
      <c r="L24" s="22">
        <v>27.4</v>
      </c>
      <c r="M24" s="22">
        <v>5</v>
      </c>
      <c r="N24" s="22">
        <v>91.6</v>
      </c>
      <c r="O24" s="22">
        <v>28.3</v>
      </c>
      <c r="P24" s="22">
        <v>6.5</v>
      </c>
      <c r="Q24" s="23">
        <v>92.9</v>
      </c>
      <c r="R24" s="23">
        <v>28.5</v>
      </c>
      <c r="S24" s="23">
        <v>8</v>
      </c>
      <c r="T24" s="23">
        <v>93.1</v>
      </c>
      <c r="U24" s="23">
        <v>55.6</v>
      </c>
      <c r="V24" s="23">
        <v>8.3000000000000007</v>
      </c>
      <c r="W24" s="24"/>
    </row>
    <row r="25" spans="1:23" ht="16.5" x14ac:dyDescent="0.25">
      <c r="A25" s="31"/>
      <c r="B25" s="21" t="s">
        <v>214</v>
      </c>
      <c r="C25" s="21" t="s">
        <v>215</v>
      </c>
      <c r="D25" s="22">
        <v>1</v>
      </c>
      <c r="E25" s="22" t="s">
        <v>196</v>
      </c>
      <c r="F25" s="66">
        <v>92.8</v>
      </c>
      <c r="G25" s="22">
        <v>8.1</v>
      </c>
      <c r="H25" s="22">
        <v>95.5</v>
      </c>
      <c r="I25" s="22">
        <v>19.2</v>
      </c>
      <c r="J25" s="22">
        <v>2.9</v>
      </c>
      <c r="K25" s="22">
        <v>97.4</v>
      </c>
      <c r="L25" s="22">
        <v>22.8</v>
      </c>
      <c r="M25" s="22">
        <v>5</v>
      </c>
      <c r="N25" s="22">
        <v>98.6</v>
      </c>
      <c r="O25" s="22">
        <v>23.1</v>
      </c>
      <c r="P25" s="22">
        <v>6.2</v>
      </c>
      <c r="Q25" s="23">
        <v>100</v>
      </c>
      <c r="R25" s="23">
        <v>23.5</v>
      </c>
      <c r="S25" s="23">
        <v>7.8</v>
      </c>
      <c r="T25" s="23">
        <v>100.9</v>
      </c>
      <c r="U25" s="23">
        <v>44.1</v>
      </c>
      <c r="V25" s="23">
        <v>8.6999999999999993</v>
      </c>
      <c r="W25" s="24"/>
    </row>
    <row r="26" spans="1:23" ht="16.5" x14ac:dyDescent="0.25">
      <c r="A26" s="31"/>
      <c r="B26" s="21" t="s">
        <v>215</v>
      </c>
      <c r="C26" s="21" t="s">
        <v>216</v>
      </c>
      <c r="D26" s="22">
        <v>1</v>
      </c>
      <c r="E26" s="22" t="s">
        <v>196</v>
      </c>
      <c r="F26" s="66">
        <v>135.80000000000001</v>
      </c>
      <c r="G26" s="22">
        <v>10.6</v>
      </c>
      <c r="H26" s="22">
        <v>139.9</v>
      </c>
      <c r="I26" s="22">
        <v>15.6</v>
      </c>
      <c r="J26" s="22">
        <v>3</v>
      </c>
      <c r="K26" s="22">
        <v>142.4</v>
      </c>
      <c r="L26" s="22">
        <v>15.9</v>
      </c>
      <c r="M26" s="22">
        <v>4.9000000000000004</v>
      </c>
      <c r="N26" s="22">
        <v>144.80000000000001</v>
      </c>
      <c r="O26" s="22">
        <v>15.4</v>
      </c>
      <c r="P26" s="22">
        <v>6.6</v>
      </c>
      <c r="Q26" s="23">
        <v>146.69999999999999</v>
      </c>
      <c r="R26" s="23">
        <v>16.100000000000001</v>
      </c>
      <c r="S26" s="23">
        <v>8</v>
      </c>
      <c r="T26" s="23">
        <v>146.30000000000001</v>
      </c>
      <c r="U26" s="23">
        <v>32.5</v>
      </c>
      <c r="V26" s="23">
        <v>7.7</v>
      </c>
      <c r="W26" s="24"/>
    </row>
    <row r="27" spans="1:23" ht="16.5" x14ac:dyDescent="0.25">
      <c r="A27" s="31"/>
      <c r="B27" s="21" t="s">
        <v>216</v>
      </c>
      <c r="C27" s="21" t="s">
        <v>217</v>
      </c>
      <c r="D27" s="22">
        <v>1</v>
      </c>
      <c r="E27" s="22" t="s">
        <v>196</v>
      </c>
      <c r="F27" s="66">
        <v>156.30000000000001</v>
      </c>
      <c r="G27" s="22">
        <v>18.600000000000001</v>
      </c>
      <c r="H27" s="22">
        <v>160.80000000000001</v>
      </c>
      <c r="I27" s="22">
        <v>19.7</v>
      </c>
      <c r="J27" s="22">
        <v>2.9</v>
      </c>
      <c r="K27" s="22">
        <v>164.3</v>
      </c>
      <c r="L27" s="22">
        <v>20.2</v>
      </c>
      <c r="M27" s="22">
        <v>5.0999999999999996</v>
      </c>
      <c r="N27" s="22">
        <v>166.6</v>
      </c>
      <c r="O27" s="22">
        <v>20.8</v>
      </c>
      <c r="P27" s="22">
        <v>6.6</v>
      </c>
      <c r="Q27" s="23">
        <v>168.8</v>
      </c>
      <c r="R27" s="23">
        <v>22</v>
      </c>
      <c r="S27" s="23">
        <v>8</v>
      </c>
      <c r="T27" s="23">
        <v>160.9</v>
      </c>
      <c r="U27" s="23">
        <v>29</v>
      </c>
      <c r="V27" s="23">
        <v>2.9</v>
      </c>
      <c r="W27" s="24"/>
    </row>
    <row r="28" spans="1:23" ht="16.5" x14ac:dyDescent="0.25">
      <c r="A28" s="31"/>
      <c r="B28" s="21" t="s">
        <v>217</v>
      </c>
      <c r="C28" s="21" t="s">
        <v>218</v>
      </c>
      <c r="D28" s="22">
        <v>1</v>
      </c>
      <c r="E28" s="22" t="s">
        <v>196</v>
      </c>
      <c r="F28" s="66">
        <v>118.4</v>
      </c>
      <c r="G28" s="22">
        <v>7.2</v>
      </c>
      <c r="H28" s="22">
        <v>122</v>
      </c>
      <c r="I28" s="22">
        <v>10.6</v>
      </c>
      <c r="J28" s="22">
        <v>3</v>
      </c>
      <c r="K28" s="22">
        <v>124.4</v>
      </c>
      <c r="L28" s="22">
        <v>11.4</v>
      </c>
      <c r="M28" s="22">
        <v>5.0999999999999996</v>
      </c>
      <c r="N28" s="22">
        <v>126.2</v>
      </c>
      <c r="O28" s="22">
        <v>12.4</v>
      </c>
      <c r="P28" s="22">
        <v>6.6</v>
      </c>
      <c r="Q28" s="23">
        <v>127.9</v>
      </c>
      <c r="R28" s="23">
        <v>15.1</v>
      </c>
      <c r="S28" s="23">
        <v>8</v>
      </c>
      <c r="T28" s="23">
        <v>128.1</v>
      </c>
      <c r="U28" s="23">
        <v>31</v>
      </c>
      <c r="V28" s="23">
        <v>8.1999999999999993</v>
      </c>
      <c r="W28" s="24"/>
    </row>
    <row r="29" spans="1:23" ht="16.5" x14ac:dyDescent="0.25">
      <c r="A29" s="30">
        <v>45093</v>
      </c>
      <c r="B29" s="18" t="s">
        <v>218</v>
      </c>
      <c r="C29" s="18" t="s">
        <v>219</v>
      </c>
      <c r="D29" s="19">
        <v>1</v>
      </c>
      <c r="E29" s="19" t="s">
        <v>196</v>
      </c>
      <c r="F29" s="65">
        <v>129.5</v>
      </c>
      <c r="G29" s="19">
        <v>20.3</v>
      </c>
      <c r="H29" s="19">
        <v>133.4</v>
      </c>
      <c r="I29" s="19">
        <v>24.9</v>
      </c>
      <c r="J29" s="19">
        <v>3</v>
      </c>
      <c r="K29" s="19">
        <v>136.1</v>
      </c>
      <c r="L29" s="19">
        <v>27.1</v>
      </c>
      <c r="M29" s="19">
        <v>5.0999999999999996</v>
      </c>
      <c r="N29" s="19">
        <v>138.19999999999999</v>
      </c>
      <c r="O29" s="19">
        <v>25.5</v>
      </c>
      <c r="P29" s="19">
        <v>6.7</v>
      </c>
      <c r="Q29" s="19">
        <v>139.80000000000001</v>
      </c>
      <c r="R29" s="19">
        <v>26</v>
      </c>
      <c r="S29" s="19">
        <v>8</v>
      </c>
      <c r="T29" s="19">
        <v>139.9</v>
      </c>
      <c r="U29" s="19">
        <v>53.2</v>
      </c>
      <c r="V29" s="19">
        <v>8</v>
      </c>
      <c r="W29" s="8" t="s">
        <v>220</v>
      </c>
    </row>
    <row r="30" spans="1:23" ht="16.5" x14ac:dyDescent="0.25">
      <c r="A30" s="30">
        <v>45093</v>
      </c>
      <c r="B30" s="18" t="s">
        <v>219</v>
      </c>
      <c r="C30" s="18" t="s">
        <v>221</v>
      </c>
      <c r="D30" s="19">
        <v>1</v>
      </c>
      <c r="E30" s="19" t="s">
        <v>196</v>
      </c>
      <c r="F30" s="65">
        <v>93.6</v>
      </c>
      <c r="G30" s="19">
        <v>13.9</v>
      </c>
      <c r="H30" s="19">
        <v>96.5</v>
      </c>
      <c r="I30" s="19">
        <v>11.6</v>
      </c>
      <c r="J30" s="19">
        <v>3.1</v>
      </c>
      <c r="K30" s="19">
        <v>98.2</v>
      </c>
      <c r="L30" s="19">
        <v>12.9</v>
      </c>
      <c r="M30" s="19">
        <v>4.9000000000000004</v>
      </c>
      <c r="N30" s="19">
        <v>99.8</v>
      </c>
      <c r="O30" s="19">
        <v>13.5</v>
      </c>
      <c r="P30" s="19">
        <v>6.6</v>
      </c>
      <c r="Q30" s="19">
        <v>101.1</v>
      </c>
      <c r="R30" s="19">
        <v>13.9</v>
      </c>
      <c r="S30" s="19">
        <v>8</v>
      </c>
      <c r="T30" s="19">
        <v>101.5</v>
      </c>
      <c r="U30" s="19">
        <v>45.1</v>
      </c>
      <c r="V30" s="19">
        <v>8.4</v>
      </c>
    </row>
    <row r="31" spans="1:23" ht="16.5" x14ac:dyDescent="0.25">
      <c r="A31" s="33">
        <v>44939</v>
      </c>
      <c r="B31" s="21" t="s">
        <v>221</v>
      </c>
      <c r="C31" s="21" t="s">
        <v>222</v>
      </c>
      <c r="D31" s="22">
        <v>1</v>
      </c>
      <c r="E31" s="22" t="s">
        <v>196</v>
      </c>
      <c r="F31" s="67">
        <v>119</v>
      </c>
      <c r="G31" s="22">
        <v>30.8</v>
      </c>
      <c r="H31" s="22">
        <v>122.7</v>
      </c>
      <c r="I31" s="22">
        <v>37.700000000000003</v>
      </c>
      <c r="J31" s="22">
        <v>3.1</v>
      </c>
      <c r="K31" s="22">
        <v>124.9</v>
      </c>
      <c r="L31" s="22">
        <v>41.2</v>
      </c>
      <c r="M31" s="22">
        <v>5</v>
      </c>
      <c r="N31" s="22">
        <v>126.6</v>
      </c>
      <c r="O31" s="22">
        <v>43.2</v>
      </c>
      <c r="P31" s="22">
        <v>6.4</v>
      </c>
      <c r="Q31" s="22">
        <v>128.69999999999999</v>
      </c>
      <c r="R31" s="22">
        <v>40.700000000000003</v>
      </c>
      <c r="S31" s="22">
        <v>8.1999999999999993</v>
      </c>
      <c r="T31" s="22">
        <v>128.9</v>
      </c>
      <c r="U31" s="22">
        <v>61.3</v>
      </c>
      <c r="V31" s="22">
        <v>8.3000000000000007</v>
      </c>
      <c r="W31" s="24"/>
    </row>
    <row r="32" spans="1:23" ht="16.5" x14ac:dyDescent="0.25">
      <c r="A32" s="33">
        <v>44939</v>
      </c>
      <c r="B32" s="21" t="s">
        <v>222</v>
      </c>
      <c r="C32" s="21" t="s">
        <v>223</v>
      </c>
      <c r="D32" s="22">
        <v>1</v>
      </c>
      <c r="E32" s="22" t="s">
        <v>196</v>
      </c>
      <c r="F32" s="67">
        <v>91</v>
      </c>
      <c r="G32" s="22">
        <v>14.1</v>
      </c>
      <c r="H32" s="22">
        <v>93.8</v>
      </c>
      <c r="I32" s="22">
        <v>19.7</v>
      </c>
      <c r="J32" s="22">
        <v>3.1</v>
      </c>
      <c r="K32" s="22">
        <v>95.6</v>
      </c>
      <c r="L32" s="22">
        <v>19.399999999999999</v>
      </c>
      <c r="M32" s="22">
        <v>5.0999999999999996</v>
      </c>
      <c r="N32" s="22">
        <v>96.9</v>
      </c>
      <c r="O32" s="22">
        <v>21.2</v>
      </c>
      <c r="P32" s="22">
        <v>6.5</v>
      </c>
      <c r="Q32" s="22">
        <v>98.3</v>
      </c>
      <c r="R32" s="22">
        <v>21.6</v>
      </c>
      <c r="S32" s="22">
        <v>8</v>
      </c>
      <c r="T32" s="22">
        <v>98.1</v>
      </c>
      <c r="U32" s="22">
        <v>59.9</v>
      </c>
      <c r="V32" s="22">
        <v>7.8</v>
      </c>
      <c r="W32" s="24"/>
    </row>
    <row r="33" spans="1:23" ht="16.5" x14ac:dyDescent="0.25">
      <c r="A33" s="33">
        <v>44939</v>
      </c>
      <c r="B33" s="21" t="s">
        <v>223</v>
      </c>
      <c r="C33" s="21" t="s">
        <v>224</v>
      </c>
      <c r="D33" s="22">
        <v>1</v>
      </c>
      <c r="E33" s="22" t="s">
        <v>196</v>
      </c>
      <c r="F33" s="67">
        <v>136.4</v>
      </c>
      <c r="G33" s="22">
        <v>11</v>
      </c>
      <c r="H33" s="22">
        <v>140.4</v>
      </c>
      <c r="I33" s="22">
        <v>18.8</v>
      </c>
      <c r="J33" s="22">
        <v>2.9</v>
      </c>
      <c r="K33" s="22">
        <v>143.19999999999999</v>
      </c>
      <c r="L33" s="22">
        <v>19.600000000000001</v>
      </c>
      <c r="M33" s="22">
        <v>5</v>
      </c>
      <c r="N33" s="22">
        <v>145.19999999999999</v>
      </c>
      <c r="O33" s="22">
        <v>19.600000000000001</v>
      </c>
      <c r="P33" s="22">
        <v>6.5</v>
      </c>
      <c r="Q33" s="22">
        <v>147.19999999999999</v>
      </c>
      <c r="R33" s="22">
        <v>19.600000000000001</v>
      </c>
      <c r="S33" s="22">
        <v>7.9</v>
      </c>
      <c r="T33" s="22">
        <v>158.4</v>
      </c>
      <c r="U33" s="22">
        <v>38.5</v>
      </c>
      <c r="V33" s="22">
        <v>16.100000000000001</v>
      </c>
      <c r="W33" s="24"/>
    </row>
    <row r="34" spans="1:23" ht="16.5" x14ac:dyDescent="0.25">
      <c r="A34" s="33">
        <v>44939</v>
      </c>
      <c r="B34" s="21" t="s">
        <v>224</v>
      </c>
      <c r="C34" s="21" t="s">
        <v>225</v>
      </c>
      <c r="D34" s="22">
        <v>1</v>
      </c>
      <c r="E34" s="22" t="s">
        <v>196</v>
      </c>
      <c r="F34" s="67">
        <v>82.7</v>
      </c>
      <c r="G34" s="22">
        <v>9.8000000000000007</v>
      </c>
      <c r="H34" s="22">
        <v>85.2</v>
      </c>
      <c r="I34" s="22">
        <v>24.5</v>
      </c>
      <c r="J34" s="22">
        <v>3</v>
      </c>
      <c r="K34" s="22">
        <v>87</v>
      </c>
      <c r="L34" s="22">
        <v>28.6</v>
      </c>
      <c r="M34" s="22">
        <v>5.2</v>
      </c>
      <c r="N34" s="22">
        <v>88</v>
      </c>
      <c r="O34" s="22">
        <v>37.5</v>
      </c>
      <c r="P34" s="22">
        <v>6.4</v>
      </c>
      <c r="Q34" s="22">
        <v>89.5</v>
      </c>
      <c r="R34" s="22">
        <v>38.299999999999997</v>
      </c>
      <c r="S34" s="22">
        <v>8.1999999999999993</v>
      </c>
      <c r="T34" s="22">
        <v>91</v>
      </c>
      <c r="U34" s="22">
        <v>58.4</v>
      </c>
      <c r="V34" s="22">
        <v>10</v>
      </c>
      <c r="W34" s="24"/>
    </row>
    <row r="35" spans="1:23" ht="16.5" x14ac:dyDescent="0.25">
      <c r="A35" s="33">
        <v>44939</v>
      </c>
      <c r="B35" s="21" t="s">
        <v>225</v>
      </c>
      <c r="C35" s="21" t="s">
        <v>226</v>
      </c>
      <c r="D35" s="22">
        <v>1</v>
      </c>
      <c r="E35" s="22" t="s">
        <v>196</v>
      </c>
      <c r="F35" s="67">
        <v>91.1</v>
      </c>
      <c r="G35" s="22">
        <v>31.5</v>
      </c>
      <c r="H35" s="22">
        <v>93.8</v>
      </c>
      <c r="I35" s="22">
        <v>39.700000000000003</v>
      </c>
      <c r="J35" s="22">
        <v>3</v>
      </c>
      <c r="K35" s="22">
        <v>95.6</v>
      </c>
      <c r="L35" s="22">
        <v>42.3</v>
      </c>
      <c r="M35" s="22">
        <v>4.9000000000000004</v>
      </c>
      <c r="N35" s="22">
        <v>96.9</v>
      </c>
      <c r="O35" s="22">
        <v>43.9</v>
      </c>
      <c r="P35" s="22">
        <v>6.4</v>
      </c>
      <c r="Q35" s="22">
        <v>98.4</v>
      </c>
      <c r="R35" s="22">
        <v>46.7</v>
      </c>
      <c r="S35" s="22">
        <v>8</v>
      </c>
      <c r="T35" s="22">
        <v>97.7</v>
      </c>
      <c r="U35" s="22">
        <v>62.3</v>
      </c>
      <c r="V35" s="22">
        <v>7.2</v>
      </c>
      <c r="W35" s="24"/>
    </row>
    <row r="36" spans="1:23" ht="16.5" x14ac:dyDescent="0.25">
      <c r="A36" s="33">
        <v>44939</v>
      </c>
      <c r="B36" s="21" t="s">
        <v>226</v>
      </c>
      <c r="C36" s="21" t="s">
        <v>227</v>
      </c>
      <c r="D36" s="22">
        <v>1</v>
      </c>
      <c r="E36" s="22" t="s">
        <v>196</v>
      </c>
      <c r="F36" s="67">
        <v>79.900000000000006</v>
      </c>
      <c r="G36" s="22">
        <v>7.5</v>
      </c>
      <c r="H36" s="22">
        <v>82.2</v>
      </c>
      <c r="I36" s="22">
        <v>17.8</v>
      </c>
      <c r="J36" s="22">
        <v>2.9</v>
      </c>
      <c r="K36" s="22">
        <v>83.8</v>
      </c>
      <c r="L36" s="22">
        <v>22.2</v>
      </c>
      <c r="M36" s="22">
        <v>4.9000000000000004</v>
      </c>
      <c r="N36" s="22">
        <v>85</v>
      </c>
      <c r="O36" s="22">
        <v>25.2</v>
      </c>
      <c r="P36" s="22">
        <v>6.4</v>
      </c>
      <c r="Q36" s="22">
        <v>86.1</v>
      </c>
      <c r="R36" s="22">
        <v>26.7</v>
      </c>
      <c r="S36" s="22">
        <v>7.8</v>
      </c>
      <c r="T36" s="22">
        <v>87.1</v>
      </c>
      <c r="U36" s="22">
        <v>55.3</v>
      </c>
      <c r="V36" s="22">
        <v>9</v>
      </c>
      <c r="W36" s="24"/>
    </row>
    <row r="37" spans="1:23" ht="16.5" x14ac:dyDescent="0.25">
      <c r="A37" s="33">
        <v>44939</v>
      </c>
      <c r="B37" s="21" t="s">
        <v>227</v>
      </c>
      <c r="C37" s="21" t="s">
        <v>228</v>
      </c>
      <c r="D37" s="22">
        <v>1</v>
      </c>
      <c r="E37" s="22" t="s">
        <v>196</v>
      </c>
      <c r="F37" s="67">
        <v>77.7</v>
      </c>
      <c r="G37" s="22">
        <v>22.1</v>
      </c>
      <c r="H37" s="22">
        <v>80.099999999999994</v>
      </c>
      <c r="I37" s="22">
        <v>26.7</v>
      </c>
      <c r="J37" s="22">
        <v>3.1</v>
      </c>
      <c r="K37" s="22">
        <v>81.599999999999994</v>
      </c>
      <c r="L37" s="22">
        <v>31.7</v>
      </c>
      <c r="M37" s="22">
        <v>5</v>
      </c>
      <c r="N37" s="22">
        <v>82.6</v>
      </c>
      <c r="O37" s="22">
        <v>34.5</v>
      </c>
      <c r="P37" s="22">
        <v>6.3</v>
      </c>
      <c r="Q37" s="22">
        <v>83.7</v>
      </c>
      <c r="R37" s="22">
        <v>35.700000000000003</v>
      </c>
      <c r="S37" s="22">
        <v>7.7</v>
      </c>
      <c r="T37" s="22">
        <v>83.4</v>
      </c>
      <c r="U37" s="22">
        <v>50.1</v>
      </c>
      <c r="V37" s="22">
        <v>7.3</v>
      </c>
      <c r="W37" s="24"/>
    </row>
    <row r="38" spans="1:23" ht="16.5" x14ac:dyDescent="0.25">
      <c r="A38" s="33">
        <v>44939</v>
      </c>
      <c r="B38" s="21" t="s">
        <v>228</v>
      </c>
      <c r="C38" s="21" t="s">
        <v>229</v>
      </c>
      <c r="D38" s="22">
        <v>1</v>
      </c>
      <c r="E38" s="22" t="s">
        <v>196</v>
      </c>
      <c r="F38" s="67">
        <v>127.1</v>
      </c>
      <c r="G38" s="22">
        <v>19.399999999999999</v>
      </c>
      <c r="H38" s="22">
        <v>130.9</v>
      </c>
      <c r="I38" s="22">
        <v>25.5</v>
      </c>
      <c r="J38" s="22">
        <v>3</v>
      </c>
      <c r="K38" s="22">
        <v>133.4</v>
      </c>
      <c r="L38" s="22">
        <v>29.2</v>
      </c>
      <c r="M38" s="22">
        <v>5</v>
      </c>
      <c r="N38" s="22">
        <v>135.4</v>
      </c>
      <c r="O38" s="22">
        <v>33.299999999999997</v>
      </c>
      <c r="P38" s="22">
        <v>6.5</v>
      </c>
      <c r="Q38" s="22">
        <v>137.19999999999999</v>
      </c>
      <c r="R38" s="22">
        <v>31.7</v>
      </c>
      <c r="S38" s="22">
        <v>7.9</v>
      </c>
      <c r="T38" s="22">
        <v>150.6</v>
      </c>
      <c r="U38" s="22">
        <v>64.7</v>
      </c>
      <c r="V38" s="22">
        <v>18.5</v>
      </c>
      <c r="W38" s="24"/>
    </row>
    <row r="39" spans="1:23" ht="16.5" x14ac:dyDescent="0.25">
      <c r="A39" s="33">
        <v>44939</v>
      </c>
      <c r="B39" s="21" t="s">
        <v>229</v>
      </c>
      <c r="C39" s="21" t="s">
        <v>230</v>
      </c>
      <c r="D39" s="22">
        <v>1</v>
      </c>
      <c r="E39" s="22" t="s">
        <v>196</v>
      </c>
      <c r="F39" s="67">
        <v>80.8</v>
      </c>
      <c r="G39" s="22">
        <v>7.3</v>
      </c>
      <c r="H39" s="22">
        <v>83.3</v>
      </c>
      <c r="I39" s="22">
        <v>12.4</v>
      </c>
      <c r="J39" s="22">
        <v>3.1</v>
      </c>
      <c r="K39" s="22">
        <v>84.9</v>
      </c>
      <c r="L39" s="22">
        <v>14.1</v>
      </c>
      <c r="M39" s="22">
        <v>5.0999999999999996</v>
      </c>
      <c r="N39" s="22">
        <v>86</v>
      </c>
      <c r="O39" s="22">
        <v>15.1</v>
      </c>
      <c r="P39" s="22">
        <v>6.4</v>
      </c>
      <c r="Q39" s="22">
        <v>87.3</v>
      </c>
      <c r="R39" s="22">
        <v>14.9</v>
      </c>
      <c r="S39" s="22">
        <v>8</v>
      </c>
      <c r="T39" s="22">
        <v>86.8</v>
      </c>
      <c r="U39" s="22">
        <v>57.3</v>
      </c>
      <c r="V39" s="22">
        <v>7.4</v>
      </c>
      <c r="W39" s="24"/>
    </row>
    <row r="40" spans="1:23" ht="16.5" x14ac:dyDescent="0.25">
      <c r="A40" s="33">
        <v>44939</v>
      </c>
      <c r="B40" s="21" t="s">
        <v>230</v>
      </c>
      <c r="C40" s="21" t="s">
        <v>231</v>
      </c>
      <c r="D40" s="22">
        <v>1</v>
      </c>
      <c r="E40" s="22" t="s">
        <v>196</v>
      </c>
      <c r="F40" s="67">
        <v>83.6</v>
      </c>
      <c r="G40" s="22">
        <v>16.100000000000001</v>
      </c>
      <c r="H40" s="22">
        <v>86.1</v>
      </c>
      <c r="I40" s="22">
        <v>18.600000000000001</v>
      </c>
      <c r="J40" s="22">
        <v>3</v>
      </c>
      <c r="K40" s="22">
        <v>87.7</v>
      </c>
      <c r="L40" s="22">
        <v>18.8</v>
      </c>
      <c r="M40" s="22">
        <v>4.9000000000000004</v>
      </c>
      <c r="N40" s="22">
        <v>89</v>
      </c>
      <c r="O40" s="22">
        <v>18.8</v>
      </c>
      <c r="P40" s="22">
        <v>6.5</v>
      </c>
      <c r="Q40" s="22">
        <v>90.5</v>
      </c>
      <c r="R40" s="22">
        <v>18.899999999999999</v>
      </c>
      <c r="S40" s="22">
        <v>8.3000000000000007</v>
      </c>
      <c r="T40" s="22">
        <v>86.8</v>
      </c>
      <c r="U40" s="22">
        <v>41.6</v>
      </c>
      <c r="V40" s="22">
        <v>3.8</v>
      </c>
      <c r="W40" s="24"/>
    </row>
    <row r="41" spans="1:23" ht="16.5" x14ac:dyDescent="0.25">
      <c r="A41" s="33">
        <v>44939</v>
      </c>
      <c r="B41" s="21" t="s">
        <v>231</v>
      </c>
      <c r="C41" s="21" t="s">
        <v>232</v>
      </c>
      <c r="D41" s="22">
        <v>1</v>
      </c>
      <c r="E41" s="22" t="s">
        <v>196</v>
      </c>
      <c r="F41" s="67">
        <v>222.9</v>
      </c>
      <c r="G41" s="22">
        <v>49.2</v>
      </c>
      <c r="H41" s="22">
        <v>226.9</v>
      </c>
      <c r="I41" s="22">
        <v>54.8</v>
      </c>
      <c r="J41" s="22">
        <v>1.8</v>
      </c>
      <c r="K41" s="22">
        <v>231.5</v>
      </c>
      <c r="L41" s="22">
        <v>55.9</v>
      </c>
      <c r="M41" s="22">
        <v>3.9</v>
      </c>
      <c r="N41" s="22">
        <v>234.6</v>
      </c>
      <c r="O41" s="22">
        <v>55</v>
      </c>
      <c r="P41" s="22">
        <v>5.2</v>
      </c>
      <c r="Q41" s="22">
        <v>237.3</v>
      </c>
      <c r="R41" s="22">
        <v>55.5</v>
      </c>
      <c r="S41" s="22">
        <v>6.5</v>
      </c>
      <c r="T41" s="22">
        <v>226.9</v>
      </c>
      <c r="U41" s="22">
        <v>57.6</v>
      </c>
      <c r="V41" s="22">
        <v>1.8</v>
      </c>
      <c r="W41" s="24"/>
    </row>
    <row r="42" spans="1:23" ht="36" customHeight="1" x14ac:dyDescent="0.25">
      <c r="A42" s="36"/>
      <c r="B42" s="37"/>
      <c r="C42" s="37"/>
      <c r="D42" s="38">
        <f>30*36</f>
        <v>1080</v>
      </c>
      <c r="E42" s="73">
        <f>(F42+D42)/86400</f>
        <v>5.7803240740740752E-2</v>
      </c>
      <c r="F42" s="68">
        <f>SUM(F6:F41)</f>
        <v>3914.2000000000003</v>
      </c>
      <c r="G42" s="38"/>
      <c r="H42" s="38">
        <f>SUM(H6:H41)</f>
        <v>4028.4000000000005</v>
      </c>
      <c r="I42" s="38"/>
      <c r="J42" s="38"/>
      <c r="K42" s="38">
        <f>SUM(K6:K41)</f>
        <v>4106</v>
      </c>
      <c r="L42" s="38"/>
      <c r="M42" s="38"/>
      <c r="N42" s="38">
        <f>SUM(N6:N41)</f>
        <v>4167.5</v>
      </c>
      <c r="O42" s="38"/>
      <c r="P42" s="38"/>
      <c r="Q42" s="38">
        <f>SUM(Q6:Q41)</f>
        <v>4224.5999999999995</v>
      </c>
      <c r="R42" s="38"/>
      <c r="S42" s="38"/>
      <c r="T42" s="38">
        <f>SUM(T6:T41)</f>
        <v>4277.5</v>
      </c>
      <c r="U42" s="38"/>
      <c r="V42" s="39"/>
      <c r="W42" s="40"/>
    </row>
    <row r="43" spans="1:23" ht="16.5" x14ac:dyDescent="0.25">
      <c r="A43" s="33">
        <v>44939</v>
      </c>
      <c r="B43" s="21" t="s">
        <v>232</v>
      </c>
      <c r="C43" s="21" t="s">
        <v>231</v>
      </c>
      <c r="D43" s="22">
        <v>1</v>
      </c>
      <c r="E43" s="22" t="s">
        <v>233</v>
      </c>
      <c r="F43" s="67">
        <v>83.5</v>
      </c>
      <c r="G43" s="22">
        <v>14.1</v>
      </c>
      <c r="H43" s="22">
        <v>86.1</v>
      </c>
      <c r="I43" s="22">
        <v>15.4</v>
      </c>
      <c r="J43" s="22">
        <v>3.1</v>
      </c>
      <c r="K43" s="22">
        <v>87.8</v>
      </c>
      <c r="L43" s="22">
        <v>17.3</v>
      </c>
      <c r="M43" s="22">
        <v>5.0999999999999996</v>
      </c>
      <c r="N43" s="22">
        <v>89.1</v>
      </c>
      <c r="O43" s="22">
        <v>18.399999999999999</v>
      </c>
      <c r="P43" s="22">
        <v>6.7</v>
      </c>
      <c r="Q43" s="22">
        <v>90.3</v>
      </c>
      <c r="R43" s="22">
        <v>19.5</v>
      </c>
      <c r="S43" s="22">
        <v>8.1</v>
      </c>
      <c r="T43" s="22">
        <v>84.4</v>
      </c>
      <c r="U43" s="22">
        <v>28.3</v>
      </c>
      <c r="V43" s="22">
        <v>1.1000000000000001</v>
      </c>
      <c r="W43" s="28"/>
    </row>
    <row r="44" spans="1:23" ht="16.5" x14ac:dyDescent="0.25">
      <c r="A44" s="33">
        <v>44939</v>
      </c>
      <c r="B44" s="21" t="s">
        <v>231</v>
      </c>
      <c r="C44" s="21" t="s">
        <v>230</v>
      </c>
      <c r="D44" s="22">
        <v>1</v>
      </c>
      <c r="E44" s="22" t="s">
        <v>233</v>
      </c>
      <c r="F44" s="67">
        <v>83.5</v>
      </c>
      <c r="G44" s="22">
        <v>0.5</v>
      </c>
      <c r="H44" s="22">
        <v>86</v>
      </c>
      <c r="I44" s="22">
        <v>0.6</v>
      </c>
      <c r="J44" s="22">
        <v>3</v>
      </c>
      <c r="K44" s="22">
        <v>87.7</v>
      </c>
      <c r="L44" s="22">
        <v>2.2999999999999998</v>
      </c>
      <c r="M44" s="22">
        <v>5</v>
      </c>
      <c r="N44" s="22">
        <v>89</v>
      </c>
      <c r="O44" s="22">
        <v>2.1</v>
      </c>
      <c r="P44" s="22">
        <v>6.6</v>
      </c>
      <c r="Q44" s="22">
        <v>90.4</v>
      </c>
      <c r="R44" s="22">
        <v>2.2000000000000002</v>
      </c>
      <c r="S44" s="22">
        <v>8.3000000000000007</v>
      </c>
      <c r="T44" s="22">
        <v>83.5</v>
      </c>
      <c r="U44" s="22">
        <v>0.5</v>
      </c>
      <c r="V44" s="22">
        <v>0</v>
      </c>
      <c r="W44" s="28"/>
    </row>
    <row r="45" spans="1:23" ht="16.5" x14ac:dyDescent="0.25">
      <c r="A45" s="33">
        <v>44939</v>
      </c>
      <c r="B45" s="21" t="s">
        <v>230</v>
      </c>
      <c r="C45" s="21" t="s">
        <v>229</v>
      </c>
      <c r="D45" s="22">
        <v>1</v>
      </c>
      <c r="E45" s="22" t="s">
        <v>233</v>
      </c>
      <c r="F45" s="67">
        <v>82</v>
      </c>
      <c r="G45" s="22">
        <v>6.7</v>
      </c>
      <c r="H45" s="22">
        <v>84.4</v>
      </c>
      <c r="I45" s="22">
        <v>18.600000000000001</v>
      </c>
      <c r="J45" s="22">
        <v>2.9</v>
      </c>
      <c r="K45" s="22">
        <v>86.1</v>
      </c>
      <c r="L45" s="22">
        <v>25.7</v>
      </c>
      <c r="M45" s="22">
        <v>5</v>
      </c>
      <c r="N45" s="22">
        <v>87.2</v>
      </c>
      <c r="O45" s="22">
        <v>26.6</v>
      </c>
      <c r="P45" s="22">
        <v>6.3</v>
      </c>
      <c r="Q45" s="22">
        <v>88.7</v>
      </c>
      <c r="R45" s="22">
        <v>28.4</v>
      </c>
      <c r="S45" s="22">
        <v>8.1999999999999993</v>
      </c>
      <c r="T45" s="22">
        <v>88.2</v>
      </c>
      <c r="U45" s="22">
        <v>54.5</v>
      </c>
      <c r="V45" s="22">
        <v>7.6</v>
      </c>
      <c r="W45" s="28"/>
    </row>
    <row r="46" spans="1:23" ht="16.5" x14ac:dyDescent="0.25">
      <c r="A46" s="30">
        <v>45093</v>
      </c>
      <c r="B46" s="18" t="s">
        <v>229</v>
      </c>
      <c r="C46" s="18" t="s">
        <v>228</v>
      </c>
      <c r="D46" s="19">
        <v>1</v>
      </c>
      <c r="E46" s="19" t="s">
        <v>233</v>
      </c>
      <c r="F46" s="65">
        <v>127</v>
      </c>
      <c r="G46" s="19">
        <v>35.4</v>
      </c>
      <c r="H46" s="19">
        <v>130.80000000000001</v>
      </c>
      <c r="I46" s="19">
        <v>43</v>
      </c>
      <c r="J46" s="19">
        <v>3</v>
      </c>
      <c r="K46" s="19">
        <v>133.4</v>
      </c>
      <c r="L46" s="19">
        <v>44.2</v>
      </c>
      <c r="M46" s="19">
        <v>5</v>
      </c>
      <c r="N46" s="19">
        <v>135.1</v>
      </c>
      <c r="O46" s="19">
        <v>47.9</v>
      </c>
      <c r="P46" s="19">
        <v>6.4</v>
      </c>
      <c r="Q46" s="19">
        <v>137</v>
      </c>
      <c r="R46" s="19">
        <v>49.3</v>
      </c>
      <c r="S46" s="19">
        <v>7.9</v>
      </c>
      <c r="T46" s="19">
        <v>133.30000000000001</v>
      </c>
      <c r="U46" s="19">
        <v>59.9</v>
      </c>
      <c r="V46" s="19">
        <v>5</v>
      </c>
      <c r="W46" s="28"/>
    </row>
    <row r="47" spans="1:23" ht="16.5" x14ac:dyDescent="0.25">
      <c r="A47" s="33">
        <v>44939</v>
      </c>
      <c r="B47" s="21" t="s">
        <v>228</v>
      </c>
      <c r="C47" s="21" t="s">
        <v>227</v>
      </c>
      <c r="D47" s="22">
        <v>1</v>
      </c>
      <c r="E47" s="22" t="s">
        <v>233</v>
      </c>
      <c r="F47" s="67">
        <v>81.3</v>
      </c>
      <c r="G47" s="22">
        <v>19.100000000000001</v>
      </c>
      <c r="H47" s="22">
        <v>83.8</v>
      </c>
      <c r="I47" s="22">
        <v>33.9</v>
      </c>
      <c r="J47" s="22">
        <v>3.1</v>
      </c>
      <c r="K47" s="22">
        <v>85.1</v>
      </c>
      <c r="L47" s="22">
        <v>34.4</v>
      </c>
      <c r="M47" s="22">
        <v>4.7</v>
      </c>
      <c r="N47" s="22">
        <v>86.3</v>
      </c>
      <c r="O47" s="22">
        <v>25.4</v>
      </c>
      <c r="P47" s="22">
        <v>6.2</v>
      </c>
      <c r="Q47" s="22">
        <v>87.6</v>
      </c>
      <c r="R47" s="22">
        <v>26</v>
      </c>
      <c r="S47" s="22">
        <v>7.7</v>
      </c>
      <c r="T47" s="22">
        <v>92.5</v>
      </c>
      <c r="U47" s="22">
        <v>53.1</v>
      </c>
      <c r="V47" s="22">
        <v>13.8</v>
      </c>
      <c r="W47" s="28"/>
    </row>
    <row r="48" spans="1:23" ht="16.5" x14ac:dyDescent="0.25">
      <c r="A48" s="33">
        <v>44939</v>
      </c>
      <c r="B48" s="21" t="s">
        <v>227</v>
      </c>
      <c r="C48" s="21" t="s">
        <v>226</v>
      </c>
      <c r="D48" s="22">
        <v>1</v>
      </c>
      <c r="E48" s="22" t="s">
        <v>233</v>
      </c>
      <c r="F48" s="67">
        <v>78.8</v>
      </c>
      <c r="G48" s="22">
        <v>10.5</v>
      </c>
      <c r="H48" s="22">
        <v>81.099999999999994</v>
      </c>
      <c r="I48" s="22">
        <v>12.9</v>
      </c>
      <c r="J48" s="22">
        <v>2.9</v>
      </c>
      <c r="K48" s="22">
        <v>82.8</v>
      </c>
      <c r="L48" s="22">
        <v>13.5</v>
      </c>
      <c r="M48" s="22">
        <v>5.0999999999999996</v>
      </c>
      <c r="N48" s="22">
        <v>83.9</v>
      </c>
      <c r="O48" s="22">
        <v>15.9</v>
      </c>
      <c r="P48" s="22">
        <v>6.5</v>
      </c>
      <c r="Q48" s="22">
        <v>85.1</v>
      </c>
      <c r="R48" s="22">
        <v>11.2</v>
      </c>
      <c r="S48" s="22">
        <v>8</v>
      </c>
      <c r="T48" s="22">
        <v>86.1</v>
      </c>
      <c r="U48" s="22">
        <v>59.6</v>
      </c>
      <c r="V48" s="22">
        <v>9.3000000000000007</v>
      </c>
      <c r="W48" s="28"/>
    </row>
    <row r="49" spans="1:24" ht="16.5" x14ac:dyDescent="0.25">
      <c r="A49" s="33">
        <v>44939</v>
      </c>
      <c r="B49" s="21" t="s">
        <v>226</v>
      </c>
      <c r="C49" s="21" t="s">
        <v>225</v>
      </c>
      <c r="D49" s="22">
        <v>1</v>
      </c>
      <c r="E49" s="22" t="s">
        <v>233</v>
      </c>
      <c r="F49" s="67">
        <v>94.3</v>
      </c>
      <c r="G49" s="22">
        <v>17</v>
      </c>
      <c r="H49" s="22">
        <v>97.2</v>
      </c>
      <c r="I49" s="22">
        <v>24.9</v>
      </c>
      <c r="J49" s="22">
        <v>3.1</v>
      </c>
      <c r="K49" s="22">
        <v>99.1</v>
      </c>
      <c r="L49" s="22">
        <v>31.4</v>
      </c>
      <c r="M49" s="22">
        <v>5.0999999999999996</v>
      </c>
      <c r="N49" s="22">
        <v>100.3</v>
      </c>
      <c r="O49" s="22">
        <v>28.3</v>
      </c>
      <c r="P49" s="22">
        <v>6.4</v>
      </c>
      <c r="Q49" s="22">
        <v>101.8</v>
      </c>
      <c r="R49" s="22">
        <v>29.3</v>
      </c>
      <c r="S49" s="22">
        <v>8</v>
      </c>
      <c r="T49" s="22">
        <v>108.8</v>
      </c>
      <c r="U49" s="22">
        <v>51.8</v>
      </c>
      <c r="V49" s="22">
        <v>15.4</v>
      </c>
      <c r="W49" s="28"/>
    </row>
    <row r="50" spans="1:24" ht="16.5" x14ac:dyDescent="0.25">
      <c r="A50" s="33">
        <v>44939</v>
      </c>
      <c r="B50" s="21" t="s">
        <v>225</v>
      </c>
      <c r="C50" s="21" t="s">
        <v>224</v>
      </c>
      <c r="D50" s="22">
        <v>1</v>
      </c>
      <c r="E50" s="22" t="s">
        <v>233</v>
      </c>
      <c r="F50" s="67">
        <v>82.8</v>
      </c>
      <c r="G50" s="22">
        <v>21</v>
      </c>
      <c r="H50" s="22">
        <v>85.3</v>
      </c>
      <c r="I50" s="22">
        <v>34.799999999999997</v>
      </c>
      <c r="J50" s="22">
        <v>3</v>
      </c>
      <c r="K50" s="22">
        <v>87</v>
      </c>
      <c r="L50" s="22">
        <v>34.1</v>
      </c>
      <c r="M50" s="22">
        <v>5.0999999999999996</v>
      </c>
      <c r="N50" s="22">
        <v>88.2</v>
      </c>
      <c r="O50" s="22">
        <v>39.5</v>
      </c>
      <c r="P50" s="22">
        <v>6.5</v>
      </c>
      <c r="Q50" s="22">
        <v>89.4</v>
      </c>
      <c r="R50" s="22">
        <v>40.700000000000003</v>
      </c>
      <c r="S50" s="22">
        <v>8</v>
      </c>
      <c r="T50" s="22">
        <v>89.8</v>
      </c>
      <c r="U50" s="22">
        <v>58</v>
      </c>
      <c r="V50" s="22">
        <v>8.5</v>
      </c>
      <c r="W50" s="28"/>
    </row>
    <row r="51" spans="1:24" ht="16.5" x14ac:dyDescent="0.25">
      <c r="A51" s="33">
        <v>44939</v>
      </c>
      <c r="B51" s="21" t="s">
        <v>224</v>
      </c>
      <c r="C51" s="21" t="s">
        <v>223</v>
      </c>
      <c r="D51" s="22">
        <v>1</v>
      </c>
      <c r="E51" s="22" t="s">
        <v>233</v>
      </c>
      <c r="F51" s="67">
        <v>133.19999999999999</v>
      </c>
      <c r="G51" s="22">
        <v>15.7</v>
      </c>
      <c r="H51" s="22">
        <v>137.1</v>
      </c>
      <c r="I51" s="22">
        <v>16.100000000000001</v>
      </c>
      <c r="J51" s="22">
        <v>2.9</v>
      </c>
      <c r="K51" s="22">
        <v>140</v>
      </c>
      <c r="L51" s="22">
        <v>13.6</v>
      </c>
      <c r="M51" s="22">
        <v>5.0999999999999996</v>
      </c>
      <c r="N51" s="22">
        <v>142</v>
      </c>
      <c r="O51" s="22">
        <v>13.6</v>
      </c>
      <c r="P51" s="22">
        <v>6.6</v>
      </c>
      <c r="Q51" s="22">
        <v>143.9</v>
      </c>
      <c r="R51" s="22">
        <v>16.7</v>
      </c>
      <c r="S51" s="22">
        <v>8</v>
      </c>
      <c r="T51" s="22">
        <v>143.69999999999999</v>
      </c>
      <c r="U51" s="22">
        <v>43.6</v>
      </c>
      <c r="V51" s="22">
        <v>7.9</v>
      </c>
      <c r="W51" s="28"/>
    </row>
    <row r="52" spans="1:24" ht="16.5" x14ac:dyDescent="0.25">
      <c r="A52" s="33">
        <v>44939</v>
      </c>
      <c r="B52" s="21" t="s">
        <v>223</v>
      </c>
      <c r="C52" s="21" t="s">
        <v>222</v>
      </c>
      <c r="D52" s="22">
        <v>1</v>
      </c>
      <c r="E52" s="22" t="s">
        <v>233</v>
      </c>
      <c r="F52" s="67">
        <v>90.9</v>
      </c>
      <c r="G52" s="22">
        <v>16.8</v>
      </c>
      <c r="H52" s="22">
        <v>93.6</v>
      </c>
      <c r="I52" s="22">
        <v>20.3</v>
      </c>
      <c r="J52" s="22">
        <v>3</v>
      </c>
      <c r="K52" s="22">
        <v>95.5</v>
      </c>
      <c r="L52" s="22">
        <v>20.5</v>
      </c>
      <c r="M52" s="22">
        <v>5.0999999999999996</v>
      </c>
      <c r="N52" s="22">
        <v>96.9</v>
      </c>
      <c r="O52" s="22">
        <v>20.100000000000001</v>
      </c>
      <c r="P52" s="22">
        <v>6.6</v>
      </c>
      <c r="Q52" s="22">
        <v>98</v>
      </c>
      <c r="R52" s="22">
        <v>20.3</v>
      </c>
      <c r="S52" s="22">
        <v>7.8</v>
      </c>
      <c r="T52" s="22">
        <v>98.6</v>
      </c>
      <c r="U52" s="22">
        <v>64.900000000000006</v>
      </c>
      <c r="V52" s="22">
        <v>8.5</v>
      </c>
      <c r="W52" s="28"/>
    </row>
    <row r="53" spans="1:24" ht="16.5" x14ac:dyDescent="0.25">
      <c r="A53" s="33">
        <v>44939</v>
      </c>
      <c r="B53" s="21" t="s">
        <v>222</v>
      </c>
      <c r="C53" s="21" t="s">
        <v>221</v>
      </c>
      <c r="D53" s="22">
        <v>1</v>
      </c>
      <c r="E53" s="22" t="s">
        <v>233</v>
      </c>
      <c r="F53" s="67">
        <v>119.3</v>
      </c>
      <c r="G53" s="22">
        <v>17.899999999999999</v>
      </c>
      <c r="H53" s="22">
        <v>122.9</v>
      </c>
      <c r="I53" s="22">
        <v>21.2</v>
      </c>
      <c r="J53" s="22">
        <v>3</v>
      </c>
      <c r="K53" s="22">
        <v>125.2</v>
      </c>
      <c r="L53" s="22">
        <v>22.2</v>
      </c>
      <c r="M53" s="22">
        <v>4.9000000000000004</v>
      </c>
      <c r="N53" s="22">
        <v>126.8</v>
      </c>
      <c r="O53" s="22">
        <v>24.3</v>
      </c>
      <c r="P53" s="22">
        <v>6.3</v>
      </c>
      <c r="Q53" s="22">
        <v>128.69999999999999</v>
      </c>
      <c r="R53" s="22">
        <v>25.6</v>
      </c>
      <c r="S53" s="22">
        <v>7.9</v>
      </c>
      <c r="T53" s="22">
        <v>129.30000000000001</v>
      </c>
      <c r="U53" s="22">
        <v>61</v>
      </c>
      <c r="V53" s="22">
        <v>8.4</v>
      </c>
      <c r="W53" s="28"/>
    </row>
    <row r="54" spans="1:24" ht="16.5" x14ac:dyDescent="0.25">
      <c r="A54" s="30">
        <v>45093</v>
      </c>
      <c r="B54" s="34" t="s">
        <v>221</v>
      </c>
      <c r="C54" s="34" t="s">
        <v>219</v>
      </c>
      <c r="D54" s="35">
        <v>1</v>
      </c>
      <c r="E54" s="35" t="s">
        <v>233</v>
      </c>
      <c r="F54" s="69">
        <v>97.9</v>
      </c>
      <c r="G54" s="35">
        <v>27.1</v>
      </c>
      <c r="H54" s="35">
        <v>100.8</v>
      </c>
      <c r="I54" s="35">
        <v>25.9</v>
      </c>
      <c r="J54" s="35">
        <v>3</v>
      </c>
      <c r="K54" s="35">
        <v>102.6</v>
      </c>
      <c r="L54" s="35">
        <v>26.6</v>
      </c>
      <c r="M54" s="35">
        <v>4.8</v>
      </c>
      <c r="N54" s="35">
        <v>104.2</v>
      </c>
      <c r="O54" s="35">
        <v>24.2</v>
      </c>
      <c r="P54" s="35">
        <v>6.4</v>
      </c>
      <c r="Q54" s="35">
        <v>105.5</v>
      </c>
      <c r="R54" s="35">
        <v>24.8</v>
      </c>
      <c r="S54" s="35">
        <v>7.8</v>
      </c>
      <c r="T54" s="35">
        <v>103</v>
      </c>
      <c r="U54" s="35">
        <v>49.4</v>
      </c>
      <c r="V54" s="35">
        <v>5.2</v>
      </c>
      <c r="W54" s="20"/>
      <c r="X54" s="20"/>
    </row>
    <row r="55" spans="1:24" ht="16.5" x14ac:dyDescent="0.25">
      <c r="A55" s="30">
        <v>45093</v>
      </c>
      <c r="B55" s="18" t="s">
        <v>219</v>
      </c>
      <c r="C55" s="18" t="s">
        <v>218</v>
      </c>
      <c r="D55" s="19">
        <v>1</v>
      </c>
      <c r="E55" s="19" t="s">
        <v>233</v>
      </c>
      <c r="F55" s="65">
        <v>127.7</v>
      </c>
      <c r="G55" s="19">
        <v>16.100000000000001</v>
      </c>
      <c r="H55" s="19">
        <v>131.6</v>
      </c>
      <c r="I55" s="19">
        <v>23.2</v>
      </c>
      <c r="J55" s="19">
        <v>3.1</v>
      </c>
      <c r="K55" s="19">
        <v>133.80000000000001</v>
      </c>
      <c r="L55" s="19">
        <v>23.5</v>
      </c>
      <c r="M55" s="19">
        <v>4.8</v>
      </c>
      <c r="N55" s="19">
        <v>135.80000000000001</v>
      </c>
      <c r="O55" s="19">
        <v>24.7</v>
      </c>
      <c r="P55" s="19">
        <v>6.3</v>
      </c>
      <c r="Q55" s="19">
        <v>138</v>
      </c>
      <c r="R55" s="19">
        <v>25.1</v>
      </c>
      <c r="S55" s="19">
        <v>8.1</v>
      </c>
      <c r="T55" s="19">
        <v>138.19999999999999</v>
      </c>
      <c r="U55" s="19">
        <v>56.3</v>
      </c>
      <c r="V55" s="19">
        <v>8.1999999999999993</v>
      </c>
      <c r="W55" s="20"/>
      <c r="X55" s="20"/>
    </row>
    <row r="56" spans="1:24" ht="16.5" x14ac:dyDescent="0.25">
      <c r="A56" s="32"/>
      <c r="B56" s="25" t="s">
        <v>218</v>
      </c>
      <c r="C56" s="25" t="s">
        <v>217</v>
      </c>
      <c r="D56" s="26">
        <v>1</v>
      </c>
      <c r="E56" s="26" t="s">
        <v>233</v>
      </c>
      <c r="F56" s="70">
        <v>115.4</v>
      </c>
      <c r="G56" s="26">
        <v>6.4</v>
      </c>
      <c r="H56" s="26">
        <v>118.9</v>
      </c>
      <c r="I56" s="26">
        <v>10.3</v>
      </c>
      <c r="J56" s="26">
        <v>3</v>
      </c>
      <c r="K56" s="26">
        <v>121.2</v>
      </c>
      <c r="L56" s="26">
        <v>10.8</v>
      </c>
      <c r="M56" s="26">
        <v>5</v>
      </c>
      <c r="N56" s="26">
        <v>123.1</v>
      </c>
      <c r="O56" s="26">
        <v>12.2</v>
      </c>
      <c r="P56" s="26">
        <v>6.7</v>
      </c>
      <c r="Q56" s="27">
        <v>124.5</v>
      </c>
      <c r="R56" s="27">
        <v>13.2</v>
      </c>
      <c r="S56" s="27">
        <v>7.9</v>
      </c>
      <c r="T56" s="27">
        <v>117.7</v>
      </c>
      <c r="U56" s="27">
        <v>20.9</v>
      </c>
      <c r="V56" s="27">
        <v>2</v>
      </c>
      <c r="W56" s="28"/>
    </row>
    <row r="57" spans="1:24" ht="16.5" x14ac:dyDescent="0.25">
      <c r="A57" s="32"/>
      <c r="B57" s="25" t="s">
        <v>217</v>
      </c>
      <c r="C57" s="25" t="s">
        <v>216</v>
      </c>
      <c r="D57" s="26">
        <v>1</v>
      </c>
      <c r="E57" s="26" t="s">
        <v>233</v>
      </c>
      <c r="F57" s="70">
        <v>164.1</v>
      </c>
      <c r="G57" s="26">
        <v>16.7</v>
      </c>
      <c r="H57" s="26">
        <v>168.7</v>
      </c>
      <c r="I57" s="26">
        <v>25.6</v>
      </c>
      <c r="J57" s="26">
        <v>2.8</v>
      </c>
      <c r="K57" s="26">
        <v>172.5</v>
      </c>
      <c r="L57" s="26">
        <v>25.9</v>
      </c>
      <c r="M57" s="26">
        <v>5.0999999999999996</v>
      </c>
      <c r="N57" s="26">
        <v>174.5</v>
      </c>
      <c r="O57" s="26">
        <v>26.4</v>
      </c>
      <c r="P57" s="26">
        <v>6.3</v>
      </c>
      <c r="Q57" s="27">
        <v>176.7</v>
      </c>
      <c r="R57" s="27">
        <v>26.9</v>
      </c>
      <c r="S57" s="27">
        <v>7.7</v>
      </c>
      <c r="T57" s="27">
        <v>167.8</v>
      </c>
      <c r="U57" s="27">
        <v>25.7</v>
      </c>
      <c r="V57" s="27">
        <v>2.2999999999999998</v>
      </c>
      <c r="W57" s="28"/>
    </row>
    <row r="58" spans="1:24" ht="16.5" x14ac:dyDescent="0.25">
      <c r="A58" s="32"/>
      <c r="B58" s="25" t="s">
        <v>216</v>
      </c>
      <c r="C58" s="25" t="s">
        <v>215</v>
      </c>
      <c r="D58" s="26">
        <v>1</v>
      </c>
      <c r="E58" s="26" t="s">
        <v>233</v>
      </c>
      <c r="F58" s="70">
        <v>138</v>
      </c>
      <c r="G58" s="26">
        <v>13.5</v>
      </c>
      <c r="H58" s="26">
        <v>142.19999999999999</v>
      </c>
      <c r="I58" s="26">
        <v>13.8</v>
      </c>
      <c r="J58" s="26">
        <v>3</v>
      </c>
      <c r="K58" s="26">
        <v>144.9</v>
      </c>
      <c r="L58" s="26">
        <v>15.1</v>
      </c>
      <c r="M58" s="26">
        <v>5</v>
      </c>
      <c r="N58" s="26">
        <v>147</v>
      </c>
      <c r="O58" s="26">
        <v>16.2</v>
      </c>
      <c r="P58" s="26">
        <v>6.5</v>
      </c>
      <c r="Q58" s="27">
        <v>149</v>
      </c>
      <c r="R58" s="27">
        <v>16.8</v>
      </c>
      <c r="S58" s="27">
        <v>8</v>
      </c>
      <c r="T58" s="27">
        <v>146.1</v>
      </c>
      <c r="U58" s="27">
        <v>29.4</v>
      </c>
      <c r="V58" s="27">
        <v>5.9</v>
      </c>
      <c r="W58" s="28"/>
    </row>
    <row r="59" spans="1:24" ht="16.5" x14ac:dyDescent="0.25">
      <c r="A59" s="32"/>
      <c r="B59" s="25" t="s">
        <v>215</v>
      </c>
      <c r="C59" s="25" t="s">
        <v>214</v>
      </c>
      <c r="D59" s="26">
        <v>1</v>
      </c>
      <c r="E59" s="26" t="s">
        <v>233</v>
      </c>
      <c r="F59" s="70">
        <v>93.6</v>
      </c>
      <c r="G59" s="26">
        <v>10.9</v>
      </c>
      <c r="H59" s="26">
        <v>96.5</v>
      </c>
      <c r="I59" s="26">
        <v>5.9</v>
      </c>
      <c r="J59" s="26">
        <v>3.1</v>
      </c>
      <c r="K59" s="26">
        <v>98.2</v>
      </c>
      <c r="L59" s="26">
        <v>4</v>
      </c>
      <c r="M59" s="26">
        <v>4.9000000000000004</v>
      </c>
      <c r="N59" s="26">
        <v>99.6</v>
      </c>
      <c r="O59" s="26">
        <v>5.2</v>
      </c>
      <c r="P59" s="26">
        <v>6.4</v>
      </c>
      <c r="Q59" s="27">
        <v>101</v>
      </c>
      <c r="R59" s="27">
        <v>5.2</v>
      </c>
      <c r="S59" s="27">
        <v>7.9</v>
      </c>
      <c r="T59" s="27">
        <v>101</v>
      </c>
      <c r="U59" s="27">
        <v>42.9</v>
      </c>
      <c r="V59" s="27">
        <v>7.9</v>
      </c>
      <c r="W59" s="28"/>
    </row>
    <row r="60" spans="1:24" ht="16.5" x14ac:dyDescent="0.25">
      <c r="A60" s="32"/>
      <c r="B60" s="25" t="s">
        <v>214</v>
      </c>
      <c r="C60" s="25" t="s">
        <v>213</v>
      </c>
      <c r="D60" s="26">
        <v>1</v>
      </c>
      <c r="E60" s="26" t="s">
        <v>233</v>
      </c>
      <c r="F60" s="70">
        <v>86.3</v>
      </c>
      <c r="G60" s="26">
        <v>9.6999999999999993</v>
      </c>
      <c r="H60" s="26">
        <v>88.9</v>
      </c>
      <c r="I60" s="26">
        <v>13.6</v>
      </c>
      <c r="J60" s="26">
        <v>3</v>
      </c>
      <c r="K60" s="26">
        <v>90.6</v>
      </c>
      <c r="L60" s="26">
        <v>16.600000000000001</v>
      </c>
      <c r="M60" s="26">
        <v>5</v>
      </c>
      <c r="N60" s="26">
        <v>92</v>
      </c>
      <c r="O60" s="26">
        <v>16.5</v>
      </c>
      <c r="P60" s="26">
        <v>6.6</v>
      </c>
      <c r="Q60" s="27">
        <v>93.4</v>
      </c>
      <c r="R60" s="27">
        <v>16.600000000000001</v>
      </c>
      <c r="S60" s="27">
        <v>8.1999999999999993</v>
      </c>
      <c r="T60" s="27">
        <v>92.9</v>
      </c>
      <c r="U60" s="27">
        <v>55.2</v>
      </c>
      <c r="V60" s="27">
        <v>7.6</v>
      </c>
      <c r="W60" s="28"/>
    </row>
    <row r="61" spans="1:24" ht="16.5" x14ac:dyDescent="0.25">
      <c r="A61" s="32"/>
      <c r="B61" s="25" t="s">
        <v>213</v>
      </c>
      <c r="C61" s="25" t="s">
        <v>212</v>
      </c>
      <c r="D61" s="26">
        <v>1</v>
      </c>
      <c r="E61" s="26" t="s">
        <v>233</v>
      </c>
      <c r="F61" s="70">
        <v>139.69999999999999</v>
      </c>
      <c r="G61" s="26">
        <v>14.6</v>
      </c>
      <c r="H61" s="26">
        <v>144</v>
      </c>
      <c r="I61" s="26">
        <v>16.899999999999999</v>
      </c>
      <c r="J61" s="26">
        <v>3.1</v>
      </c>
      <c r="K61" s="26">
        <v>146.80000000000001</v>
      </c>
      <c r="L61" s="26">
        <v>17.600000000000001</v>
      </c>
      <c r="M61" s="26">
        <v>5.0999999999999996</v>
      </c>
      <c r="N61" s="26">
        <v>148.4</v>
      </c>
      <c r="O61" s="26">
        <v>17.899999999999999</v>
      </c>
      <c r="P61" s="26">
        <v>6.2</v>
      </c>
      <c r="Q61" s="27">
        <v>150.9</v>
      </c>
      <c r="R61" s="27">
        <v>18.5</v>
      </c>
      <c r="S61" s="27">
        <v>8</v>
      </c>
      <c r="T61" s="27">
        <v>139.69999999999999</v>
      </c>
      <c r="U61" s="27">
        <v>15.2</v>
      </c>
      <c r="V61" s="27">
        <v>0</v>
      </c>
      <c r="W61" s="28"/>
    </row>
    <row r="62" spans="1:24" ht="16.5" x14ac:dyDescent="0.25">
      <c r="A62" s="32"/>
      <c r="B62" s="25" t="s">
        <v>212</v>
      </c>
      <c r="C62" s="25" t="s">
        <v>211</v>
      </c>
      <c r="D62" s="26">
        <v>1</v>
      </c>
      <c r="E62" s="26" t="s">
        <v>233</v>
      </c>
      <c r="F62" s="70">
        <v>71.7</v>
      </c>
      <c r="G62" s="26">
        <v>19.8</v>
      </c>
      <c r="H62" s="26">
        <v>73.900000000000006</v>
      </c>
      <c r="I62" s="26">
        <v>38.299999999999997</v>
      </c>
      <c r="J62" s="26">
        <v>3.1</v>
      </c>
      <c r="K62" s="26">
        <v>75.2</v>
      </c>
      <c r="L62" s="26">
        <v>39.6</v>
      </c>
      <c r="M62" s="26">
        <v>4.9000000000000004</v>
      </c>
      <c r="N62" s="26">
        <v>76.3</v>
      </c>
      <c r="O62" s="26">
        <v>49.1</v>
      </c>
      <c r="P62" s="26">
        <v>6.4</v>
      </c>
      <c r="Q62" s="27">
        <v>77.7</v>
      </c>
      <c r="R62" s="27">
        <v>51</v>
      </c>
      <c r="S62" s="27">
        <v>8.4</v>
      </c>
      <c r="T62" s="27">
        <v>77.3</v>
      </c>
      <c r="U62" s="27">
        <v>57.7</v>
      </c>
      <c r="V62" s="27">
        <v>7.8</v>
      </c>
      <c r="W62" s="28"/>
    </row>
    <row r="63" spans="1:24" ht="16.5" x14ac:dyDescent="0.25">
      <c r="A63" s="32"/>
      <c r="B63" s="25" t="s">
        <v>211</v>
      </c>
      <c r="C63" s="25" t="s">
        <v>210</v>
      </c>
      <c r="D63" s="26">
        <v>1</v>
      </c>
      <c r="E63" s="26" t="s">
        <v>233</v>
      </c>
      <c r="F63" s="70">
        <v>85.2</v>
      </c>
      <c r="G63" s="26">
        <v>6.9</v>
      </c>
      <c r="H63" s="26">
        <v>87.8</v>
      </c>
      <c r="I63" s="26">
        <v>10.5</v>
      </c>
      <c r="J63" s="26">
        <v>3.1</v>
      </c>
      <c r="K63" s="26">
        <v>89.5</v>
      </c>
      <c r="L63" s="26">
        <v>11.5</v>
      </c>
      <c r="M63" s="26">
        <v>5</v>
      </c>
      <c r="N63" s="26">
        <v>90.7</v>
      </c>
      <c r="O63" s="26">
        <v>12.1</v>
      </c>
      <c r="P63" s="26">
        <v>6.5</v>
      </c>
      <c r="Q63" s="27">
        <v>92</v>
      </c>
      <c r="R63" s="27">
        <v>12.7</v>
      </c>
      <c r="S63" s="27">
        <v>8</v>
      </c>
      <c r="T63" s="27">
        <v>92.4</v>
      </c>
      <c r="U63" s="27">
        <v>53.4</v>
      </c>
      <c r="V63" s="27">
        <v>8.5</v>
      </c>
      <c r="W63" s="28"/>
    </row>
    <row r="64" spans="1:24" ht="16.5" x14ac:dyDescent="0.25">
      <c r="A64" s="32"/>
      <c r="B64" s="25" t="s">
        <v>210</v>
      </c>
      <c r="C64" s="25" t="s">
        <v>209</v>
      </c>
      <c r="D64" s="26">
        <v>1</v>
      </c>
      <c r="E64" s="26" t="s">
        <v>233</v>
      </c>
      <c r="F64" s="70">
        <v>103.8</v>
      </c>
      <c r="G64" s="26">
        <v>21.7</v>
      </c>
      <c r="H64" s="26">
        <v>106.8</v>
      </c>
      <c r="I64" s="26">
        <v>24.6</v>
      </c>
      <c r="J64" s="26">
        <v>2.9</v>
      </c>
      <c r="K64" s="26">
        <v>109</v>
      </c>
      <c r="L64" s="26">
        <v>26.8</v>
      </c>
      <c r="M64" s="26">
        <v>5</v>
      </c>
      <c r="N64" s="26">
        <v>110.5</v>
      </c>
      <c r="O64" s="26">
        <v>28.3</v>
      </c>
      <c r="P64" s="26">
        <v>6.5</v>
      </c>
      <c r="Q64" s="27">
        <v>112.1</v>
      </c>
      <c r="R64" s="27">
        <v>28.2</v>
      </c>
      <c r="S64" s="27">
        <v>8</v>
      </c>
      <c r="T64" s="27">
        <v>109.9</v>
      </c>
      <c r="U64" s="27">
        <v>55.3</v>
      </c>
      <c r="V64" s="27">
        <v>5.9</v>
      </c>
      <c r="W64" s="28"/>
    </row>
    <row r="65" spans="1:23" ht="16.5" x14ac:dyDescent="0.25">
      <c r="A65" s="32"/>
      <c r="B65" s="25" t="s">
        <v>209</v>
      </c>
      <c r="C65" s="25" t="s">
        <v>208</v>
      </c>
      <c r="D65" s="26">
        <v>1</v>
      </c>
      <c r="E65" s="26" t="s">
        <v>233</v>
      </c>
      <c r="F65" s="70">
        <v>72</v>
      </c>
      <c r="G65" s="26">
        <v>1.4</v>
      </c>
      <c r="H65" s="26">
        <v>74.2</v>
      </c>
      <c r="I65" s="26">
        <v>16.2</v>
      </c>
      <c r="J65" s="26">
        <v>3.1</v>
      </c>
      <c r="K65" s="26">
        <v>75.400000000000006</v>
      </c>
      <c r="L65" s="26">
        <v>19.899999999999999</v>
      </c>
      <c r="M65" s="26">
        <v>4.7</v>
      </c>
      <c r="N65" s="26">
        <v>76.7</v>
      </c>
      <c r="O65" s="26">
        <v>20.9</v>
      </c>
      <c r="P65" s="26">
        <v>6.5</v>
      </c>
      <c r="Q65" s="27">
        <v>77.599999999999994</v>
      </c>
      <c r="R65" s="27">
        <v>21.6</v>
      </c>
      <c r="S65" s="27">
        <v>7.8</v>
      </c>
      <c r="T65" s="27">
        <v>78.099999999999994</v>
      </c>
      <c r="U65" s="27">
        <v>42.5</v>
      </c>
      <c r="V65" s="27">
        <v>8.5</v>
      </c>
      <c r="W65" s="28"/>
    </row>
    <row r="66" spans="1:23" ht="16.5" x14ac:dyDescent="0.25">
      <c r="A66" s="32"/>
      <c r="B66" s="25" t="s">
        <v>208</v>
      </c>
      <c r="C66" s="25" t="s">
        <v>207</v>
      </c>
      <c r="D66" s="26">
        <v>1</v>
      </c>
      <c r="E66" s="26" t="s">
        <v>233</v>
      </c>
      <c r="F66" s="70">
        <v>94.5</v>
      </c>
      <c r="G66" s="26">
        <v>1</v>
      </c>
      <c r="H66" s="26">
        <v>97.2</v>
      </c>
      <c r="I66" s="26">
        <v>3.1</v>
      </c>
      <c r="J66" s="26">
        <v>2.9</v>
      </c>
      <c r="K66" s="26">
        <v>99.1</v>
      </c>
      <c r="L66" s="26">
        <v>3.1</v>
      </c>
      <c r="M66" s="26">
        <v>4.9000000000000004</v>
      </c>
      <c r="N66" s="26">
        <v>100.8</v>
      </c>
      <c r="O66" s="26">
        <v>3.2</v>
      </c>
      <c r="P66" s="26">
        <v>6.7</v>
      </c>
      <c r="Q66" s="27">
        <v>102.2</v>
      </c>
      <c r="R66" s="27">
        <v>2.6</v>
      </c>
      <c r="S66" s="27">
        <v>8.1</v>
      </c>
      <c r="T66" s="27">
        <v>101.2</v>
      </c>
      <c r="U66" s="27">
        <v>27.6</v>
      </c>
      <c r="V66" s="27">
        <v>7.1</v>
      </c>
      <c r="W66" s="28"/>
    </row>
    <row r="67" spans="1:23" ht="16.5" x14ac:dyDescent="0.25">
      <c r="A67" s="32"/>
      <c r="B67" s="25" t="s">
        <v>207</v>
      </c>
      <c r="C67" s="25" t="s">
        <v>206</v>
      </c>
      <c r="D67" s="26">
        <v>1</v>
      </c>
      <c r="E67" s="26" t="s">
        <v>233</v>
      </c>
      <c r="F67" s="70">
        <v>115.5</v>
      </c>
      <c r="G67" s="26">
        <v>19.600000000000001</v>
      </c>
      <c r="H67" s="26">
        <v>118.8</v>
      </c>
      <c r="I67" s="26">
        <v>24.3</v>
      </c>
      <c r="J67" s="26">
        <v>2.9</v>
      </c>
      <c r="K67" s="26">
        <v>120.8</v>
      </c>
      <c r="L67" s="26">
        <v>22</v>
      </c>
      <c r="M67" s="26">
        <v>4.5999999999999996</v>
      </c>
      <c r="N67" s="26">
        <v>122.7</v>
      </c>
      <c r="O67" s="26">
        <v>22.7</v>
      </c>
      <c r="P67" s="26">
        <v>6.2</v>
      </c>
      <c r="Q67" s="27">
        <v>124.8</v>
      </c>
      <c r="R67" s="27">
        <v>23.4</v>
      </c>
      <c r="S67" s="27">
        <v>8.1</v>
      </c>
      <c r="T67" s="27">
        <v>138.30000000000001</v>
      </c>
      <c r="U67" s="27">
        <v>40.6</v>
      </c>
      <c r="V67" s="27">
        <v>19.7</v>
      </c>
      <c r="W67" s="28"/>
    </row>
    <row r="68" spans="1:23" ht="16.5" x14ac:dyDescent="0.25">
      <c r="A68" s="32"/>
      <c r="B68" s="25" t="s">
        <v>206</v>
      </c>
      <c r="C68" s="25" t="s">
        <v>205</v>
      </c>
      <c r="D68" s="26">
        <v>1</v>
      </c>
      <c r="E68" s="26" t="s">
        <v>233</v>
      </c>
      <c r="F68" s="70">
        <v>86.9</v>
      </c>
      <c r="G68" s="26">
        <v>18.399999999999999</v>
      </c>
      <c r="H68" s="26">
        <v>89.4</v>
      </c>
      <c r="I68" s="26">
        <v>17.899999999999999</v>
      </c>
      <c r="J68" s="26">
        <v>2.9</v>
      </c>
      <c r="K68" s="26">
        <v>91.5</v>
      </c>
      <c r="L68" s="26">
        <v>18.899999999999999</v>
      </c>
      <c r="M68" s="26">
        <v>5.3</v>
      </c>
      <c r="N68" s="26">
        <v>92.4</v>
      </c>
      <c r="O68" s="26">
        <v>19.5</v>
      </c>
      <c r="P68" s="26">
        <v>6.3</v>
      </c>
      <c r="Q68" s="27">
        <v>93.8</v>
      </c>
      <c r="R68" s="27">
        <v>20</v>
      </c>
      <c r="S68" s="27">
        <v>7.9</v>
      </c>
      <c r="T68" s="27">
        <v>97.1</v>
      </c>
      <c r="U68" s="27">
        <v>46.8</v>
      </c>
      <c r="V68" s="27">
        <v>11.7</v>
      </c>
      <c r="W68" s="28"/>
    </row>
    <row r="69" spans="1:23" ht="16.5" x14ac:dyDescent="0.25">
      <c r="A69" s="32"/>
      <c r="B69" s="25" t="s">
        <v>205</v>
      </c>
      <c r="C69" s="25" t="s">
        <v>204</v>
      </c>
      <c r="D69" s="26">
        <v>1</v>
      </c>
      <c r="E69" s="26" t="s">
        <v>233</v>
      </c>
      <c r="F69" s="70">
        <v>83.9</v>
      </c>
      <c r="G69" s="26">
        <v>4.3</v>
      </c>
      <c r="H69" s="26">
        <v>86.5</v>
      </c>
      <c r="I69" s="26">
        <v>3.4</v>
      </c>
      <c r="J69" s="26">
        <v>3.1</v>
      </c>
      <c r="K69" s="26">
        <v>88</v>
      </c>
      <c r="L69" s="26">
        <v>2.8</v>
      </c>
      <c r="M69" s="26">
        <v>4.9000000000000004</v>
      </c>
      <c r="N69" s="26">
        <v>89.2</v>
      </c>
      <c r="O69" s="26">
        <v>3</v>
      </c>
      <c r="P69" s="26">
        <v>6.3</v>
      </c>
      <c r="Q69" s="27">
        <v>90.7</v>
      </c>
      <c r="R69" s="27">
        <v>3.1</v>
      </c>
      <c r="S69" s="27">
        <v>8.1</v>
      </c>
      <c r="T69" s="27">
        <v>89.7</v>
      </c>
      <c r="U69" s="27">
        <v>33</v>
      </c>
      <c r="V69" s="27">
        <v>6.9</v>
      </c>
      <c r="W69" s="28"/>
    </row>
    <row r="70" spans="1:23" ht="16.5" x14ac:dyDescent="0.25">
      <c r="A70" s="32"/>
      <c r="B70" s="25" t="s">
        <v>204</v>
      </c>
      <c r="C70" s="25" t="s">
        <v>203</v>
      </c>
      <c r="D70" s="26">
        <v>1</v>
      </c>
      <c r="E70" s="26" t="s">
        <v>233</v>
      </c>
      <c r="F70" s="70">
        <v>112.3</v>
      </c>
      <c r="G70" s="26">
        <v>13</v>
      </c>
      <c r="H70" s="26">
        <v>115.3</v>
      </c>
      <c r="I70" s="26">
        <v>18</v>
      </c>
      <c r="J70" s="26">
        <v>2.7</v>
      </c>
      <c r="K70" s="26">
        <v>117.8</v>
      </c>
      <c r="L70" s="26">
        <v>17.100000000000001</v>
      </c>
      <c r="M70" s="26">
        <v>4.9000000000000004</v>
      </c>
      <c r="N70" s="26">
        <v>119.5</v>
      </c>
      <c r="O70" s="26">
        <v>17</v>
      </c>
      <c r="P70" s="26">
        <v>6.4</v>
      </c>
      <c r="Q70" s="27">
        <v>121.2</v>
      </c>
      <c r="R70" s="27">
        <v>17.2</v>
      </c>
      <c r="S70" s="27">
        <v>7.9</v>
      </c>
      <c r="T70" s="27">
        <v>122.9</v>
      </c>
      <c r="U70" s="27">
        <v>47.9</v>
      </c>
      <c r="V70" s="27">
        <v>9.4</v>
      </c>
      <c r="W70" s="28"/>
    </row>
    <row r="71" spans="1:23" ht="16.5" x14ac:dyDescent="0.25">
      <c r="A71" s="32"/>
      <c r="B71" s="25" t="s">
        <v>203</v>
      </c>
      <c r="C71" s="25" t="s">
        <v>202</v>
      </c>
      <c r="D71" s="26">
        <v>1</v>
      </c>
      <c r="E71" s="26" t="s">
        <v>233</v>
      </c>
      <c r="F71" s="70">
        <v>95.8</v>
      </c>
      <c r="G71" s="26">
        <v>7.1</v>
      </c>
      <c r="H71" s="26">
        <v>98.8</v>
      </c>
      <c r="I71" s="26">
        <v>7.5</v>
      </c>
      <c r="J71" s="26">
        <v>3.1</v>
      </c>
      <c r="K71" s="26">
        <v>100.4</v>
      </c>
      <c r="L71" s="26">
        <v>7.1</v>
      </c>
      <c r="M71" s="26">
        <v>4.8</v>
      </c>
      <c r="N71" s="26">
        <v>102</v>
      </c>
      <c r="O71" s="26">
        <v>7.1</v>
      </c>
      <c r="P71" s="26">
        <v>6.5</v>
      </c>
      <c r="Q71" s="27">
        <v>103.5</v>
      </c>
      <c r="R71" s="27">
        <v>7.1</v>
      </c>
      <c r="S71" s="27">
        <v>8</v>
      </c>
      <c r="T71" s="27">
        <v>98.1</v>
      </c>
      <c r="U71" s="27">
        <v>29.2</v>
      </c>
      <c r="V71" s="27">
        <v>2.4</v>
      </c>
      <c r="W71" s="28"/>
    </row>
    <row r="72" spans="1:23" ht="16.5" x14ac:dyDescent="0.25">
      <c r="A72" s="32"/>
      <c r="B72" s="25" t="s">
        <v>202</v>
      </c>
      <c r="C72" s="25" t="s">
        <v>201</v>
      </c>
      <c r="D72" s="26">
        <v>1</v>
      </c>
      <c r="E72" s="26" t="s">
        <v>233</v>
      </c>
      <c r="F72" s="70">
        <v>68.7</v>
      </c>
      <c r="G72" s="26">
        <v>18.600000000000001</v>
      </c>
      <c r="H72" s="26">
        <v>70.8</v>
      </c>
      <c r="I72" s="26">
        <v>19.100000000000001</v>
      </c>
      <c r="J72" s="26">
        <v>3.1</v>
      </c>
      <c r="K72" s="26">
        <v>72</v>
      </c>
      <c r="L72" s="26">
        <v>20.7</v>
      </c>
      <c r="M72" s="26">
        <v>4.8</v>
      </c>
      <c r="N72" s="26">
        <v>73.2</v>
      </c>
      <c r="O72" s="26">
        <v>21.6</v>
      </c>
      <c r="P72" s="26">
        <v>6.6</v>
      </c>
      <c r="Q72" s="27">
        <v>74.099999999999994</v>
      </c>
      <c r="R72" s="27">
        <v>22.3</v>
      </c>
      <c r="S72" s="27">
        <v>7.9</v>
      </c>
      <c r="T72" s="27">
        <v>74.599999999999994</v>
      </c>
      <c r="U72" s="27">
        <v>50.9</v>
      </c>
      <c r="V72" s="27">
        <v>8.6</v>
      </c>
      <c r="W72" s="28"/>
    </row>
    <row r="73" spans="1:23" ht="16.5" x14ac:dyDescent="0.25">
      <c r="A73" s="32"/>
      <c r="B73" s="25" t="s">
        <v>201</v>
      </c>
      <c r="C73" s="25" t="s">
        <v>200</v>
      </c>
      <c r="D73" s="26">
        <v>1</v>
      </c>
      <c r="E73" s="26" t="s">
        <v>233</v>
      </c>
      <c r="F73" s="70">
        <v>89.1</v>
      </c>
      <c r="G73" s="26">
        <v>3.4</v>
      </c>
      <c r="H73" s="26">
        <v>91.8</v>
      </c>
      <c r="I73" s="26">
        <v>12.2</v>
      </c>
      <c r="J73" s="26">
        <v>3</v>
      </c>
      <c r="K73" s="26">
        <v>93.5</v>
      </c>
      <c r="L73" s="26">
        <v>13.8</v>
      </c>
      <c r="M73" s="26">
        <v>4.9000000000000004</v>
      </c>
      <c r="N73" s="26">
        <v>94.9</v>
      </c>
      <c r="O73" s="26">
        <v>15.8</v>
      </c>
      <c r="P73" s="26">
        <v>6.5</v>
      </c>
      <c r="Q73" s="27">
        <v>96.1</v>
      </c>
      <c r="R73" s="27">
        <v>18</v>
      </c>
      <c r="S73" s="27">
        <v>7.9</v>
      </c>
      <c r="T73" s="27">
        <v>91.9</v>
      </c>
      <c r="U73" s="27">
        <v>21.5</v>
      </c>
      <c r="V73" s="27">
        <v>3.1</v>
      </c>
      <c r="W73" s="28"/>
    </row>
    <row r="74" spans="1:23" ht="16.5" x14ac:dyDescent="0.25">
      <c r="A74" s="32"/>
      <c r="B74" s="25" t="s">
        <v>200</v>
      </c>
      <c r="C74" s="25" t="s">
        <v>199</v>
      </c>
      <c r="D74" s="26">
        <v>1</v>
      </c>
      <c r="E74" s="26" t="s">
        <v>233</v>
      </c>
      <c r="F74" s="70">
        <v>82.5</v>
      </c>
      <c r="G74" s="26">
        <v>21.1</v>
      </c>
      <c r="H74" s="26">
        <v>84.7</v>
      </c>
      <c r="I74" s="26">
        <v>20.9</v>
      </c>
      <c r="J74" s="26">
        <v>2.7</v>
      </c>
      <c r="K74" s="26">
        <v>86.8</v>
      </c>
      <c r="L74" s="26">
        <v>19.899999999999999</v>
      </c>
      <c r="M74" s="26">
        <v>5.2</v>
      </c>
      <c r="N74" s="26">
        <v>88.1</v>
      </c>
      <c r="O74" s="26">
        <v>20.8</v>
      </c>
      <c r="P74" s="26">
        <v>6.8</v>
      </c>
      <c r="Q74" s="27">
        <v>89.4</v>
      </c>
      <c r="R74" s="27">
        <v>21.5</v>
      </c>
      <c r="S74" s="27">
        <v>8.4</v>
      </c>
      <c r="T74" s="27">
        <v>90.4</v>
      </c>
      <c r="U74" s="27">
        <v>53.8</v>
      </c>
      <c r="V74" s="27">
        <v>9.6</v>
      </c>
      <c r="W74" s="28"/>
    </row>
    <row r="75" spans="1:23" ht="16.5" x14ac:dyDescent="0.25">
      <c r="A75" s="32"/>
      <c r="B75" s="25" t="s">
        <v>199</v>
      </c>
      <c r="C75" s="25" t="s">
        <v>198</v>
      </c>
      <c r="D75" s="26">
        <v>1</v>
      </c>
      <c r="E75" s="26" t="s">
        <v>233</v>
      </c>
      <c r="F75" s="70">
        <v>156.69999999999999</v>
      </c>
      <c r="G75" s="26">
        <v>13</v>
      </c>
      <c r="H75" s="26">
        <v>161.6</v>
      </c>
      <c r="I75" s="26">
        <v>13.8</v>
      </c>
      <c r="J75" s="26">
        <v>3.1</v>
      </c>
      <c r="K75" s="26">
        <v>164.4</v>
      </c>
      <c r="L75" s="26">
        <v>14</v>
      </c>
      <c r="M75" s="26">
        <v>4.9000000000000004</v>
      </c>
      <c r="N75" s="26">
        <v>166.4</v>
      </c>
      <c r="O75" s="26">
        <v>11.6</v>
      </c>
      <c r="P75" s="26">
        <v>6.2</v>
      </c>
      <c r="Q75" s="27">
        <v>169.4</v>
      </c>
      <c r="R75" s="27">
        <v>11.6</v>
      </c>
      <c r="S75" s="27">
        <v>8.1</v>
      </c>
      <c r="T75" s="27">
        <v>159.5</v>
      </c>
      <c r="U75" s="27">
        <v>28.4</v>
      </c>
      <c r="V75" s="27">
        <v>1.8</v>
      </c>
      <c r="W75" s="28"/>
    </row>
    <row r="76" spans="1:23" ht="16.5" x14ac:dyDescent="0.25">
      <c r="A76" s="32"/>
      <c r="B76" s="25" t="s">
        <v>198</v>
      </c>
      <c r="C76" s="25" t="s">
        <v>197</v>
      </c>
      <c r="D76" s="26">
        <v>1</v>
      </c>
      <c r="E76" s="26" t="s">
        <v>233</v>
      </c>
      <c r="F76" s="70">
        <v>129.30000000000001</v>
      </c>
      <c r="G76" s="26">
        <v>16.3</v>
      </c>
      <c r="H76" s="26">
        <v>133.1</v>
      </c>
      <c r="I76" s="26">
        <v>14.2</v>
      </c>
      <c r="J76" s="26">
        <v>2.9</v>
      </c>
      <c r="K76" s="26">
        <v>135.80000000000001</v>
      </c>
      <c r="L76" s="26">
        <v>15.1</v>
      </c>
      <c r="M76" s="26">
        <v>5</v>
      </c>
      <c r="N76" s="26">
        <v>137.5</v>
      </c>
      <c r="O76" s="26">
        <v>15.6</v>
      </c>
      <c r="P76" s="26">
        <v>6.3</v>
      </c>
      <c r="Q76" s="27">
        <v>139.30000000000001</v>
      </c>
      <c r="R76" s="27">
        <v>15.6</v>
      </c>
      <c r="S76" s="27">
        <v>7.7</v>
      </c>
      <c r="T76" s="27">
        <v>143.69999999999999</v>
      </c>
      <c r="U76" s="27">
        <v>51.3</v>
      </c>
      <c r="V76" s="27">
        <v>11.1</v>
      </c>
      <c r="W76" s="28"/>
    </row>
    <row r="77" spans="1:23" ht="16.5" x14ac:dyDescent="0.25">
      <c r="A77" s="32"/>
      <c r="B77" s="25" t="s">
        <v>197</v>
      </c>
      <c r="C77" s="25" t="s">
        <v>195</v>
      </c>
      <c r="D77" s="26">
        <v>1</v>
      </c>
      <c r="E77" s="26" t="s">
        <v>233</v>
      </c>
      <c r="F77" s="70">
        <v>138.5</v>
      </c>
      <c r="G77" s="26">
        <v>13.7</v>
      </c>
      <c r="H77" s="26">
        <v>142.6</v>
      </c>
      <c r="I77" s="26">
        <v>15.8</v>
      </c>
      <c r="J77" s="26">
        <v>3</v>
      </c>
      <c r="K77" s="26">
        <v>145.6</v>
      </c>
      <c r="L77" s="26">
        <v>18.3</v>
      </c>
      <c r="M77" s="26">
        <v>5.0999999999999996</v>
      </c>
      <c r="N77" s="26">
        <v>147.69999999999999</v>
      </c>
      <c r="O77" s="26">
        <v>20</v>
      </c>
      <c r="P77" s="26">
        <v>6.6</v>
      </c>
      <c r="Q77" s="27">
        <v>149.4</v>
      </c>
      <c r="R77" s="27">
        <v>22.2</v>
      </c>
      <c r="S77" s="27">
        <v>7.9</v>
      </c>
      <c r="T77" s="27">
        <v>139.1</v>
      </c>
      <c r="U77" s="27">
        <v>19.3</v>
      </c>
      <c r="V77" s="27">
        <v>0.4</v>
      </c>
      <c r="W77" s="28"/>
    </row>
    <row r="78" spans="1:23" ht="16.5" x14ac:dyDescent="0.25">
      <c r="A78" s="30">
        <v>45093</v>
      </c>
      <c r="B78" s="18" t="s">
        <v>195</v>
      </c>
      <c r="C78" s="18" t="s">
        <v>194</v>
      </c>
      <c r="D78" s="19">
        <v>1</v>
      </c>
      <c r="E78" s="19" t="s">
        <v>233</v>
      </c>
      <c r="F78" s="65">
        <v>200.7</v>
      </c>
      <c r="G78" s="19">
        <v>35.4</v>
      </c>
      <c r="H78" s="19">
        <v>206.5</v>
      </c>
      <c r="I78" s="19">
        <v>37.6</v>
      </c>
      <c r="J78" s="19">
        <v>2.9</v>
      </c>
      <c r="K78" s="19">
        <v>210.9</v>
      </c>
      <c r="L78" s="19">
        <v>38.700000000000003</v>
      </c>
      <c r="M78" s="19">
        <v>5.0999999999999996</v>
      </c>
      <c r="N78" s="19">
        <v>214</v>
      </c>
      <c r="O78" s="19">
        <v>38.6</v>
      </c>
      <c r="P78" s="19">
        <v>6.6</v>
      </c>
      <c r="Q78" s="19">
        <v>216.7</v>
      </c>
      <c r="R78" s="19">
        <v>39</v>
      </c>
      <c r="S78" s="19">
        <v>8</v>
      </c>
      <c r="T78" s="19">
        <v>209.2</v>
      </c>
      <c r="U78" s="19">
        <v>63</v>
      </c>
      <c r="V78" s="19">
        <v>4.2</v>
      </c>
      <c r="W78" s="28"/>
    </row>
    <row r="79" spans="1:23" ht="36" customHeight="1" x14ac:dyDescent="0.25">
      <c r="A79" s="36"/>
      <c r="B79" s="37"/>
      <c r="C79" s="37"/>
      <c r="D79" s="38"/>
      <c r="E79" s="38"/>
      <c r="F79" s="38">
        <f>SUM(F43:F78)</f>
        <v>3806.4</v>
      </c>
      <c r="G79" s="38"/>
      <c r="H79" s="38">
        <f>SUM(H43:H78)</f>
        <v>3919.7000000000012</v>
      </c>
      <c r="I79" s="38"/>
      <c r="J79" s="38"/>
      <c r="K79" s="38">
        <f>SUM(K43:K78)</f>
        <v>3996.0000000000009</v>
      </c>
      <c r="L79" s="38"/>
      <c r="M79" s="38"/>
      <c r="N79" s="38">
        <f>SUM(N43:N78)</f>
        <v>4051.9999999999991</v>
      </c>
      <c r="O79" s="38"/>
      <c r="P79" s="38"/>
      <c r="Q79" s="38">
        <f>SUM(Q43:Q78)</f>
        <v>4109.8999999999996</v>
      </c>
      <c r="R79" s="38"/>
      <c r="S79" s="38"/>
      <c r="T79" s="38">
        <f>SUM(T43:T78)</f>
        <v>4057.9999999999995</v>
      </c>
      <c r="U79" s="38"/>
      <c r="V79" s="39"/>
      <c r="W79" s="40"/>
    </row>
  </sheetData>
  <autoFilter ref="B1:W78" xr:uid="{20FC99D2-9508-416E-80AF-8C2806DB072C}">
    <filterColumn colId="0" showButton="0"/>
    <filterColumn colId="1" showButton="0"/>
  </autoFilter>
  <mergeCells count="21">
    <mergeCell ref="B1:D1"/>
    <mergeCell ref="B2:D2"/>
    <mergeCell ref="F2:G2"/>
    <mergeCell ref="H2:J2"/>
    <mergeCell ref="K2:M2"/>
    <mergeCell ref="A4:A5"/>
    <mergeCell ref="E4:E5"/>
    <mergeCell ref="Q2:S2"/>
    <mergeCell ref="T2:V2"/>
    <mergeCell ref="B3:D3"/>
    <mergeCell ref="Q3:S3"/>
    <mergeCell ref="B4:B5"/>
    <mergeCell ref="C4:C5"/>
    <mergeCell ref="D4:D5"/>
    <mergeCell ref="F4:G4"/>
    <mergeCell ref="H4:J4"/>
    <mergeCell ref="K4:M4"/>
    <mergeCell ref="N2:P2"/>
    <mergeCell ref="N4:P4"/>
    <mergeCell ref="Q4:S4"/>
    <mergeCell ref="T4:V4"/>
  </mergeCells>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0991A5-9EF1-4DD0-A0F5-D2AC549554C8}">
  <dimension ref="A1:A49"/>
  <sheetViews>
    <sheetView topLeftCell="A19" workbookViewId="0">
      <selection activeCell="A3" sqref="A3"/>
    </sheetView>
  </sheetViews>
  <sheetFormatPr defaultColWidth="8.7109375" defaultRowHeight="12" x14ac:dyDescent="0.25"/>
  <cols>
    <col min="1" max="16384" width="8.7109375" style="56"/>
  </cols>
  <sheetData>
    <row r="1" spans="1:1" x14ac:dyDescent="0.25">
      <c r="A1" s="56" t="s">
        <v>234</v>
      </c>
    </row>
    <row r="2" spans="1:1" x14ac:dyDescent="0.25">
      <c r="A2" s="57" t="s">
        <v>235</v>
      </c>
    </row>
    <row r="3" spans="1:1" x14ac:dyDescent="0.25">
      <c r="A3" s="56" t="s">
        <v>236</v>
      </c>
    </row>
    <row r="4" spans="1:1" x14ac:dyDescent="0.25">
      <c r="A4" s="56" t="s">
        <v>237</v>
      </c>
    </row>
    <row r="5" spans="1:1" x14ac:dyDescent="0.25">
      <c r="A5" s="56" t="s">
        <v>238</v>
      </c>
    </row>
    <row r="6" spans="1:1" x14ac:dyDescent="0.25">
      <c r="A6" s="56" t="s">
        <v>239</v>
      </c>
    </row>
    <row r="7" spans="1:1" x14ac:dyDescent="0.25">
      <c r="A7" s="56" t="s">
        <v>240</v>
      </c>
    </row>
    <row r="8" spans="1:1" x14ac:dyDescent="0.25">
      <c r="A8" s="56" t="s">
        <v>241</v>
      </c>
    </row>
    <row r="9" spans="1:1" x14ac:dyDescent="0.25">
      <c r="A9" s="56" t="s">
        <v>242</v>
      </c>
    </row>
    <row r="10" spans="1:1" x14ac:dyDescent="0.25">
      <c r="A10" s="56" t="s">
        <v>243</v>
      </c>
    </row>
    <row r="11" spans="1:1" x14ac:dyDescent="0.25">
      <c r="A11" s="56" t="s">
        <v>244</v>
      </c>
    </row>
    <row r="12" spans="1:1" x14ac:dyDescent="0.25">
      <c r="A12" s="56" t="s">
        <v>245</v>
      </c>
    </row>
    <row r="13" spans="1:1" x14ac:dyDescent="0.25">
      <c r="A13" s="56" t="s">
        <v>246</v>
      </c>
    </row>
    <row r="14" spans="1:1" x14ac:dyDescent="0.25">
      <c r="A14" s="56" t="s">
        <v>247</v>
      </c>
    </row>
    <row r="15" spans="1:1" x14ac:dyDescent="0.25">
      <c r="A15" s="56" t="s">
        <v>248</v>
      </c>
    </row>
    <row r="16" spans="1:1" x14ac:dyDescent="0.25">
      <c r="A16" s="56" t="s">
        <v>249</v>
      </c>
    </row>
    <row r="17" spans="1:1" x14ac:dyDescent="0.25">
      <c r="A17" s="56" t="s">
        <v>250</v>
      </c>
    </row>
    <row r="18" spans="1:1" x14ac:dyDescent="0.25">
      <c r="A18" s="56" t="s">
        <v>251</v>
      </c>
    </row>
    <row r="19" spans="1:1" x14ac:dyDescent="0.25">
      <c r="A19" s="56" t="s">
        <v>252</v>
      </c>
    </row>
    <row r="20" spans="1:1" x14ac:dyDescent="0.25">
      <c r="A20" s="56" t="s">
        <v>253</v>
      </c>
    </row>
    <row r="21" spans="1:1" x14ac:dyDescent="0.25">
      <c r="A21" s="56" t="s">
        <v>254</v>
      </c>
    </row>
    <row r="22" spans="1:1" x14ac:dyDescent="0.25">
      <c r="A22" s="56" t="s">
        <v>255</v>
      </c>
    </row>
    <row r="23" spans="1:1" x14ac:dyDescent="0.25">
      <c r="A23" s="56" t="s">
        <v>256</v>
      </c>
    </row>
    <row r="24" spans="1:1" x14ac:dyDescent="0.25">
      <c r="A24" s="56" t="s">
        <v>257</v>
      </c>
    </row>
    <row r="25" spans="1:1" x14ac:dyDescent="0.25">
      <c r="A25" s="56" t="s">
        <v>258</v>
      </c>
    </row>
    <row r="26" spans="1:1" x14ac:dyDescent="0.25">
      <c r="A26" s="56" t="s">
        <v>259</v>
      </c>
    </row>
    <row r="27" spans="1:1" x14ac:dyDescent="0.25">
      <c r="A27" s="56" t="s">
        <v>260</v>
      </c>
    </row>
    <row r="28" spans="1:1" x14ac:dyDescent="0.25">
      <c r="A28" s="56" t="s">
        <v>261</v>
      </c>
    </row>
    <row r="29" spans="1:1" x14ac:dyDescent="0.25">
      <c r="A29" s="56" t="s">
        <v>262</v>
      </c>
    </row>
    <row r="30" spans="1:1" x14ac:dyDescent="0.25">
      <c r="A30" s="56" t="s">
        <v>263</v>
      </c>
    </row>
    <row r="31" spans="1:1" x14ac:dyDescent="0.25">
      <c r="A31" s="56" t="s">
        <v>264</v>
      </c>
    </row>
    <row r="32" spans="1:1" x14ac:dyDescent="0.25">
      <c r="A32" s="56" t="s">
        <v>265</v>
      </c>
    </row>
    <row r="33" spans="1:1" x14ac:dyDescent="0.25">
      <c r="A33" s="56" t="s">
        <v>266</v>
      </c>
    </row>
    <row r="34" spans="1:1" x14ac:dyDescent="0.25">
      <c r="A34" s="56" t="s">
        <v>267</v>
      </c>
    </row>
    <row r="35" spans="1:1" x14ac:dyDescent="0.25">
      <c r="A35" s="56" t="s">
        <v>268</v>
      </c>
    </row>
    <row r="36" spans="1:1" x14ac:dyDescent="0.25">
      <c r="A36" s="56" t="s">
        <v>269</v>
      </c>
    </row>
    <row r="37" spans="1:1" x14ac:dyDescent="0.25">
      <c r="A37" s="56" t="s">
        <v>270</v>
      </c>
    </row>
    <row r="38" spans="1:1" x14ac:dyDescent="0.25">
      <c r="A38" s="56" t="s">
        <v>271</v>
      </c>
    </row>
    <row r="39" spans="1:1" x14ac:dyDescent="0.25">
      <c r="A39" s="56" t="s">
        <v>272</v>
      </c>
    </row>
    <row r="40" spans="1:1" x14ac:dyDescent="0.25">
      <c r="A40" s="56" t="s">
        <v>273</v>
      </c>
    </row>
    <row r="41" spans="1:1" x14ac:dyDescent="0.25">
      <c r="A41" s="56" t="s">
        <v>274</v>
      </c>
    </row>
    <row r="42" spans="1:1" x14ac:dyDescent="0.25">
      <c r="A42" s="56" t="s">
        <v>275</v>
      </c>
    </row>
    <row r="43" spans="1:1" x14ac:dyDescent="0.25">
      <c r="A43" s="56" t="s">
        <v>276</v>
      </c>
    </row>
    <row r="44" spans="1:1" x14ac:dyDescent="0.25">
      <c r="A44" s="56" t="s">
        <v>277</v>
      </c>
    </row>
    <row r="45" spans="1:1" x14ac:dyDescent="0.25">
      <c r="A45" s="56" t="s">
        <v>278</v>
      </c>
    </row>
    <row r="46" spans="1:1" x14ac:dyDescent="0.25">
      <c r="A46" s="56" t="s">
        <v>279</v>
      </c>
    </row>
    <row r="47" spans="1:1" x14ac:dyDescent="0.25">
      <c r="A47" s="56" t="s">
        <v>280</v>
      </c>
    </row>
    <row r="48" spans="1:1" x14ac:dyDescent="0.25">
      <c r="A48" s="56" t="s">
        <v>281</v>
      </c>
    </row>
    <row r="49" spans="1:1" x14ac:dyDescent="0.25">
      <c r="A49" s="56" t="s">
        <v>282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518CED-F26C-4666-8647-4A3D239A53AE}">
  <dimension ref="A1:AF152"/>
  <sheetViews>
    <sheetView zoomScale="80" zoomScaleNormal="80" workbookViewId="0">
      <selection activeCell="B3" sqref="B3"/>
    </sheetView>
  </sheetViews>
  <sheetFormatPr defaultColWidth="8.7109375" defaultRowHeight="16.5" x14ac:dyDescent="0.35"/>
  <cols>
    <col min="1" max="1" width="15.5703125" style="1" bestFit="1" customWidth="1"/>
    <col min="2" max="2" width="42.42578125" style="1" bestFit="1" customWidth="1"/>
    <col min="3" max="3" width="10.5703125" style="1" bestFit="1" customWidth="1"/>
    <col min="4" max="4" width="12.5703125" style="1" bestFit="1" customWidth="1"/>
    <col min="5" max="6" width="13.140625" style="1" bestFit="1" customWidth="1"/>
    <col min="7" max="7" width="16.85546875" style="1" bestFit="1" customWidth="1"/>
    <col min="8" max="8" width="6.42578125" style="1" bestFit="1" customWidth="1"/>
    <col min="9" max="9" width="21.140625" style="1" bestFit="1" customWidth="1"/>
    <col min="10" max="10" width="8.7109375" style="1"/>
    <col min="11" max="11" width="121.42578125" style="1" bestFit="1" customWidth="1"/>
    <col min="12" max="26" width="8.7109375" style="1"/>
    <col min="27" max="27" width="21.85546875" style="1" bestFit="1" customWidth="1"/>
    <col min="28" max="31" width="8.7109375" style="1"/>
    <col min="32" max="32" width="255.5703125" style="1" bestFit="1" customWidth="1"/>
    <col min="33" max="16384" width="8.7109375" style="1"/>
  </cols>
  <sheetData>
    <row r="1" spans="1:32" x14ac:dyDescent="0.35">
      <c r="J1" s="62">
        <v>0.25</v>
      </c>
    </row>
    <row r="2" spans="1:32" s="63" customFormat="1" x14ac:dyDescent="0.35">
      <c r="A2" s="63" t="s">
        <v>95</v>
      </c>
      <c r="B2" s="63" t="s">
        <v>96</v>
      </c>
      <c r="C2" s="63" t="s">
        <v>97</v>
      </c>
      <c r="D2" s="63" t="s">
        <v>96</v>
      </c>
      <c r="E2" s="63" t="s">
        <v>98</v>
      </c>
      <c r="F2" s="63" t="s">
        <v>99</v>
      </c>
      <c r="G2" s="63" t="s">
        <v>100</v>
      </c>
      <c r="H2" s="63" t="s">
        <v>101</v>
      </c>
      <c r="I2" s="63" t="s">
        <v>102</v>
      </c>
      <c r="J2" s="64" t="s">
        <v>103</v>
      </c>
      <c r="K2" s="63" t="s">
        <v>104</v>
      </c>
      <c r="L2" s="63" t="s">
        <v>105</v>
      </c>
      <c r="M2" s="63" t="s">
        <v>106</v>
      </c>
      <c r="N2" s="63" t="s">
        <v>107</v>
      </c>
      <c r="O2" s="63" t="s">
        <v>108</v>
      </c>
      <c r="P2" s="63" t="s">
        <v>109</v>
      </c>
      <c r="Q2" s="63" t="s">
        <v>110</v>
      </c>
      <c r="R2" s="63" t="s">
        <v>111</v>
      </c>
      <c r="S2" s="63" t="s">
        <v>112</v>
      </c>
      <c r="U2" s="63" t="s">
        <v>113</v>
      </c>
      <c r="W2" s="63" t="s">
        <v>114</v>
      </c>
      <c r="Y2" s="63" t="s">
        <v>115</v>
      </c>
      <c r="AA2" s="63" t="s">
        <v>116</v>
      </c>
      <c r="AB2" s="63" t="s">
        <v>117</v>
      </c>
      <c r="AC2" s="63" t="s">
        <v>118</v>
      </c>
      <c r="AD2" s="63" t="s">
        <v>119</v>
      </c>
      <c r="AE2" s="63" t="s">
        <v>120</v>
      </c>
      <c r="AF2" s="63" t="str">
        <f>_xlfn.CONCAT(A2,B2,C2,D2,E2,F2,G2,H2,I2,J2,K2,L2,M2,N2,O2,P2,Q2,R2,S2,T2,U2,V2,W2,X2,Y2,Z2,AA2,AB2,AC2,AD2,AE2)</f>
        <v>&lt;TRIP NUMBER="001" TRIP_ID="001" SERVICE_ID="1" DIRECTION="RIGHT" ENTRY_TIME="06:00:00" DISTANCE="26638" TRAIN_CLASS="ANY" MISSION_TYPE="Passenger" RUNNING_MODE="Regulated" CREW_ID="" NEXT_CREW_ID="" NEXT_CREW_ID_LOCATION="" ROLLINGSTOCK_ID="" PREVIOUS_NUMBER="" NEXT_NUMBER="002"&gt;</v>
      </c>
    </row>
    <row r="3" spans="1:32" x14ac:dyDescent="0.35">
      <c r="A3" s="58" t="s">
        <v>121</v>
      </c>
      <c r="B3" s="1" t="s">
        <v>122</v>
      </c>
      <c r="C3" s="1" t="s">
        <v>117</v>
      </c>
      <c r="D3" s="1" t="s">
        <v>123</v>
      </c>
      <c r="E3" s="1">
        <v>30</v>
      </c>
      <c r="F3" s="1" t="s">
        <v>124</v>
      </c>
      <c r="G3" s="1" t="s">
        <v>125</v>
      </c>
      <c r="H3" s="1" t="s">
        <v>117</v>
      </c>
      <c r="I3" s="1" t="s">
        <v>126</v>
      </c>
      <c r="K3" s="1" t="str">
        <f>_xlfn.CONCAT(A3,B3,C3,D3,E3,F3,G3,H3,I3)</f>
        <v>&lt;STOP TOP="Stop_STA_CLGT_2"DWELLTIME="30 " SITUATION="REVENUE_SERVICE"/&gt;</v>
      </c>
    </row>
    <row r="4" spans="1:32" x14ac:dyDescent="0.35">
      <c r="A4" s="1" t="s">
        <v>127</v>
      </c>
      <c r="B4" s="1" t="s">
        <v>128</v>
      </c>
      <c r="C4" s="1" t="s">
        <v>117</v>
      </c>
      <c r="D4" s="1" t="s">
        <v>129</v>
      </c>
      <c r="E4" s="71">
        <f>'Time Report'!F6</f>
        <v>185.8</v>
      </c>
      <c r="F4" s="1" t="s">
        <v>130</v>
      </c>
      <c r="G4" s="1" t="s">
        <v>125</v>
      </c>
      <c r="H4" s="1" t="s">
        <v>117</v>
      </c>
      <c r="I4" s="1" t="s">
        <v>131</v>
      </c>
      <c r="K4" s="1" t="str">
        <f>_xlfn.CONCAT(A4,B4,C4,D4,E4,F4,G4,H4,I4)</f>
        <v>&lt;RUN TOP="LL_Stop_STA_CLGT_2_Stop_STA_KGIT_1"RUNTIME="185.8" SITUATION="REVENUE_SERVICE"RUNNING="NORMAL"/&gt;</v>
      </c>
    </row>
    <row r="5" spans="1:32" x14ac:dyDescent="0.35">
      <c r="A5" s="58" t="s">
        <v>121</v>
      </c>
      <c r="B5" s="1" t="s">
        <v>132</v>
      </c>
      <c r="C5" s="1" t="s">
        <v>117</v>
      </c>
      <c r="D5" s="1" t="s">
        <v>123</v>
      </c>
      <c r="E5" s="1">
        <v>30</v>
      </c>
      <c r="F5" s="1" t="s">
        <v>124</v>
      </c>
      <c r="G5" s="1" t="s">
        <v>125</v>
      </c>
      <c r="H5" s="1" t="s">
        <v>117</v>
      </c>
      <c r="I5" s="1" t="s">
        <v>126</v>
      </c>
      <c r="K5" s="1" t="str">
        <f>_xlfn.CONCAT(A5,B5,C5,D5,E5,F5,G5,H5,I5)</f>
        <v>&lt;STOP TOP="Stop_STA_KGIT_1"DWELLTIME="30 " SITUATION="REVENUE_SERVICE"/&gt;</v>
      </c>
    </row>
    <row r="6" spans="1:32" x14ac:dyDescent="0.35">
      <c r="A6" s="1" t="s">
        <v>127</v>
      </c>
      <c r="B6" s="1" t="s">
        <v>133</v>
      </c>
      <c r="C6" s="1" t="s">
        <v>117</v>
      </c>
      <c r="D6" s="1" t="s">
        <v>129</v>
      </c>
      <c r="E6" s="71">
        <f>'Time Report'!F7</f>
        <v>136.9</v>
      </c>
      <c r="F6" s="1" t="s">
        <v>130</v>
      </c>
      <c r="G6" s="1" t="s">
        <v>125</v>
      </c>
      <c r="H6" s="1" t="s">
        <v>117</v>
      </c>
      <c r="I6" s="1" t="s">
        <v>131</v>
      </c>
      <c r="K6" s="1" t="str">
        <f>_xlfn.CONCAT(A6,B6,C6,D6,E6,F6,G6,H6,I6)</f>
        <v>&lt;RUN TOP="LL_Stop_STA_KGIT_1_Stop_STA_MLSD_1"RUNTIME="136.9" SITUATION="REVENUE_SERVICE"RUNNING="NORMAL"/&gt;</v>
      </c>
    </row>
    <row r="7" spans="1:32" x14ac:dyDescent="0.35">
      <c r="A7" s="58" t="s">
        <v>121</v>
      </c>
      <c r="B7" s="1" t="s">
        <v>134</v>
      </c>
      <c r="C7" s="1" t="s">
        <v>117</v>
      </c>
      <c r="D7" s="1" t="s">
        <v>123</v>
      </c>
      <c r="E7" s="1">
        <v>30</v>
      </c>
      <c r="F7" s="1" t="s">
        <v>124</v>
      </c>
      <c r="G7" s="1" t="s">
        <v>125</v>
      </c>
      <c r="H7" s="1" t="s">
        <v>117</v>
      </c>
      <c r="I7" s="1" t="s">
        <v>126</v>
      </c>
      <c r="K7" s="1" t="str">
        <f t="shared" ref="K7:K60" si="0">_xlfn.CONCAT(A7,B7,C7,D7,E7,F7,G7,H7,I7)</f>
        <v>&lt;STOP TOP="Stop_STA_MLSD_1"DWELLTIME="30 " SITUATION="REVENUE_SERVICE"/&gt;</v>
      </c>
    </row>
    <row r="8" spans="1:32" x14ac:dyDescent="0.35">
      <c r="A8" s="1" t="s">
        <v>127</v>
      </c>
      <c r="B8" s="1" t="s">
        <v>135</v>
      </c>
      <c r="C8" s="1" t="s">
        <v>117</v>
      </c>
      <c r="D8" s="1" t="s">
        <v>129</v>
      </c>
      <c r="E8" s="71">
        <f>'Time Report'!F8</f>
        <v>129.30000000000001</v>
      </c>
      <c r="F8" s="1" t="s">
        <v>130</v>
      </c>
      <c r="G8" s="1" t="s">
        <v>125</v>
      </c>
      <c r="H8" s="1" t="s">
        <v>117</v>
      </c>
      <c r="I8" s="1" t="s">
        <v>131</v>
      </c>
      <c r="K8" s="1" t="str">
        <f t="shared" si="0"/>
        <v>&lt;RUN TOP="LL_Stop_STA_MLSD_1_Stop_STA_PATG_1"RUNTIME="129.3" SITUATION="REVENUE_SERVICE"RUNNING="NORMAL"/&gt;</v>
      </c>
    </row>
    <row r="9" spans="1:32" x14ac:dyDescent="0.35">
      <c r="A9" s="58" t="s">
        <v>121</v>
      </c>
      <c r="B9" s="1" t="s">
        <v>136</v>
      </c>
      <c r="C9" s="1" t="s">
        <v>117</v>
      </c>
      <c r="D9" s="1" t="s">
        <v>123</v>
      </c>
      <c r="E9" s="1">
        <v>30</v>
      </c>
      <c r="F9" s="1" t="s">
        <v>124</v>
      </c>
      <c r="G9" s="1" t="s">
        <v>125</v>
      </c>
      <c r="H9" s="1" t="s">
        <v>117</v>
      </c>
      <c r="I9" s="1" t="s">
        <v>126</v>
      </c>
      <c r="K9" s="1" t="str">
        <f t="shared" si="0"/>
        <v>&lt;STOP TOP="Stop_STA_PATG_1"DWELLTIME="30 " SITUATION="REVENUE_SERVICE"/&gt;</v>
      </c>
    </row>
    <row r="10" spans="1:32" x14ac:dyDescent="0.35">
      <c r="A10" s="1" t="s">
        <v>127</v>
      </c>
      <c r="B10" s="1" t="s">
        <v>137</v>
      </c>
      <c r="C10" s="1" t="s">
        <v>117</v>
      </c>
      <c r="D10" s="1" t="s">
        <v>129</v>
      </c>
      <c r="E10" s="71">
        <f>'Time Report'!F9</f>
        <v>158.4</v>
      </c>
      <c r="F10" s="1" t="s">
        <v>130</v>
      </c>
      <c r="G10" s="1" t="s">
        <v>125</v>
      </c>
      <c r="H10" s="1" t="s">
        <v>117</v>
      </c>
      <c r="I10" s="1" t="s">
        <v>131</v>
      </c>
      <c r="K10" s="1" t="str">
        <f t="shared" si="0"/>
        <v>&lt;RUN TOP="LL_Stop_STA_PATG_1_Stop_STA_BGUC_1"RUNTIME="158.4" SITUATION="REVENUE_SERVICE"RUNNING="NORMAL"/&gt;</v>
      </c>
    </row>
    <row r="11" spans="1:32" x14ac:dyDescent="0.35">
      <c r="A11" s="58" t="s">
        <v>121</v>
      </c>
      <c r="B11" s="1" t="s">
        <v>138</v>
      </c>
      <c r="C11" s="1" t="s">
        <v>117</v>
      </c>
      <c r="D11" s="1" t="s">
        <v>123</v>
      </c>
      <c r="E11" s="1">
        <v>30</v>
      </c>
      <c r="F11" s="1" t="s">
        <v>124</v>
      </c>
      <c r="G11" s="1" t="s">
        <v>125</v>
      </c>
      <c r="H11" s="1" t="s">
        <v>117</v>
      </c>
      <c r="I11" s="1" t="s">
        <v>126</v>
      </c>
      <c r="K11" s="1" t="str">
        <f t="shared" si="0"/>
        <v>&lt;STOP TOP="Stop_STA_BGUC_1"DWELLTIME="30 " SITUATION="REVENUE_SERVICE"/&gt;</v>
      </c>
    </row>
    <row r="12" spans="1:32" x14ac:dyDescent="0.35">
      <c r="A12" s="1" t="s">
        <v>127</v>
      </c>
      <c r="B12" s="1" t="s">
        <v>139</v>
      </c>
      <c r="C12" s="1" t="s">
        <v>117</v>
      </c>
      <c r="D12" s="1" t="s">
        <v>129</v>
      </c>
      <c r="E12" s="71">
        <f>'Time Report'!F10</f>
        <v>84.3</v>
      </c>
      <c r="F12" s="1" t="s">
        <v>130</v>
      </c>
      <c r="G12" s="1" t="s">
        <v>125</v>
      </c>
      <c r="H12" s="1" t="s">
        <v>117</v>
      </c>
      <c r="I12" s="1" t="s">
        <v>131</v>
      </c>
      <c r="K12" s="1" t="str">
        <f t="shared" si="0"/>
        <v>&lt;RUN TOP="LL_Stop_STA_BGUC_1_Stop_STA_RRRN_1"RUNTIME="84.3" SITUATION="REVENUE_SERVICE"RUNNING="NORMAL"/&gt;</v>
      </c>
    </row>
    <row r="13" spans="1:32" x14ac:dyDescent="0.35">
      <c r="A13" s="58" t="s">
        <v>121</v>
      </c>
      <c r="B13" s="1" t="s">
        <v>140</v>
      </c>
      <c r="C13" s="1" t="s">
        <v>117</v>
      </c>
      <c r="D13" s="1" t="s">
        <v>123</v>
      </c>
      <c r="E13" s="1">
        <v>30</v>
      </c>
      <c r="F13" s="1" t="s">
        <v>124</v>
      </c>
      <c r="G13" s="1" t="s">
        <v>125</v>
      </c>
      <c r="H13" s="1" t="s">
        <v>117</v>
      </c>
      <c r="I13" s="1" t="s">
        <v>126</v>
      </c>
      <c r="K13" s="1" t="str">
        <f t="shared" si="0"/>
        <v>&lt;STOP TOP="Stop_STA_RRRN_1"DWELLTIME="30 " SITUATION="REVENUE_SERVICE"/&gt;</v>
      </c>
    </row>
    <row r="14" spans="1:32" x14ac:dyDescent="0.35">
      <c r="A14" s="1" t="s">
        <v>127</v>
      </c>
      <c r="B14" s="1" t="s">
        <v>141</v>
      </c>
      <c r="C14" s="1" t="s">
        <v>117</v>
      </c>
      <c r="D14" s="1" t="s">
        <v>129</v>
      </c>
      <c r="E14" s="1">
        <f>'Time Report'!F11</f>
        <v>83.1</v>
      </c>
      <c r="F14" s="1" t="s">
        <v>130</v>
      </c>
      <c r="G14" s="1" t="s">
        <v>125</v>
      </c>
      <c r="H14" s="1" t="s">
        <v>117</v>
      </c>
      <c r="I14" s="1" t="s">
        <v>131</v>
      </c>
      <c r="K14" s="1" t="str">
        <f t="shared" si="0"/>
        <v>&lt;RUN TOP="LL_Stop_STA_RRRN_1_Stop_STA_NYHM_1"RUNTIME="83.1" SITUATION="REVENUE_SERVICE"RUNNING="NORMAL"/&gt;</v>
      </c>
    </row>
    <row r="15" spans="1:32" x14ac:dyDescent="0.35">
      <c r="A15" s="58" t="s">
        <v>121</v>
      </c>
      <c r="B15" s="1" t="s">
        <v>142</v>
      </c>
      <c r="C15" s="1" t="s">
        <v>117</v>
      </c>
      <c r="D15" s="1" t="s">
        <v>123</v>
      </c>
      <c r="E15" s="1">
        <v>30</v>
      </c>
      <c r="F15" s="1" t="s">
        <v>124</v>
      </c>
      <c r="G15" s="1" t="s">
        <v>125</v>
      </c>
      <c r="H15" s="1" t="s">
        <v>117</v>
      </c>
      <c r="I15" s="1" t="s">
        <v>126</v>
      </c>
      <c r="K15" s="1" t="str">
        <f t="shared" si="0"/>
        <v>&lt;STOP TOP="Stop_STA_NYHM_1"DWELLTIME="30 " SITUATION="REVENUE_SERVICE"/&gt;</v>
      </c>
    </row>
    <row r="16" spans="1:32" x14ac:dyDescent="0.35">
      <c r="A16" s="1" t="s">
        <v>127</v>
      </c>
      <c r="B16" s="1" t="s">
        <v>143</v>
      </c>
      <c r="C16" s="1" t="s">
        <v>117</v>
      </c>
      <c r="D16" s="1" t="s">
        <v>129</v>
      </c>
      <c r="E16" s="1">
        <f>'Time Report'!F12</f>
        <v>68.2</v>
      </c>
      <c r="F16" s="1" t="s">
        <v>130</v>
      </c>
      <c r="G16" s="1" t="s">
        <v>125</v>
      </c>
      <c r="H16" s="1" t="s">
        <v>117</v>
      </c>
      <c r="I16" s="1" t="s">
        <v>131</v>
      </c>
      <c r="K16" s="1" t="str">
        <f t="shared" si="0"/>
        <v>&lt;RUN TOP="LL_Stop_STA_NYHM_1_Stop_STA_MYRD_1"RUNTIME="68.2" SITUATION="REVENUE_SERVICE"RUNNING="NORMAL"/&gt;</v>
      </c>
    </row>
    <row r="17" spans="1:11" x14ac:dyDescent="0.35">
      <c r="A17" s="58" t="s">
        <v>121</v>
      </c>
      <c r="B17" s="1" t="s">
        <v>144</v>
      </c>
      <c r="C17" s="1" t="s">
        <v>117</v>
      </c>
      <c r="D17" s="1" t="s">
        <v>123</v>
      </c>
      <c r="E17" s="1">
        <v>30</v>
      </c>
      <c r="F17" s="1" t="s">
        <v>124</v>
      </c>
      <c r="G17" s="1" t="s">
        <v>125</v>
      </c>
      <c r="H17" s="1" t="s">
        <v>117</v>
      </c>
      <c r="I17" s="1" t="s">
        <v>126</v>
      </c>
      <c r="K17" s="1" t="str">
        <f t="shared" si="0"/>
        <v>&lt;STOP TOP="Stop_STA_MYRD_1"DWELLTIME="30 " SITUATION="REVENUE_SERVICE"/&gt;</v>
      </c>
    </row>
    <row r="18" spans="1:11" x14ac:dyDescent="0.35">
      <c r="A18" s="1" t="s">
        <v>127</v>
      </c>
      <c r="B18" s="1" t="s">
        <v>283</v>
      </c>
      <c r="C18" s="1" t="s">
        <v>117</v>
      </c>
      <c r="D18" s="1" t="s">
        <v>129</v>
      </c>
      <c r="E18" s="71">
        <f>'Time Report'!F13</f>
        <v>101.7</v>
      </c>
      <c r="F18" s="1" t="s">
        <v>130</v>
      </c>
      <c r="G18" s="1" t="s">
        <v>125</v>
      </c>
      <c r="H18" s="1" t="s">
        <v>117</v>
      </c>
      <c r="I18" s="1" t="s">
        <v>131</v>
      </c>
      <c r="K18" s="1" t="str">
        <f t="shared" si="0"/>
        <v>&lt;RUN TOP="LL_Stop_STA_MYRD_1_Stop_STA_DJNR_1"RUNTIME="101.7" SITUATION="REVENUE_SERVICE"RUNNING="NORMAL"/&gt;</v>
      </c>
    </row>
    <row r="19" spans="1:11" x14ac:dyDescent="0.35">
      <c r="A19" s="58" t="s">
        <v>121</v>
      </c>
      <c r="B19" s="1" t="s">
        <v>284</v>
      </c>
      <c r="C19" s="1" t="s">
        <v>117</v>
      </c>
      <c r="D19" s="1" t="s">
        <v>123</v>
      </c>
      <c r="E19" s="1">
        <v>30</v>
      </c>
      <c r="F19" s="1" t="s">
        <v>124</v>
      </c>
      <c r="G19" s="1" t="s">
        <v>125</v>
      </c>
      <c r="H19" s="1" t="s">
        <v>117</v>
      </c>
      <c r="I19" s="1" t="s">
        <v>126</v>
      </c>
      <c r="K19" s="1" t="str">
        <f t="shared" si="0"/>
        <v>&lt;STOP TOP="Stop_STA_DJNR_1"DWELLTIME="30 " SITUATION="REVENUE_SERVICE"/&gt;</v>
      </c>
    </row>
    <row r="20" spans="1:11" x14ac:dyDescent="0.35">
      <c r="A20" s="1" t="s">
        <v>127</v>
      </c>
      <c r="B20" s="1" t="s">
        <v>285</v>
      </c>
      <c r="C20" s="1" t="s">
        <v>117</v>
      </c>
      <c r="D20" s="1" t="s">
        <v>129</v>
      </c>
      <c r="E20" s="71">
        <f>'Time Report'!F14</f>
        <v>110.9</v>
      </c>
      <c r="F20" s="1" t="s">
        <v>130</v>
      </c>
      <c r="G20" s="1" t="s">
        <v>125</v>
      </c>
      <c r="H20" s="1" t="s">
        <v>117</v>
      </c>
      <c r="I20" s="1" t="s">
        <v>131</v>
      </c>
      <c r="K20" s="1" t="str">
        <f t="shared" si="0"/>
        <v>&lt;RUN TOP="LL_Stop_STA_DJNR_1_Stop_STA_AGPP_1"RUNTIME="110.9" SITUATION="REVENUE_SERVICE"RUNNING="NORMAL"/&gt;</v>
      </c>
    </row>
    <row r="21" spans="1:11" x14ac:dyDescent="0.35">
      <c r="A21" s="58" t="s">
        <v>121</v>
      </c>
      <c r="B21" s="1" t="s">
        <v>286</v>
      </c>
      <c r="C21" s="1" t="s">
        <v>117</v>
      </c>
      <c r="D21" s="1" t="s">
        <v>123</v>
      </c>
      <c r="E21" s="1">
        <v>30</v>
      </c>
      <c r="F21" s="1" t="s">
        <v>124</v>
      </c>
      <c r="G21" s="1" t="s">
        <v>125</v>
      </c>
      <c r="H21" s="1" t="s">
        <v>117</v>
      </c>
      <c r="I21" s="1" t="s">
        <v>126</v>
      </c>
      <c r="K21" s="1" t="str">
        <f t="shared" si="0"/>
        <v>&lt;STOP TOP="Stop_STA_AGPP_1"DWELLTIME="30 " SITUATION="REVENUE_SERVICE"/&gt;</v>
      </c>
    </row>
    <row r="22" spans="1:11" x14ac:dyDescent="0.35">
      <c r="A22" s="1" t="s">
        <v>127</v>
      </c>
      <c r="B22" s="1" t="s">
        <v>287</v>
      </c>
      <c r="C22" s="1" t="s">
        <v>117</v>
      </c>
      <c r="D22" s="1" t="s">
        <v>129</v>
      </c>
      <c r="E22" s="71">
        <f>'Time Report'!F15</f>
        <v>85.1</v>
      </c>
      <c r="F22" s="1" t="s">
        <v>130</v>
      </c>
      <c r="G22" s="1" t="s">
        <v>125</v>
      </c>
      <c r="H22" s="1" t="s">
        <v>117</v>
      </c>
      <c r="I22" s="1" t="s">
        <v>131</v>
      </c>
      <c r="K22" s="1" t="str">
        <f t="shared" si="0"/>
        <v>&lt;RUN TOP="LL_Stop_STA_AGPP_1_Stop_STA_VJN_1"RUNTIME="85.1" SITUATION="REVENUE_SERVICE"RUNNING="NORMAL"/&gt;</v>
      </c>
    </row>
    <row r="23" spans="1:11" x14ac:dyDescent="0.35">
      <c r="A23" s="58" t="s">
        <v>121</v>
      </c>
      <c r="B23" s="1" t="s">
        <v>288</v>
      </c>
      <c r="C23" s="1" t="s">
        <v>117</v>
      </c>
      <c r="D23" s="1" t="s">
        <v>123</v>
      </c>
      <c r="E23" s="1">
        <v>30</v>
      </c>
      <c r="F23" s="1" t="s">
        <v>124</v>
      </c>
      <c r="G23" s="1" t="s">
        <v>125</v>
      </c>
      <c r="H23" s="1" t="s">
        <v>117</v>
      </c>
      <c r="I23" s="1" t="s">
        <v>126</v>
      </c>
      <c r="K23" s="1" t="str">
        <f t="shared" si="0"/>
        <v>&lt;STOP TOP="Stop_STA_VJN_1"DWELLTIME="30 " SITUATION="REVENUE_SERVICE"/&gt;</v>
      </c>
    </row>
    <row r="24" spans="1:11" x14ac:dyDescent="0.35">
      <c r="A24" s="1" t="s">
        <v>127</v>
      </c>
      <c r="B24" s="1" t="s">
        <v>289</v>
      </c>
      <c r="C24" s="1" t="s">
        <v>117</v>
      </c>
      <c r="D24" s="1" t="s">
        <v>129</v>
      </c>
      <c r="E24" s="1">
        <f>'Time Report'!F16</f>
        <v>86</v>
      </c>
      <c r="F24" s="1" t="s">
        <v>130</v>
      </c>
      <c r="G24" s="1" t="s">
        <v>125</v>
      </c>
      <c r="H24" s="1" t="s">
        <v>117</v>
      </c>
      <c r="I24" s="1" t="s">
        <v>131</v>
      </c>
      <c r="K24" s="1" t="str">
        <f t="shared" si="0"/>
        <v>&lt;RUN TOP="LL_Stop_STA_VJN_1_Stop_STA_HSLI_1"RUNTIME="86" SITUATION="REVENUE_SERVICE"RUNNING="NORMAL"/&gt;</v>
      </c>
    </row>
    <row r="25" spans="1:11" x14ac:dyDescent="0.35">
      <c r="A25" s="58" t="s">
        <v>121</v>
      </c>
      <c r="B25" s="1" t="s">
        <v>290</v>
      </c>
      <c r="C25" s="1" t="s">
        <v>117</v>
      </c>
      <c r="D25" s="1" t="s">
        <v>123</v>
      </c>
      <c r="E25" s="1">
        <v>30</v>
      </c>
      <c r="F25" s="1" t="s">
        <v>124</v>
      </c>
      <c r="G25" s="1" t="s">
        <v>125</v>
      </c>
      <c r="H25" s="1" t="s">
        <v>117</v>
      </c>
      <c r="I25" s="1" t="s">
        <v>126</v>
      </c>
      <c r="K25" s="1" t="str">
        <f t="shared" si="0"/>
        <v>&lt;STOP TOP="Stop_STA_HSLI_1"DWELLTIME="30 " SITUATION="REVENUE_SERVICE"/&gt;</v>
      </c>
    </row>
    <row r="26" spans="1:11" x14ac:dyDescent="0.35">
      <c r="A26" s="1" t="s">
        <v>127</v>
      </c>
      <c r="B26" s="1" t="s">
        <v>291</v>
      </c>
      <c r="C26" s="1" t="s">
        <v>117</v>
      </c>
      <c r="D26" s="1" t="s">
        <v>129</v>
      </c>
      <c r="E26" s="71">
        <f>'Time Report'!F17</f>
        <v>113.3</v>
      </c>
      <c r="F26" s="1" t="s">
        <v>130</v>
      </c>
      <c r="G26" s="1" t="s">
        <v>125</v>
      </c>
      <c r="H26" s="1" t="s">
        <v>117</v>
      </c>
      <c r="I26" s="1" t="s">
        <v>131</v>
      </c>
      <c r="K26" s="1" t="str">
        <f t="shared" si="0"/>
        <v>&lt;RUN TOP="LL_Stop_STA_HSLI_1_Stop_STA_MIRD_1"RUNTIME="113.3" SITUATION="REVENUE_SERVICE"RUNNING="NORMAL"/&gt;</v>
      </c>
    </row>
    <row r="27" spans="1:11" x14ac:dyDescent="0.35">
      <c r="A27" s="58" t="s">
        <v>121</v>
      </c>
      <c r="B27" s="1" t="s">
        <v>292</v>
      </c>
      <c r="C27" s="1" t="s">
        <v>117</v>
      </c>
      <c r="D27" s="1" t="s">
        <v>123</v>
      </c>
      <c r="E27" s="1">
        <v>30</v>
      </c>
      <c r="F27" s="1" t="s">
        <v>124</v>
      </c>
      <c r="G27" s="1" t="s">
        <v>125</v>
      </c>
      <c r="H27" s="1" t="s">
        <v>117</v>
      </c>
      <c r="I27" s="1" t="s">
        <v>126</v>
      </c>
      <c r="K27" s="1" t="str">
        <f t="shared" si="0"/>
        <v>&lt;STOP TOP="Stop_STA_MIRD_1"DWELLTIME="30 " SITUATION="REVENUE_SERVICE"/&gt;</v>
      </c>
    </row>
    <row r="28" spans="1:11" x14ac:dyDescent="0.35">
      <c r="A28" s="1" t="s">
        <v>127</v>
      </c>
      <c r="B28" s="1" t="s">
        <v>293</v>
      </c>
      <c r="C28" s="1" t="s">
        <v>117</v>
      </c>
      <c r="D28" s="1" t="s">
        <v>129</v>
      </c>
      <c r="E28" s="71">
        <f>'Time Report'!F18</f>
        <v>98.8</v>
      </c>
      <c r="F28" s="1" t="s">
        <v>130</v>
      </c>
      <c r="G28" s="1" t="s">
        <v>125</v>
      </c>
      <c r="H28" s="1" t="s">
        <v>117</v>
      </c>
      <c r="I28" s="1" t="s">
        <v>131</v>
      </c>
      <c r="K28" s="1" t="str">
        <f t="shared" si="0"/>
        <v>&lt;RUN TOP="LL_Stop_STA_MIRD_1_Stop_STA_BRCS_1"RUNTIME="98.8" SITUATION="REVENUE_SERVICE"RUNNING="NORMAL"/&gt;</v>
      </c>
    </row>
    <row r="29" spans="1:11" x14ac:dyDescent="0.35">
      <c r="A29" s="58" t="s">
        <v>121</v>
      </c>
      <c r="B29" s="1" t="s">
        <v>294</v>
      </c>
      <c r="C29" s="1" t="s">
        <v>117</v>
      </c>
      <c r="D29" s="1" t="s">
        <v>123</v>
      </c>
      <c r="E29" s="1">
        <v>30</v>
      </c>
      <c r="F29" s="1" t="s">
        <v>124</v>
      </c>
      <c r="G29" s="1" t="s">
        <v>125</v>
      </c>
      <c r="H29" s="1" t="s">
        <v>117</v>
      </c>
      <c r="I29" s="1" t="s">
        <v>126</v>
      </c>
      <c r="K29" s="1" t="str">
        <f t="shared" si="0"/>
        <v>&lt;STOP TOP="Stop_STA_BRCS_1"DWELLTIME="30 " SITUATION="REVENUE_SERVICE"/&gt;</v>
      </c>
    </row>
    <row r="30" spans="1:11" x14ac:dyDescent="0.35">
      <c r="A30" s="1" t="s">
        <v>127</v>
      </c>
      <c r="B30" s="1" t="s">
        <v>295</v>
      </c>
      <c r="C30" s="1" t="s">
        <v>117</v>
      </c>
      <c r="D30" s="1" t="s">
        <v>129</v>
      </c>
      <c r="E30" s="71">
        <f>'Time Report'!F19</f>
        <v>71.900000000000006</v>
      </c>
      <c r="F30" s="1" t="s">
        <v>130</v>
      </c>
      <c r="G30" s="1" t="s">
        <v>125</v>
      </c>
      <c r="H30" s="1" t="s">
        <v>117</v>
      </c>
      <c r="I30" s="1" t="s">
        <v>131</v>
      </c>
      <c r="K30" s="1" t="str">
        <f t="shared" si="0"/>
        <v>&lt;RUN TOP="LL_Stop_STA_BRCS_1_Stop_STA_KGWA_1"RUNTIME="71.9" SITUATION="REVENUE_SERVICE"RUNNING="NORMAL"/&gt;</v>
      </c>
    </row>
    <row r="31" spans="1:11" x14ac:dyDescent="0.35">
      <c r="A31" s="58" t="s">
        <v>121</v>
      </c>
      <c r="B31" s="1" t="s">
        <v>296</v>
      </c>
      <c r="C31" s="1" t="s">
        <v>117</v>
      </c>
      <c r="D31" s="1" t="s">
        <v>123</v>
      </c>
      <c r="E31" s="1">
        <v>30</v>
      </c>
      <c r="F31" s="1" t="s">
        <v>124</v>
      </c>
      <c r="G31" s="1" t="s">
        <v>125</v>
      </c>
      <c r="H31" s="1" t="s">
        <v>117</v>
      </c>
      <c r="I31" s="1" t="s">
        <v>126</v>
      </c>
      <c r="K31" s="1" t="str">
        <f t="shared" si="0"/>
        <v>&lt;STOP TOP="Stop_STA_KGWA_1"DWELLTIME="30 " SITUATION="REVENUE_SERVICE"/&gt;</v>
      </c>
    </row>
    <row r="32" spans="1:11" x14ac:dyDescent="0.35">
      <c r="A32" s="1" t="s">
        <v>127</v>
      </c>
      <c r="B32" s="1" t="s">
        <v>297</v>
      </c>
      <c r="C32" s="1" t="s">
        <v>117</v>
      </c>
      <c r="D32" s="1" t="s">
        <v>129</v>
      </c>
      <c r="E32" s="71">
        <f>'Time Report'!F20</f>
        <v>101.2</v>
      </c>
      <c r="F32" s="1" t="s">
        <v>130</v>
      </c>
      <c r="G32" s="1" t="s">
        <v>125</v>
      </c>
      <c r="H32" s="1" t="s">
        <v>117</v>
      </c>
      <c r="I32" s="1" t="s">
        <v>131</v>
      </c>
      <c r="K32" s="1" t="str">
        <f t="shared" si="0"/>
        <v>&lt;RUN TOP="LL_Stop_STA_KGWA_1_Stop_STA_VSWA_1"RUNTIME="101.2" SITUATION="REVENUE_SERVICE"RUNNING="NORMAL"/&gt;</v>
      </c>
    </row>
    <row r="33" spans="1:11" x14ac:dyDescent="0.35">
      <c r="A33" s="58" t="s">
        <v>121</v>
      </c>
      <c r="B33" s="1" t="s">
        <v>298</v>
      </c>
      <c r="C33" s="1" t="s">
        <v>117</v>
      </c>
      <c r="D33" s="1" t="s">
        <v>123</v>
      </c>
      <c r="E33" s="1">
        <v>30</v>
      </c>
      <c r="F33" s="1" t="s">
        <v>124</v>
      </c>
      <c r="G33" s="1" t="s">
        <v>125</v>
      </c>
      <c r="H33" s="1" t="s">
        <v>117</v>
      </c>
      <c r="I33" s="1" t="s">
        <v>126</v>
      </c>
      <c r="K33" s="1" t="str">
        <f t="shared" si="0"/>
        <v>&lt;STOP TOP="Stop_STA_VSWA_1"DWELLTIME="30 " SITUATION="REVENUE_SERVICE"/&gt;</v>
      </c>
    </row>
    <row r="34" spans="1:11" x14ac:dyDescent="0.35">
      <c r="A34" s="1" t="s">
        <v>127</v>
      </c>
      <c r="B34" s="1" t="s">
        <v>299</v>
      </c>
      <c r="C34" s="1" t="s">
        <v>117</v>
      </c>
      <c r="D34" s="1" t="s">
        <v>129</v>
      </c>
      <c r="E34" s="71">
        <f>'Time Report'!F21</f>
        <v>85.9</v>
      </c>
      <c r="F34" s="1" t="s">
        <v>130</v>
      </c>
      <c r="G34" s="1" t="s">
        <v>125</v>
      </c>
      <c r="H34" s="1" t="s">
        <v>117</v>
      </c>
      <c r="I34" s="1" t="s">
        <v>131</v>
      </c>
      <c r="K34" s="1" t="str">
        <f t="shared" si="0"/>
        <v>&lt;RUN TOP="LL_Stop_STA_VSWA_1_Stop_STA_VDSA_1"RUNTIME="85.9" SITUATION="REVENUE_SERVICE"RUNNING="NORMAL"/&gt;</v>
      </c>
    </row>
    <row r="35" spans="1:11" x14ac:dyDescent="0.35">
      <c r="A35" s="58" t="s">
        <v>121</v>
      </c>
      <c r="B35" s="1" t="s">
        <v>300</v>
      </c>
      <c r="C35" s="1" t="s">
        <v>117</v>
      </c>
      <c r="D35" s="1" t="s">
        <v>123</v>
      </c>
      <c r="E35" s="1">
        <v>30</v>
      </c>
      <c r="F35" s="1" t="s">
        <v>124</v>
      </c>
      <c r="G35" s="1" t="s">
        <v>125</v>
      </c>
      <c r="H35" s="1" t="s">
        <v>117</v>
      </c>
      <c r="I35" s="1" t="s">
        <v>126</v>
      </c>
      <c r="K35" s="1" t="str">
        <f t="shared" si="0"/>
        <v>&lt;STOP TOP="Stop_STA_VDSA_1"DWELLTIME="30 " SITUATION="REVENUE_SERVICE"/&gt;</v>
      </c>
    </row>
    <row r="36" spans="1:11" x14ac:dyDescent="0.35">
      <c r="A36" s="1" t="s">
        <v>127</v>
      </c>
      <c r="B36" s="1" t="s">
        <v>301</v>
      </c>
      <c r="C36" s="1" t="s">
        <v>117</v>
      </c>
      <c r="D36" s="1" t="s">
        <v>129</v>
      </c>
      <c r="E36" s="71">
        <f>'Time Report'!F22</f>
        <v>72.7</v>
      </c>
      <c r="F36" s="1" t="s">
        <v>130</v>
      </c>
      <c r="G36" s="1" t="s">
        <v>125</v>
      </c>
      <c r="H36" s="1" t="s">
        <v>117</v>
      </c>
      <c r="I36" s="1" t="s">
        <v>131</v>
      </c>
      <c r="K36" s="1" t="str">
        <f t="shared" si="0"/>
        <v>&lt;RUN TOP="LL_Stop_STA_VDSA_1_Stop_STA_CBPK_1"RUNTIME="72.7" SITUATION="REVENUE_SERVICE"RUNNING="NORMAL"/&gt;</v>
      </c>
    </row>
    <row r="37" spans="1:11" x14ac:dyDescent="0.35">
      <c r="A37" s="58" t="s">
        <v>121</v>
      </c>
      <c r="B37" s="1" t="s">
        <v>302</v>
      </c>
      <c r="C37" s="1" t="s">
        <v>117</v>
      </c>
      <c r="D37" s="1" t="s">
        <v>123</v>
      </c>
      <c r="E37" s="1">
        <v>30</v>
      </c>
      <c r="F37" s="1" t="s">
        <v>124</v>
      </c>
      <c r="G37" s="1" t="s">
        <v>125</v>
      </c>
      <c r="H37" s="1" t="s">
        <v>117</v>
      </c>
      <c r="I37" s="1" t="s">
        <v>126</v>
      </c>
      <c r="K37" s="1" t="str">
        <f t="shared" si="0"/>
        <v>&lt;STOP TOP="Stop_STA_CBPK_1"DWELLTIME="30 " SITUATION="REVENUE_SERVICE"/&gt;</v>
      </c>
    </row>
    <row r="38" spans="1:11" x14ac:dyDescent="0.35">
      <c r="A38" s="1" t="s">
        <v>127</v>
      </c>
      <c r="B38" s="1" t="s">
        <v>303</v>
      </c>
      <c r="C38" s="1" t="s">
        <v>117</v>
      </c>
      <c r="D38" s="1" t="s">
        <v>129</v>
      </c>
      <c r="E38" s="71">
        <f>'Time Report'!F23</f>
        <v>136.1</v>
      </c>
      <c r="F38" s="1" t="s">
        <v>130</v>
      </c>
      <c r="G38" s="1" t="s">
        <v>125</v>
      </c>
      <c r="H38" s="1" t="s">
        <v>117</v>
      </c>
      <c r="I38" s="1" t="s">
        <v>131</v>
      </c>
      <c r="K38" s="1" t="str">
        <f t="shared" si="0"/>
        <v>&lt;RUN TOP="LL_Stop_STA_CBPK_1_Stop_STA_MAGR_1"RUNTIME="136.1" SITUATION="REVENUE_SERVICE"RUNNING="NORMAL"/&gt;</v>
      </c>
    </row>
    <row r="39" spans="1:11" x14ac:dyDescent="0.35">
      <c r="A39" s="58" t="s">
        <v>121</v>
      </c>
      <c r="B39" s="1" t="s">
        <v>304</v>
      </c>
      <c r="C39" s="1" t="s">
        <v>117</v>
      </c>
      <c r="D39" s="1" t="s">
        <v>123</v>
      </c>
      <c r="E39" s="1">
        <v>30</v>
      </c>
      <c r="F39" s="1" t="s">
        <v>124</v>
      </c>
      <c r="G39" s="1" t="s">
        <v>125</v>
      </c>
      <c r="H39" s="1" t="s">
        <v>117</v>
      </c>
      <c r="I39" s="1" t="s">
        <v>126</v>
      </c>
      <c r="K39" s="1" t="str">
        <f t="shared" si="0"/>
        <v>&lt;STOP TOP="Stop_STA_MAGR_1"DWELLTIME="30 " SITUATION="REVENUE_SERVICE"/&gt;</v>
      </c>
    </row>
    <row r="40" spans="1:11" x14ac:dyDescent="0.35">
      <c r="A40" s="1" t="s">
        <v>127</v>
      </c>
      <c r="B40" s="1" t="s">
        <v>305</v>
      </c>
      <c r="C40" s="1" t="s">
        <v>117</v>
      </c>
      <c r="D40" s="1" t="s">
        <v>129</v>
      </c>
      <c r="E40" s="1">
        <f>'Time Report'!F24</f>
        <v>86</v>
      </c>
      <c r="F40" s="1" t="s">
        <v>130</v>
      </c>
      <c r="G40" s="1" t="s">
        <v>125</v>
      </c>
      <c r="H40" s="1" t="s">
        <v>117</v>
      </c>
      <c r="I40" s="1" t="s">
        <v>131</v>
      </c>
      <c r="K40" s="1" t="str">
        <f t="shared" si="0"/>
        <v>&lt;RUN TOP="LL_Stop_STA_MAGR_1_Stop_STA_TTY_1"RUNTIME="86" SITUATION="REVENUE_SERVICE"RUNNING="NORMAL"/&gt;</v>
      </c>
    </row>
    <row r="41" spans="1:11" x14ac:dyDescent="0.35">
      <c r="A41" s="58" t="s">
        <v>121</v>
      </c>
      <c r="B41" s="1" t="s">
        <v>306</v>
      </c>
      <c r="C41" s="1" t="s">
        <v>117</v>
      </c>
      <c r="D41" s="1" t="s">
        <v>123</v>
      </c>
      <c r="E41" s="1">
        <v>30</v>
      </c>
      <c r="F41" s="1" t="s">
        <v>124</v>
      </c>
      <c r="G41" s="1" t="s">
        <v>125</v>
      </c>
      <c r="H41" s="1" t="s">
        <v>117</v>
      </c>
      <c r="I41" s="1" t="s">
        <v>126</v>
      </c>
      <c r="K41" s="1" t="str">
        <f t="shared" si="0"/>
        <v>&lt;STOP TOP="Stop_STA_TTY_1"DWELLTIME="30 " SITUATION="REVENUE_SERVICE"/&gt;</v>
      </c>
    </row>
    <row r="42" spans="1:11" x14ac:dyDescent="0.35">
      <c r="A42" s="1" t="s">
        <v>127</v>
      </c>
      <c r="B42" s="1" t="s">
        <v>307</v>
      </c>
      <c r="C42" s="1" t="s">
        <v>117</v>
      </c>
      <c r="D42" s="1" t="s">
        <v>129</v>
      </c>
      <c r="E42" s="71">
        <f>'Time Report'!F25</f>
        <v>92.8</v>
      </c>
      <c r="F42" s="1" t="s">
        <v>130</v>
      </c>
      <c r="G42" s="1" t="s">
        <v>125</v>
      </c>
      <c r="H42" s="1" t="s">
        <v>117</v>
      </c>
      <c r="I42" s="1" t="s">
        <v>131</v>
      </c>
      <c r="K42" s="1" t="str">
        <f t="shared" si="0"/>
        <v>&lt;RUN TOP="LL_Stop_STA_TTY_1_Stop_STA_HLRU_1"RUNTIME="92.8" SITUATION="REVENUE_SERVICE"RUNNING="NORMAL"/&gt;</v>
      </c>
    </row>
    <row r="43" spans="1:11" x14ac:dyDescent="0.35">
      <c r="A43" s="58" t="s">
        <v>121</v>
      </c>
      <c r="B43" s="1" t="s">
        <v>308</v>
      </c>
      <c r="C43" s="1" t="s">
        <v>117</v>
      </c>
      <c r="D43" s="1" t="s">
        <v>123</v>
      </c>
      <c r="E43" s="1">
        <v>30</v>
      </c>
      <c r="F43" s="1" t="s">
        <v>124</v>
      </c>
      <c r="G43" s="1" t="s">
        <v>125</v>
      </c>
      <c r="H43" s="1" t="s">
        <v>117</v>
      </c>
      <c r="I43" s="1" t="s">
        <v>126</v>
      </c>
      <c r="K43" s="1" t="str">
        <f t="shared" si="0"/>
        <v>&lt;STOP TOP="Stop_STA_HLRU_1"DWELLTIME="30 " SITUATION="REVENUE_SERVICE"/&gt;</v>
      </c>
    </row>
    <row r="44" spans="1:11" x14ac:dyDescent="0.35">
      <c r="A44" s="1" t="s">
        <v>127</v>
      </c>
      <c r="B44" s="1" t="s">
        <v>309</v>
      </c>
      <c r="C44" s="1" t="s">
        <v>117</v>
      </c>
      <c r="D44" s="1" t="s">
        <v>129</v>
      </c>
      <c r="E44" s="71">
        <f>'Time Report'!F26</f>
        <v>135.80000000000001</v>
      </c>
      <c r="F44" s="1" t="s">
        <v>130</v>
      </c>
      <c r="G44" s="1" t="s">
        <v>125</v>
      </c>
      <c r="H44" s="1" t="s">
        <v>117</v>
      </c>
      <c r="I44" s="1" t="s">
        <v>131</v>
      </c>
      <c r="K44" s="1" t="str">
        <f t="shared" si="0"/>
        <v>&lt;RUN TOP="LL_Stop_STA_HLRU_1_Stop_STA_IDN_1"RUNTIME="135.8" SITUATION="REVENUE_SERVICE"RUNNING="NORMAL"/&gt;</v>
      </c>
    </row>
    <row r="45" spans="1:11" x14ac:dyDescent="0.35">
      <c r="A45" s="58" t="s">
        <v>121</v>
      </c>
      <c r="B45" s="1" t="s">
        <v>310</v>
      </c>
      <c r="C45" s="1" t="s">
        <v>117</v>
      </c>
      <c r="D45" s="1" t="s">
        <v>123</v>
      </c>
      <c r="E45" s="1">
        <v>30</v>
      </c>
      <c r="F45" s="1" t="s">
        <v>124</v>
      </c>
      <c r="G45" s="1" t="s">
        <v>125</v>
      </c>
      <c r="H45" s="1" t="s">
        <v>117</v>
      </c>
      <c r="I45" s="1" t="s">
        <v>126</v>
      </c>
      <c r="K45" s="1" t="str">
        <f t="shared" si="0"/>
        <v>&lt;STOP TOP="Stop_STA_IDN_1"DWELLTIME="30 " SITUATION="REVENUE_SERVICE"/&gt;</v>
      </c>
    </row>
    <row r="46" spans="1:11" x14ac:dyDescent="0.35">
      <c r="A46" s="1" t="s">
        <v>127</v>
      </c>
      <c r="B46" s="1" t="s">
        <v>311</v>
      </c>
      <c r="C46" s="1" t="s">
        <v>117</v>
      </c>
      <c r="D46" s="1" t="s">
        <v>129</v>
      </c>
      <c r="E46" s="71">
        <f>'Time Report'!F27</f>
        <v>156.30000000000001</v>
      </c>
      <c r="F46" s="1" t="s">
        <v>130</v>
      </c>
      <c r="G46" s="1" t="s">
        <v>125</v>
      </c>
      <c r="H46" s="1" t="s">
        <v>117</v>
      </c>
      <c r="I46" s="1" t="s">
        <v>131</v>
      </c>
      <c r="K46" s="1" t="str">
        <f t="shared" si="0"/>
        <v>&lt;RUN TOP="LL_Stop_STA_IDN_1_Stop_STA_SVRD_1"RUNTIME="156.3" SITUATION="REVENUE_SERVICE"RUNNING="NORMAL"/&gt;</v>
      </c>
    </row>
    <row r="47" spans="1:11" x14ac:dyDescent="0.35">
      <c r="A47" s="58" t="s">
        <v>121</v>
      </c>
      <c r="B47" s="1" t="s">
        <v>312</v>
      </c>
      <c r="C47" s="1" t="s">
        <v>117</v>
      </c>
      <c r="D47" s="1" t="s">
        <v>123</v>
      </c>
      <c r="E47" s="1">
        <v>30</v>
      </c>
      <c r="F47" s="1" t="s">
        <v>124</v>
      </c>
      <c r="G47" s="1" t="s">
        <v>125</v>
      </c>
      <c r="H47" s="1" t="s">
        <v>117</v>
      </c>
      <c r="I47" s="1" t="s">
        <v>126</v>
      </c>
      <c r="K47" s="1" t="str">
        <f t="shared" si="0"/>
        <v>&lt;STOP TOP="Stop_STA_SVRD_1"DWELLTIME="30 " SITUATION="REVENUE_SERVICE"/&gt;</v>
      </c>
    </row>
    <row r="48" spans="1:11" x14ac:dyDescent="0.35">
      <c r="A48" s="1" t="s">
        <v>127</v>
      </c>
      <c r="B48" s="1" t="s">
        <v>313</v>
      </c>
      <c r="C48" s="1" t="s">
        <v>117</v>
      </c>
      <c r="D48" s="1" t="s">
        <v>129</v>
      </c>
      <c r="E48" s="71">
        <f>'Time Report'!F28</f>
        <v>118.4</v>
      </c>
      <c r="F48" s="1" t="s">
        <v>130</v>
      </c>
      <c r="G48" s="1" t="s">
        <v>125</v>
      </c>
      <c r="H48" s="1" t="s">
        <v>117</v>
      </c>
      <c r="I48" s="1" t="s">
        <v>131</v>
      </c>
      <c r="K48" s="1" t="str">
        <f t="shared" si="0"/>
        <v>&lt;RUN TOP="LL_Stop_STA_SVRD_1_Stop_STA_BYPH_1"RUNTIME="118.4" SITUATION="REVENUE_SERVICE"RUNNING="NORMAL"/&gt;</v>
      </c>
    </row>
    <row r="49" spans="1:11" x14ac:dyDescent="0.35">
      <c r="A49" s="58" t="s">
        <v>121</v>
      </c>
      <c r="B49" s="1" t="s">
        <v>314</v>
      </c>
      <c r="C49" s="1" t="s">
        <v>117</v>
      </c>
      <c r="D49" s="1" t="s">
        <v>123</v>
      </c>
      <c r="E49" s="1">
        <v>30</v>
      </c>
      <c r="F49" s="1" t="s">
        <v>124</v>
      </c>
      <c r="G49" s="1" t="s">
        <v>125</v>
      </c>
      <c r="H49" s="1" t="s">
        <v>117</v>
      </c>
      <c r="I49" s="1" t="s">
        <v>126</v>
      </c>
      <c r="K49" s="1" t="str">
        <f t="shared" si="0"/>
        <v>&lt;STOP TOP="Stop_STA_BYPH_1"DWELLTIME="30 " SITUATION="REVENUE_SERVICE"/&gt;</v>
      </c>
    </row>
    <row r="50" spans="1:11" x14ac:dyDescent="0.35">
      <c r="A50" s="1" t="s">
        <v>127</v>
      </c>
      <c r="B50" s="1" t="s">
        <v>315</v>
      </c>
      <c r="C50" s="1" t="s">
        <v>117</v>
      </c>
      <c r="D50" s="1" t="s">
        <v>129</v>
      </c>
      <c r="E50" s="71">
        <f>'Time Report'!F29</f>
        <v>129.5</v>
      </c>
      <c r="F50" s="1" t="s">
        <v>130</v>
      </c>
      <c r="G50" s="1" t="s">
        <v>125</v>
      </c>
      <c r="H50" s="1" t="s">
        <v>117</v>
      </c>
      <c r="I50" s="1" t="s">
        <v>131</v>
      </c>
      <c r="K50" s="1" t="str">
        <f t="shared" si="0"/>
        <v>&lt;RUN TOP="LL_Stop_STA_BYPH_1_Stop_STA_JTPM_1"RUNTIME="129.5" SITUATION="REVENUE_SERVICE"RUNNING="NORMAL"/&gt;</v>
      </c>
    </row>
    <row r="51" spans="1:11" x14ac:dyDescent="0.35">
      <c r="A51" s="58" t="s">
        <v>121</v>
      </c>
      <c r="B51" s="1" t="s">
        <v>316</v>
      </c>
      <c r="C51" s="1" t="s">
        <v>117</v>
      </c>
      <c r="D51" s="1" t="s">
        <v>123</v>
      </c>
      <c r="E51" s="1">
        <v>30</v>
      </c>
      <c r="F51" s="1" t="s">
        <v>124</v>
      </c>
      <c r="G51" s="1" t="s">
        <v>125</v>
      </c>
      <c r="H51" s="1" t="s">
        <v>117</v>
      </c>
      <c r="I51" s="1" t="s">
        <v>126</v>
      </c>
      <c r="K51" s="1" t="str">
        <f t="shared" si="0"/>
        <v>&lt;STOP TOP="Stop_STA_JTPM_1"DWELLTIME="30 " SITUATION="REVENUE_SERVICE"/&gt;</v>
      </c>
    </row>
    <row r="52" spans="1:11" x14ac:dyDescent="0.35">
      <c r="A52" s="1" t="s">
        <v>127</v>
      </c>
      <c r="B52" s="1" t="s">
        <v>317</v>
      </c>
      <c r="C52" s="1" t="s">
        <v>117</v>
      </c>
      <c r="D52" s="1" t="s">
        <v>129</v>
      </c>
      <c r="E52" s="71">
        <f>'Time Report'!F30</f>
        <v>93.6</v>
      </c>
      <c r="F52" s="1" t="s">
        <v>130</v>
      </c>
      <c r="G52" s="1" t="s">
        <v>125</v>
      </c>
      <c r="H52" s="1" t="s">
        <v>117</v>
      </c>
      <c r="I52" s="1" t="s">
        <v>131</v>
      </c>
      <c r="K52" s="1" t="str">
        <f t="shared" si="0"/>
        <v>&lt;RUN TOP="LL_Stop_STA_JTPM_1_Stop_STA_KRAM_1"RUNTIME="93.6" SITUATION="REVENUE_SERVICE"RUNNING="NORMAL"/&gt;</v>
      </c>
    </row>
    <row r="53" spans="1:11" x14ac:dyDescent="0.35">
      <c r="A53" s="58" t="s">
        <v>121</v>
      </c>
      <c r="B53" s="1" t="s">
        <v>318</v>
      </c>
      <c r="C53" s="1" t="s">
        <v>117</v>
      </c>
      <c r="D53" s="1" t="s">
        <v>123</v>
      </c>
      <c r="E53" s="1">
        <v>30</v>
      </c>
      <c r="F53" s="1" t="s">
        <v>124</v>
      </c>
      <c r="G53" s="1" t="s">
        <v>125</v>
      </c>
      <c r="H53" s="1" t="s">
        <v>117</v>
      </c>
      <c r="I53" s="1" t="s">
        <v>126</v>
      </c>
      <c r="K53" s="1" t="str">
        <f t="shared" si="0"/>
        <v>&lt;STOP TOP="Stop_STA_KRAM_1"DWELLTIME="30 " SITUATION="REVENUE_SERVICE"/&gt;</v>
      </c>
    </row>
    <row r="54" spans="1:11" x14ac:dyDescent="0.35">
      <c r="A54" s="1" t="s">
        <v>127</v>
      </c>
      <c r="B54" s="1" t="s">
        <v>319</v>
      </c>
      <c r="C54" s="1" t="s">
        <v>117</v>
      </c>
      <c r="D54" s="1" t="s">
        <v>129</v>
      </c>
      <c r="E54" s="1">
        <f>'Time Report'!F31</f>
        <v>119</v>
      </c>
      <c r="F54" s="1" t="s">
        <v>130</v>
      </c>
      <c r="G54" s="1" t="s">
        <v>125</v>
      </c>
      <c r="H54" s="1" t="s">
        <v>117</v>
      </c>
      <c r="I54" s="1" t="s">
        <v>131</v>
      </c>
      <c r="K54" s="1" t="str">
        <f t="shared" si="0"/>
        <v>&lt;RUN TOP="LL_Stop_STA_KRAM_1_Stop_STA_MDVP_1"RUNTIME="119" SITUATION="REVENUE_SERVICE"RUNNING="NORMAL"/&gt;</v>
      </c>
    </row>
    <row r="55" spans="1:11" x14ac:dyDescent="0.35">
      <c r="A55" s="58" t="s">
        <v>121</v>
      </c>
      <c r="B55" s="1" t="s">
        <v>320</v>
      </c>
      <c r="C55" s="1" t="s">
        <v>117</v>
      </c>
      <c r="D55" s="1" t="s">
        <v>123</v>
      </c>
      <c r="E55" s="1">
        <v>30</v>
      </c>
      <c r="F55" s="1" t="s">
        <v>124</v>
      </c>
      <c r="G55" s="1" t="s">
        <v>125</v>
      </c>
      <c r="H55" s="1" t="s">
        <v>117</v>
      </c>
      <c r="I55" s="1" t="s">
        <v>126</v>
      </c>
      <c r="K55" s="1" t="str">
        <f t="shared" si="0"/>
        <v>&lt;STOP TOP="Stop_STA_MDVP_1"DWELLTIME="30 " SITUATION="REVENUE_SERVICE"/&gt;</v>
      </c>
    </row>
    <row r="56" spans="1:11" x14ac:dyDescent="0.35">
      <c r="A56" s="1" t="s">
        <v>127</v>
      </c>
      <c r="B56" s="1" t="s">
        <v>321</v>
      </c>
      <c r="C56" s="1" t="s">
        <v>117</v>
      </c>
      <c r="D56" s="1" t="s">
        <v>129</v>
      </c>
      <c r="E56" s="1">
        <f>'Time Report'!F32</f>
        <v>91</v>
      </c>
      <c r="F56" s="1" t="s">
        <v>130</v>
      </c>
      <c r="G56" s="1" t="s">
        <v>125</v>
      </c>
      <c r="H56" s="1" t="s">
        <v>117</v>
      </c>
      <c r="I56" s="1" t="s">
        <v>131</v>
      </c>
      <c r="K56" s="1" t="str">
        <f t="shared" si="0"/>
        <v>&lt;RUN TOP="LL_Stop_STA_MDVP_1_Stop_STA_GDCP_1"RUNTIME="91" SITUATION="REVENUE_SERVICE"RUNNING="NORMAL"/&gt;</v>
      </c>
    </row>
    <row r="57" spans="1:11" x14ac:dyDescent="0.35">
      <c r="A57" s="58" t="s">
        <v>121</v>
      </c>
      <c r="B57" s="1" t="s">
        <v>322</v>
      </c>
      <c r="C57" s="1" t="s">
        <v>117</v>
      </c>
      <c r="D57" s="1" t="s">
        <v>123</v>
      </c>
      <c r="E57" s="1">
        <v>30</v>
      </c>
      <c r="F57" s="1" t="s">
        <v>124</v>
      </c>
      <c r="G57" s="1" t="s">
        <v>125</v>
      </c>
      <c r="H57" s="1" t="s">
        <v>117</v>
      </c>
      <c r="I57" s="1" t="s">
        <v>126</v>
      </c>
      <c r="K57" s="1" t="str">
        <f t="shared" si="0"/>
        <v>&lt;STOP TOP="Stop_STA_GDCP_1"DWELLTIME="30 " SITUATION="REVENUE_SERVICE"/&gt;</v>
      </c>
    </row>
    <row r="58" spans="1:11" x14ac:dyDescent="0.35">
      <c r="A58" s="1" t="s">
        <v>127</v>
      </c>
      <c r="B58" s="1" t="s">
        <v>323</v>
      </c>
      <c r="C58" s="1" t="s">
        <v>117</v>
      </c>
      <c r="D58" s="1" t="s">
        <v>129</v>
      </c>
      <c r="E58" s="71">
        <f>'Time Report'!F33</f>
        <v>136.4</v>
      </c>
      <c r="F58" s="1" t="s">
        <v>130</v>
      </c>
      <c r="G58" s="1" t="s">
        <v>125</v>
      </c>
      <c r="H58" s="1" t="s">
        <v>117</v>
      </c>
      <c r="I58" s="1" t="s">
        <v>131</v>
      </c>
      <c r="K58" s="1" t="str">
        <f t="shared" si="0"/>
        <v>&lt;RUN TOP="LL_Stop_STA_GDCP_1_Stop_STA_DKIA_1"RUNTIME="136.4" SITUATION="REVENUE_SERVICE"RUNNING="NORMAL"/&gt;</v>
      </c>
    </row>
    <row r="59" spans="1:11" x14ac:dyDescent="0.35">
      <c r="A59" s="58" t="s">
        <v>121</v>
      </c>
      <c r="B59" s="1" t="s">
        <v>324</v>
      </c>
      <c r="C59" s="1" t="s">
        <v>117</v>
      </c>
      <c r="D59" s="1" t="s">
        <v>123</v>
      </c>
      <c r="E59" s="1">
        <v>30</v>
      </c>
      <c r="F59" s="1" t="s">
        <v>124</v>
      </c>
      <c r="G59" s="1" t="s">
        <v>125</v>
      </c>
      <c r="H59" s="1" t="s">
        <v>117</v>
      </c>
      <c r="I59" s="1" t="s">
        <v>126</v>
      </c>
      <c r="K59" s="1" t="str">
        <f t="shared" si="0"/>
        <v>&lt;STOP TOP="Stop_STA_DKIA_1"DWELLTIME="30 " SITUATION="REVENUE_SERVICE"/&gt;</v>
      </c>
    </row>
    <row r="60" spans="1:11" x14ac:dyDescent="0.35">
      <c r="A60" s="1" t="s">
        <v>127</v>
      </c>
      <c r="B60" s="1" t="s">
        <v>325</v>
      </c>
      <c r="C60" s="1" t="s">
        <v>117</v>
      </c>
      <c r="D60" s="1" t="s">
        <v>129</v>
      </c>
      <c r="E60" s="71">
        <f>'Time Report'!F34</f>
        <v>82.7</v>
      </c>
      <c r="F60" s="1" t="s">
        <v>130</v>
      </c>
      <c r="G60" s="1" t="s">
        <v>125</v>
      </c>
      <c r="H60" s="1" t="s">
        <v>117</v>
      </c>
      <c r="I60" s="1" t="s">
        <v>131</v>
      </c>
      <c r="K60" s="1" t="str">
        <f t="shared" si="0"/>
        <v>&lt;RUN TOP="LL_Stop_STA_DKIA_1_Stop_STA_VWIA_1"RUNTIME="82.7" SITUATION="REVENUE_SERVICE"RUNNING="NORMAL"/&gt;</v>
      </c>
    </row>
    <row r="61" spans="1:11" x14ac:dyDescent="0.35">
      <c r="A61" s="58" t="s">
        <v>121</v>
      </c>
      <c r="B61" s="1" t="s">
        <v>326</v>
      </c>
      <c r="C61" s="1" t="s">
        <v>117</v>
      </c>
      <c r="D61" s="1" t="s">
        <v>123</v>
      </c>
      <c r="E61" s="1">
        <v>30</v>
      </c>
      <c r="F61" s="1" t="s">
        <v>124</v>
      </c>
      <c r="G61" s="1" t="s">
        <v>125</v>
      </c>
      <c r="H61" s="1" t="s">
        <v>117</v>
      </c>
      <c r="I61" s="1" t="s">
        <v>126</v>
      </c>
      <c r="K61" s="1" t="str">
        <f t="shared" ref="K61:K62" si="1">_xlfn.CONCAT(A61,B61,C61,D61,E61,F61,G61,H61,I61)</f>
        <v>&lt;STOP TOP="Stop_STA_VWIA_1"DWELLTIME="30 " SITUATION="REVENUE_SERVICE"/&gt;</v>
      </c>
    </row>
    <row r="62" spans="1:11" x14ac:dyDescent="0.35">
      <c r="A62" s="1" t="s">
        <v>127</v>
      </c>
      <c r="B62" s="1" t="s">
        <v>325</v>
      </c>
      <c r="C62" s="1" t="s">
        <v>117</v>
      </c>
      <c r="D62" s="1" t="s">
        <v>129</v>
      </c>
      <c r="E62" s="71">
        <f>'Time Report'!F35</f>
        <v>91.1</v>
      </c>
      <c r="F62" s="1" t="s">
        <v>130</v>
      </c>
      <c r="G62" s="1" t="s">
        <v>125</v>
      </c>
      <c r="H62" s="1" t="s">
        <v>117</v>
      </c>
      <c r="I62" s="1" t="s">
        <v>131</v>
      </c>
      <c r="K62" s="1" t="str">
        <f t="shared" si="1"/>
        <v>&lt;RUN TOP="LL_Stop_STA_DKIA_1_Stop_STA_VWIA_1"RUNTIME="91.1" SITUATION="REVENUE_SERVICE"RUNNING="NORMAL"/&gt;</v>
      </c>
    </row>
    <row r="63" spans="1:11" x14ac:dyDescent="0.35">
      <c r="A63" s="58" t="s">
        <v>121</v>
      </c>
      <c r="B63" s="1" t="s">
        <v>327</v>
      </c>
      <c r="C63" s="1" t="s">
        <v>117</v>
      </c>
      <c r="D63" s="1" t="s">
        <v>123</v>
      </c>
      <c r="E63" s="1">
        <v>30</v>
      </c>
      <c r="F63" s="1" t="s">
        <v>124</v>
      </c>
      <c r="G63" s="1" t="s">
        <v>125</v>
      </c>
      <c r="H63" s="1" t="s">
        <v>117</v>
      </c>
      <c r="I63" s="1" t="s">
        <v>126</v>
      </c>
      <c r="K63" s="1" t="str">
        <f t="shared" ref="K63:K66" si="2">_xlfn.CONCAT(A63,B63,C63,D63,E63,F63,G63,H63,I63)</f>
        <v>&lt;STOP TOP="Stop_STA_KDNH_1"DWELLTIME="30 " SITUATION="REVENUE_SERVICE"/&gt;</v>
      </c>
    </row>
    <row r="64" spans="1:11" x14ac:dyDescent="0.35">
      <c r="A64" s="1" t="s">
        <v>127</v>
      </c>
      <c r="B64" s="1" t="s">
        <v>328</v>
      </c>
      <c r="C64" s="1" t="s">
        <v>117</v>
      </c>
      <c r="D64" s="1" t="s">
        <v>129</v>
      </c>
      <c r="E64" s="71">
        <f>'Time Report'!F36</f>
        <v>79.900000000000006</v>
      </c>
      <c r="F64" s="1" t="s">
        <v>130</v>
      </c>
      <c r="G64" s="1" t="s">
        <v>125</v>
      </c>
      <c r="H64" s="1" t="s">
        <v>117</v>
      </c>
      <c r="I64" s="1" t="s">
        <v>131</v>
      </c>
      <c r="K64" s="1" t="str">
        <f t="shared" si="2"/>
        <v>&lt;RUN TOP="LL_Stop_STA_KDNH_1_Stop_STA_VDHP_1"RUNTIME="79.9" SITUATION="REVENUE_SERVICE"RUNNING="NORMAL"/&gt;</v>
      </c>
    </row>
    <row r="65" spans="1:32" x14ac:dyDescent="0.35">
      <c r="A65" s="58" t="s">
        <v>121</v>
      </c>
      <c r="B65" s="1" t="s">
        <v>329</v>
      </c>
      <c r="C65" s="1" t="s">
        <v>117</v>
      </c>
      <c r="D65" s="1" t="s">
        <v>123</v>
      </c>
      <c r="E65" s="1">
        <v>30</v>
      </c>
      <c r="F65" s="1" t="s">
        <v>124</v>
      </c>
      <c r="G65" s="1" t="s">
        <v>125</v>
      </c>
      <c r="H65" s="1" t="s">
        <v>117</v>
      </c>
      <c r="I65" s="1" t="s">
        <v>126</v>
      </c>
      <c r="K65" s="1" t="str">
        <f t="shared" si="2"/>
        <v>&lt;STOP TOP="Stop_STA_VDHP_1"DWELLTIME="30 " SITUATION="REVENUE_SERVICE"/&gt;</v>
      </c>
    </row>
    <row r="66" spans="1:32" x14ac:dyDescent="0.35">
      <c r="A66" s="1" t="s">
        <v>127</v>
      </c>
      <c r="B66" s="1" t="s">
        <v>330</v>
      </c>
      <c r="C66" s="1" t="s">
        <v>117</v>
      </c>
      <c r="D66" s="1" t="s">
        <v>129</v>
      </c>
      <c r="E66" s="71">
        <f>'Time Report'!F37</f>
        <v>77.7</v>
      </c>
      <c r="F66" s="1" t="s">
        <v>130</v>
      </c>
      <c r="G66" s="1" t="s">
        <v>125</v>
      </c>
      <c r="H66" s="1" t="s">
        <v>117</v>
      </c>
      <c r="I66" s="1" t="s">
        <v>131</v>
      </c>
      <c r="K66" s="1" t="str">
        <f t="shared" si="2"/>
        <v>&lt;RUN TOP="LL_Stop_STA_VDHP_1_Stop_STA_SSHP_1"RUNTIME="77.7" SITUATION="REVENUE_SERVICE"RUNNING="NORMAL"/&gt;</v>
      </c>
    </row>
    <row r="67" spans="1:32" x14ac:dyDescent="0.35">
      <c r="A67" s="58" t="s">
        <v>121</v>
      </c>
      <c r="B67" s="1" t="s">
        <v>331</v>
      </c>
      <c r="C67" s="1" t="s">
        <v>117</v>
      </c>
      <c r="D67" s="1" t="s">
        <v>123</v>
      </c>
      <c r="E67" s="1">
        <v>30</v>
      </c>
      <c r="F67" s="1" t="s">
        <v>124</v>
      </c>
      <c r="G67" s="1" t="s">
        <v>125</v>
      </c>
      <c r="H67" s="1" t="s">
        <v>117</v>
      </c>
      <c r="I67" s="1" t="s">
        <v>126</v>
      </c>
      <c r="K67" s="1" t="str">
        <f t="shared" ref="K67:K68" si="3">_xlfn.CONCAT(A67,B67,C67,D67,E67,F67,G67,H67,I67)</f>
        <v>&lt;STOP TOP="Stop_STA_SSHP_1"DWELLTIME="30 " SITUATION="REVENUE_SERVICE"/&gt;</v>
      </c>
    </row>
    <row r="68" spans="1:32" x14ac:dyDescent="0.35">
      <c r="A68" s="1" t="s">
        <v>127</v>
      </c>
      <c r="B68" s="1" t="s">
        <v>332</v>
      </c>
      <c r="C68" s="1" t="s">
        <v>117</v>
      </c>
      <c r="D68" s="1" t="s">
        <v>129</v>
      </c>
      <c r="E68" s="71">
        <f>'Time Report'!F38</f>
        <v>127.1</v>
      </c>
      <c r="F68" s="1" t="s">
        <v>130</v>
      </c>
      <c r="G68" s="1" t="s">
        <v>125</v>
      </c>
      <c r="H68" s="1" t="s">
        <v>117</v>
      </c>
      <c r="I68" s="1" t="s">
        <v>131</v>
      </c>
      <c r="K68" s="1" t="str">
        <f t="shared" si="3"/>
        <v>&lt;RUN TOP="LL_Stop_STA_SSHP_1_Stop_STA_ITPL_1"RUNTIME="127.1" SITUATION="REVENUE_SERVICE"RUNNING="NORMAL"/&gt;</v>
      </c>
    </row>
    <row r="69" spans="1:32" x14ac:dyDescent="0.35">
      <c r="A69" s="58" t="s">
        <v>121</v>
      </c>
      <c r="B69" s="1" t="s">
        <v>333</v>
      </c>
      <c r="C69" s="1" t="s">
        <v>117</v>
      </c>
      <c r="D69" s="1" t="s">
        <v>123</v>
      </c>
      <c r="E69" s="1">
        <v>30</v>
      </c>
      <c r="F69" s="1" t="s">
        <v>124</v>
      </c>
      <c r="G69" s="1" t="s">
        <v>125</v>
      </c>
      <c r="H69" s="1" t="s">
        <v>117</v>
      </c>
      <c r="I69" s="1" t="s">
        <v>126</v>
      </c>
      <c r="K69" s="1" t="str">
        <f t="shared" ref="K69:K70" si="4">_xlfn.CONCAT(A69,B69,C69,D69,E69,F69,G69,H69,I69)</f>
        <v>&lt;STOP TOP="Stop_STA_ITPL_1"DWELLTIME="30 " SITUATION="REVENUE_SERVICE"/&gt;</v>
      </c>
    </row>
    <row r="70" spans="1:32" x14ac:dyDescent="0.35">
      <c r="A70" s="1" t="s">
        <v>127</v>
      </c>
      <c r="B70" s="1" t="s">
        <v>334</v>
      </c>
      <c r="C70" s="1" t="s">
        <v>117</v>
      </c>
      <c r="D70" s="1" t="s">
        <v>129</v>
      </c>
      <c r="E70" s="71">
        <f>'Time Report'!F39</f>
        <v>80.8</v>
      </c>
      <c r="F70" s="1" t="s">
        <v>130</v>
      </c>
      <c r="G70" s="1" t="s">
        <v>125</v>
      </c>
      <c r="H70" s="1" t="s">
        <v>117</v>
      </c>
      <c r="I70" s="1" t="s">
        <v>131</v>
      </c>
      <c r="K70" s="1" t="str">
        <f t="shared" si="4"/>
        <v>&lt;RUN TOP="LL_Stop_STA_ITPL_1_Stop_STA_KDGD_1"RUNTIME="80.8" SITUATION="REVENUE_SERVICE"RUNNING="NORMAL"/&gt;</v>
      </c>
    </row>
    <row r="71" spans="1:32" x14ac:dyDescent="0.35">
      <c r="A71" s="58" t="s">
        <v>121</v>
      </c>
      <c r="B71" s="1" t="s">
        <v>335</v>
      </c>
      <c r="C71" s="1" t="s">
        <v>117</v>
      </c>
      <c r="D71" s="1" t="s">
        <v>123</v>
      </c>
      <c r="E71" s="1">
        <v>30</v>
      </c>
      <c r="F71" s="1" t="s">
        <v>124</v>
      </c>
      <c r="G71" s="1" t="s">
        <v>125</v>
      </c>
      <c r="H71" s="1" t="s">
        <v>117</v>
      </c>
      <c r="I71" s="1" t="s">
        <v>126</v>
      </c>
      <c r="K71" s="1" t="str">
        <f t="shared" ref="K71:K72" si="5">_xlfn.CONCAT(A71,B71,C71,D71,E71,F71,G71,H71,I71)</f>
        <v>&lt;STOP TOP="Stop_STA_KDGD_1"DWELLTIME="30 " SITUATION="REVENUE_SERVICE"/&gt;</v>
      </c>
    </row>
    <row r="72" spans="1:32" x14ac:dyDescent="0.35">
      <c r="A72" s="1" t="s">
        <v>127</v>
      </c>
      <c r="B72" s="1" t="s">
        <v>336</v>
      </c>
      <c r="C72" s="1" t="s">
        <v>117</v>
      </c>
      <c r="D72" s="1" t="s">
        <v>129</v>
      </c>
      <c r="E72" s="71">
        <f>'Time Report'!F40</f>
        <v>83.6</v>
      </c>
      <c r="F72" s="1" t="s">
        <v>130</v>
      </c>
      <c r="G72" s="1" t="s">
        <v>125</v>
      </c>
      <c r="H72" s="1" t="s">
        <v>117</v>
      </c>
      <c r="I72" s="1" t="s">
        <v>131</v>
      </c>
      <c r="K72" s="1" t="str">
        <f t="shared" si="5"/>
        <v>&lt;RUN TOP="LL_Stop_STA_KDGD_1_Stop_STA_UWVL_1"RUNTIME="83.6" SITUATION="REVENUE_SERVICE"RUNNING="NORMAL"/&gt;</v>
      </c>
    </row>
    <row r="73" spans="1:32" x14ac:dyDescent="0.35">
      <c r="A73" s="58" t="s">
        <v>121</v>
      </c>
      <c r="B73" s="1" t="s">
        <v>337</v>
      </c>
      <c r="C73" s="1" t="s">
        <v>117</v>
      </c>
      <c r="D73" s="1" t="s">
        <v>123</v>
      </c>
      <c r="E73" s="1">
        <v>30</v>
      </c>
      <c r="F73" s="1" t="s">
        <v>124</v>
      </c>
      <c r="G73" s="1" t="s">
        <v>125</v>
      </c>
      <c r="H73" s="1" t="s">
        <v>117</v>
      </c>
      <c r="I73" s="1" t="s">
        <v>126</v>
      </c>
      <c r="K73" s="1" t="str">
        <f t="shared" ref="K73:K76" si="6">_xlfn.CONCAT(A73,B73,C73,D73,E73,F73,G73,H73,I73)</f>
        <v>&lt;STOP TOP="Stop_STA_UWVL_1"DWELLTIME="30 " SITUATION="REVENUE_SERVICE"/&gt;</v>
      </c>
    </row>
    <row r="74" spans="1:32" x14ac:dyDescent="0.35">
      <c r="A74" s="1" t="s">
        <v>127</v>
      </c>
      <c r="B74" s="1" t="s">
        <v>338</v>
      </c>
      <c r="C74" s="1" t="s">
        <v>117</v>
      </c>
      <c r="D74" s="1" t="s">
        <v>129</v>
      </c>
      <c r="E74" s="71">
        <f>'Time Report'!F41</f>
        <v>222.9</v>
      </c>
      <c r="F74" s="1" t="s">
        <v>130</v>
      </c>
      <c r="G74" s="1" t="s">
        <v>125</v>
      </c>
      <c r="H74" s="1" t="s">
        <v>117</v>
      </c>
      <c r="I74" s="1" t="s">
        <v>131</v>
      </c>
      <c r="K74" s="1" t="str">
        <f t="shared" si="6"/>
        <v>&lt;RUN TOP="LL_Stop_STA_UWVL_1_Stop_STA_WHTM_1"RUNTIME="222.9" SITUATION="REVENUE_SERVICE"RUNNING="NORMAL"/&gt;</v>
      </c>
    </row>
    <row r="75" spans="1:32" x14ac:dyDescent="0.35">
      <c r="A75" s="58" t="s">
        <v>121</v>
      </c>
      <c r="B75" s="1" t="s">
        <v>339</v>
      </c>
      <c r="C75" s="1" t="s">
        <v>117</v>
      </c>
      <c r="D75" s="1" t="s">
        <v>123</v>
      </c>
      <c r="E75" s="1">
        <v>30</v>
      </c>
      <c r="F75" s="1" t="s">
        <v>124</v>
      </c>
      <c r="G75" s="1" t="s">
        <v>125</v>
      </c>
      <c r="H75" s="1" t="s">
        <v>117</v>
      </c>
      <c r="I75" s="1" t="s">
        <v>126</v>
      </c>
      <c r="K75" s="1" t="str">
        <f t="shared" ref="K75" si="7">_xlfn.CONCAT(A75,B75,C75,D75,E75,F75,G75,H75,I75)</f>
        <v>&lt;STOP TOP="Stop_STA_WHTM_1"DWELLTIME="30 " SITUATION="REVENUE_SERVICE"/&gt;</v>
      </c>
    </row>
    <row r="76" spans="1:32" x14ac:dyDescent="0.35">
      <c r="A76" s="58" t="s">
        <v>146</v>
      </c>
      <c r="K76" s="1" t="str">
        <f t="shared" si="6"/>
        <v>&lt;/TRIP&gt;</v>
      </c>
    </row>
    <row r="77" spans="1:32" x14ac:dyDescent="0.35">
      <c r="A77" s="58">
        <f>SUM(E3:E75)</f>
        <v>5024.2000000000007</v>
      </c>
      <c r="C77" s="62">
        <f>A77/86400</f>
        <v>5.8150462962962973E-2</v>
      </c>
      <c r="J77" s="62">
        <f>J1+C77</f>
        <v>0.308150462962963</v>
      </c>
    </row>
    <row r="78" spans="1:32" s="63" customFormat="1" x14ac:dyDescent="0.35">
      <c r="A78" s="63" t="s">
        <v>95</v>
      </c>
      <c r="B78" s="63" t="s">
        <v>119</v>
      </c>
      <c r="C78" s="63" t="s">
        <v>97</v>
      </c>
      <c r="D78" s="63" t="s">
        <v>119</v>
      </c>
      <c r="E78" s="63" t="s">
        <v>98</v>
      </c>
      <c r="F78" s="63" t="s">
        <v>99</v>
      </c>
      <c r="G78" s="63" t="s">
        <v>100</v>
      </c>
      <c r="H78" s="63" t="s">
        <v>101</v>
      </c>
      <c r="I78" s="63" t="s">
        <v>102</v>
      </c>
      <c r="J78" s="64" t="s">
        <v>147</v>
      </c>
      <c r="K78" s="63" t="s">
        <v>104</v>
      </c>
      <c r="L78" s="63" t="s">
        <v>105</v>
      </c>
      <c r="M78" s="63" t="s">
        <v>106</v>
      </c>
      <c r="N78" s="63" t="s">
        <v>107</v>
      </c>
      <c r="O78" s="63" t="s">
        <v>108</v>
      </c>
      <c r="P78" s="63" t="s">
        <v>109</v>
      </c>
      <c r="Q78" s="63" t="s">
        <v>110</v>
      </c>
      <c r="R78" s="63" t="s">
        <v>111</v>
      </c>
      <c r="S78" s="63" t="s">
        <v>112</v>
      </c>
      <c r="U78" s="63" t="s">
        <v>113</v>
      </c>
      <c r="W78" s="63" t="s">
        <v>114</v>
      </c>
      <c r="Y78" s="63" t="s">
        <v>115</v>
      </c>
      <c r="AA78" s="63" t="s">
        <v>116</v>
      </c>
      <c r="AB78" s="63" t="s">
        <v>96</v>
      </c>
      <c r="AC78" s="63" t="s">
        <v>118</v>
      </c>
      <c r="AD78" s="63" t="s">
        <v>148</v>
      </c>
      <c r="AE78" s="63" t="s">
        <v>120</v>
      </c>
      <c r="AF78" s="63" t="str">
        <f>_xlfn.CONCAT(A78,B78,C78,D78,E78,F78,G78,H78,I78,J78,K78,L78,M78,N78,O78,P78,Q78,R78,S78,T78,U78,V78,W78,X78,Y78,Z78,AA78,AB78,AC78,AD78,AE78)</f>
        <v>&lt;TRIP NUMBER="002" TRIP_ID="002" SERVICE_ID="1" DIRECTION="RIGHT" ENTRY_TIME="07:52:44" DISTANCE="26638" TRAIN_CLASS="ANY" MISSION_TYPE="Passenger" RUNNING_MODE="Regulated" CREW_ID="" NEXT_CREW_ID="" NEXT_CREW_ID_LOCATION="" ROLLINGSTOCK_ID="" PREVIOUS_NUMBER="001" NEXT_NUMBER="003"&gt;</v>
      </c>
    </row>
    <row r="79" spans="1:32" s="61" customFormat="1" x14ac:dyDescent="0.35">
      <c r="A79" s="60" t="s">
        <v>121</v>
      </c>
      <c r="B79" s="61" t="s">
        <v>339</v>
      </c>
      <c r="C79" s="61" t="s">
        <v>117</v>
      </c>
      <c r="D79" s="61" t="s">
        <v>123</v>
      </c>
      <c r="E79" s="61">
        <v>900</v>
      </c>
      <c r="F79" s="61" t="s">
        <v>124</v>
      </c>
      <c r="G79" s="61" t="s">
        <v>125</v>
      </c>
      <c r="H79" s="61" t="s">
        <v>117</v>
      </c>
      <c r="I79" s="61" t="s">
        <v>126</v>
      </c>
      <c r="K79" s="61" t="str">
        <f t="shared" ref="K79:K80" si="8">_xlfn.CONCAT(A79,B79,C79,D79,E79,F79,G79,H79,I79)</f>
        <v>&lt;STOP TOP="Stop_STA_WHTM_1"DWELLTIME="900 " SITUATION="REVENUE_SERVICE"/&gt;</v>
      </c>
    </row>
    <row r="80" spans="1:32" s="61" customFormat="1" x14ac:dyDescent="0.35">
      <c r="A80" s="61" t="s">
        <v>127</v>
      </c>
      <c r="B80" s="61" t="s">
        <v>340</v>
      </c>
      <c r="C80" s="61" t="s">
        <v>117</v>
      </c>
      <c r="D80" s="61" t="s">
        <v>129</v>
      </c>
      <c r="E80" s="72">
        <f>'Time Report'!F43</f>
        <v>83.5</v>
      </c>
      <c r="F80" s="61" t="s">
        <v>130</v>
      </c>
      <c r="G80" s="61" t="s">
        <v>125</v>
      </c>
      <c r="H80" s="61" t="s">
        <v>117</v>
      </c>
      <c r="I80" s="61" t="s">
        <v>131</v>
      </c>
      <c r="K80" s="61" t="str">
        <f t="shared" si="8"/>
        <v>&lt;RUN TOP="LL_Stop_STA_WHTM_1_Stop_STA_UWVL_2"RUNTIME="83.5" SITUATION="REVENUE_SERVICE"RUNNING="NORMAL"/&gt;</v>
      </c>
    </row>
    <row r="81" spans="1:11" s="61" customFormat="1" x14ac:dyDescent="0.35">
      <c r="A81" s="60" t="s">
        <v>121</v>
      </c>
      <c r="B81" s="61" t="s">
        <v>341</v>
      </c>
      <c r="C81" s="61" t="s">
        <v>117</v>
      </c>
      <c r="D81" s="61" t="s">
        <v>123</v>
      </c>
      <c r="E81" s="61">
        <v>30</v>
      </c>
      <c r="F81" s="61" t="s">
        <v>124</v>
      </c>
      <c r="G81" s="61" t="s">
        <v>125</v>
      </c>
      <c r="H81" s="61" t="s">
        <v>117</v>
      </c>
      <c r="I81" s="61" t="s">
        <v>126</v>
      </c>
      <c r="K81" s="61" t="str">
        <f t="shared" ref="K81:K82" si="9">_xlfn.CONCAT(A81,B81,C81,D81,E81,F81,G81,H81,I81)</f>
        <v>&lt;STOP TOP="Stop_STA_UWVL_2"DWELLTIME="30 " SITUATION="REVENUE_SERVICE"/&gt;</v>
      </c>
    </row>
    <row r="82" spans="1:11" s="61" customFormat="1" x14ac:dyDescent="0.35">
      <c r="A82" s="61" t="s">
        <v>127</v>
      </c>
      <c r="B82" s="61" t="s">
        <v>342</v>
      </c>
      <c r="C82" s="61" t="s">
        <v>117</v>
      </c>
      <c r="D82" s="61" t="s">
        <v>129</v>
      </c>
      <c r="E82" s="72">
        <f>'Time Report'!F44</f>
        <v>83.5</v>
      </c>
      <c r="F82" s="61" t="s">
        <v>130</v>
      </c>
      <c r="G82" s="61" t="s">
        <v>125</v>
      </c>
      <c r="H82" s="61" t="s">
        <v>117</v>
      </c>
      <c r="I82" s="61" t="s">
        <v>131</v>
      </c>
      <c r="K82" s="61" t="str">
        <f t="shared" si="9"/>
        <v>&lt;RUN TOP="LL_Stop_STA_UWVL_2_Stop_STA_KDGD_2"RUNTIME="83.5" SITUATION="REVENUE_SERVICE"RUNNING="NORMAL"/&gt;</v>
      </c>
    </row>
    <row r="83" spans="1:11" s="61" customFormat="1" x14ac:dyDescent="0.35">
      <c r="A83" s="60" t="s">
        <v>121</v>
      </c>
      <c r="B83" s="61" t="s">
        <v>343</v>
      </c>
      <c r="C83" s="61" t="s">
        <v>117</v>
      </c>
      <c r="D83" s="61" t="s">
        <v>123</v>
      </c>
      <c r="E83" s="61">
        <v>30</v>
      </c>
      <c r="F83" s="61" t="s">
        <v>124</v>
      </c>
      <c r="G83" s="61" t="s">
        <v>125</v>
      </c>
      <c r="H83" s="61" t="s">
        <v>117</v>
      </c>
      <c r="I83" s="61" t="s">
        <v>126</v>
      </c>
      <c r="K83" s="61" t="str">
        <f t="shared" ref="K83:K84" si="10">_xlfn.CONCAT(A83,B83,C83,D83,E83,F83,G83,H83,I83)</f>
        <v>&lt;STOP TOP="Stop_STA_KDGD_2"DWELLTIME="30 " SITUATION="REVENUE_SERVICE"/&gt;</v>
      </c>
    </row>
    <row r="84" spans="1:11" s="61" customFormat="1" x14ac:dyDescent="0.35">
      <c r="A84" s="61" t="s">
        <v>127</v>
      </c>
      <c r="B84" s="61" t="s">
        <v>344</v>
      </c>
      <c r="C84" s="61" t="s">
        <v>117</v>
      </c>
      <c r="D84" s="61" t="s">
        <v>129</v>
      </c>
      <c r="E84" s="61">
        <f>'Time Report'!F45</f>
        <v>82</v>
      </c>
      <c r="F84" s="61" t="s">
        <v>130</v>
      </c>
      <c r="G84" s="61" t="s">
        <v>125</v>
      </c>
      <c r="H84" s="61" t="s">
        <v>117</v>
      </c>
      <c r="I84" s="61" t="s">
        <v>131</v>
      </c>
      <c r="K84" s="61" t="str">
        <f t="shared" si="10"/>
        <v>&lt;RUN TOP="LL_Stop_STA_KDGD_2_Stop_STA_ITPL_2"RUNTIME="82" SITUATION="REVENUE_SERVICE"RUNNING="NORMAL"/&gt;</v>
      </c>
    </row>
    <row r="85" spans="1:11" s="61" customFormat="1" x14ac:dyDescent="0.35">
      <c r="A85" s="60" t="s">
        <v>121</v>
      </c>
      <c r="B85" s="61" t="s">
        <v>345</v>
      </c>
      <c r="C85" s="61" t="s">
        <v>117</v>
      </c>
      <c r="D85" s="61" t="s">
        <v>123</v>
      </c>
      <c r="E85" s="61">
        <v>30</v>
      </c>
      <c r="F85" s="61" t="s">
        <v>124</v>
      </c>
      <c r="G85" s="61" t="s">
        <v>125</v>
      </c>
      <c r="H85" s="61" t="s">
        <v>117</v>
      </c>
      <c r="I85" s="61" t="s">
        <v>126</v>
      </c>
      <c r="K85" s="61" t="str">
        <f t="shared" ref="K85:K92" si="11">_xlfn.CONCAT(A85,B85,C85,D85,E85,F85,G85,H85,I85)</f>
        <v>&lt;STOP TOP="Stop_STA_ITPL_2"DWELLTIME="30 " SITUATION="REVENUE_SERVICE"/&gt;</v>
      </c>
    </row>
    <row r="86" spans="1:11" s="61" customFormat="1" x14ac:dyDescent="0.35">
      <c r="A86" s="61" t="s">
        <v>127</v>
      </c>
      <c r="B86" s="61" t="s">
        <v>346</v>
      </c>
      <c r="C86" s="61" t="s">
        <v>117</v>
      </c>
      <c r="D86" s="61" t="s">
        <v>129</v>
      </c>
      <c r="E86" s="61">
        <f>'Time Report'!F46</f>
        <v>127</v>
      </c>
      <c r="F86" s="61" t="s">
        <v>130</v>
      </c>
      <c r="G86" s="61" t="s">
        <v>125</v>
      </c>
      <c r="H86" s="61" t="s">
        <v>117</v>
      </c>
      <c r="I86" s="61" t="s">
        <v>131</v>
      </c>
      <c r="K86" s="61" t="str">
        <f t="shared" si="11"/>
        <v>&lt;RUN TOP="LL_Stop_STA_ITPL_2_Stop_STA_SSHP_2"RUNTIME="127" SITUATION="REVENUE_SERVICE"RUNNING="NORMAL"/&gt;</v>
      </c>
    </row>
    <row r="87" spans="1:11" s="61" customFormat="1" x14ac:dyDescent="0.35">
      <c r="A87" s="60" t="s">
        <v>121</v>
      </c>
      <c r="B87" s="61" t="s">
        <v>347</v>
      </c>
      <c r="C87" s="61" t="s">
        <v>117</v>
      </c>
      <c r="D87" s="61" t="s">
        <v>123</v>
      </c>
      <c r="E87" s="61">
        <v>30</v>
      </c>
      <c r="F87" s="61" t="s">
        <v>124</v>
      </c>
      <c r="G87" s="61" t="s">
        <v>125</v>
      </c>
      <c r="H87" s="61" t="s">
        <v>117</v>
      </c>
      <c r="I87" s="61" t="s">
        <v>126</v>
      </c>
      <c r="K87" s="61" t="str">
        <f t="shared" si="11"/>
        <v>&lt;STOP TOP="Stop_STA_SSHP_2"DWELLTIME="30 " SITUATION="REVENUE_SERVICE"/&gt;</v>
      </c>
    </row>
    <row r="88" spans="1:11" s="61" customFormat="1" x14ac:dyDescent="0.35">
      <c r="A88" s="61" t="s">
        <v>127</v>
      </c>
      <c r="B88" s="61" t="s">
        <v>348</v>
      </c>
      <c r="C88" s="61" t="s">
        <v>117</v>
      </c>
      <c r="D88" s="61" t="s">
        <v>129</v>
      </c>
      <c r="E88" s="72">
        <f>'Time Report'!F47</f>
        <v>81.3</v>
      </c>
      <c r="F88" s="61" t="s">
        <v>130</v>
      </c>
      <c r="G88" s="61" t="s">
        <v>125</v>
      </c>
      <c r="H88" s="61" t="s">
        <v>117</v>
      </c>
      <c r="I88" s="61" t="s">
        <v>131</v>
      </c>
      <c r="K88" s="61" t="str">
        <f t="shared" si="11"/>
        <v>&lt;RUN TOP="LL_Stop_STA_SSHP_2_Stop_STA_VDHP_2"RUNTIME="81.3" SITUATION="REVENUE_SERVICE"RUNNING="NORMAL"/&gt;</v>
      </c>
    </row>
    <row r="89" spans="1:11" s="61" customFormat="1" x14ac:dyDescent="0.35">
      <c r="A89" s="60" t="s">
        <v>121</v>
      </c>
      <c r="B89" s="61" t="s">
        <v>349</v>
      </c>
      <c r="C89" s="61" t="s">
        <v>117</v>
      </c>
      <c r="D89" s="61" t="s">
        <v>123</v>
      </c>
      <c r="E89" s="61">
        <v>30</v>
      </c>
      <c r="F89" s="61" t="s">
        <v>124</v>
      </c>
      <c r="G89" s="61" t="s">
        <v>125</v>
      </c>
      <c r="H89" s="61" t="s">
        <v>117</v>
      </c>
      <c r="I89" s="61" t="s">
        <v>126</v>
      </c>
      <c r="K89" s="61" t="str">
        <f t="shared" si="11"/>
        <v>&lt;STOP TOP="Stop_STA_VDHP_2"DWELLTIME="30 " SITUATION="REVENUE_SERVICE"/&gt;</v>
      </c>
    </row>
    <row r="90" spans="1:11" s="61" customFormat="1" x14ac:dyDescent="0.35">
      <c r="A90" s="61" t="s">
        <v>127</v>
      </c>
      <c r="B90" s="61" t="s">
        <v>350</v>
      </c>
      <c r="C90" s="61" t="s">
        <v>117</v>
      </c>
      <c r="D90" s="61" t="s">
        <v>129</v>
      </c>
      <c r="E90" s="72">
        <f>'Time Report'!F48</f>
        <v>78.8</v>
      </c>
      <c r="F90" s="61" t="s">
        <v>130</v>
      </c>
      <c r="G90" s="61" t="s">
        <v>125</v>
      </c>
      <c r="H90" s="61" t="s">
        <v>117</v>
      </c>
      <c r="I90" s="61" t="s">
        <v>131</v>
      </c>
      <c r="K90" s="61" t="str">
        <f t="shared" si="11"/>
        <v>&lt;RUN TOP="LL_Stop_STA_VDHP_2_Stop_STA_KDNH_2"RUNTIME="78.8" SITUATION="REVENUE_SERVICE"RUNNING="NORMAL"/&gt;</v>
      </c>
    </row>
    <row r="91" spans="1:11" s="61" customFormat="1" x14ac:dyDescent="0.35">
      <c r="A91" s="60" t="s">
        <v>121</v>
      </c>
      <c r="B91" s="61" t="s">
        <v>351</v>
      </c>
      <c r="C91" s="61" t="s">
        <v>117</v>
      </c>
      <c r="D91" s="61" t="s">
        <v>123</v>
      </c>
      <c r="E91" s="61">
        <v>30</v>
      </c>
      <c r="F91" s="61" t="s">
        <v>124</v>
      </c>
      <c r="G91" s="61" t="s">
        <v>125</v>
      </c>
      <c r="H91" s="61" t="s">
        <v>117</v>
      </c>
      <c r="I91" s="61" t="s">
        <v>126</v>
      </c>
      <c r="K91" s="61" t="str">
        <f t="shared" si="11"/>
        <v>&lt;STOP TOP="Stop_STA_KDNH_2"DWELLTIME="30 " SITUATION="REVENUE_SERVICE"/&gt;</v>
      </c>
    </row>
    <row r="92" spans="1:11" s="61" customFormat="1" x14ac:dyDescent="0.35">
      <c r="A92" s="61" t="s">
        <v>127</v>
      </c>
      <c r="B92" s="61" t="s">
        <v>352</v>
      </c>
      <c r="C92" s="61" t="s">
        <v>117</v>
      </c>
      <c r="D92" s="61" t="s">
        <v>129</v>
      </c>
      <c r="E92" s="72">
        <f>'Time Report'!F49</f>
        <v>94.3</v>
      </c>
      <c r="F92" s="61" t="s">
        <v>130</v>
      </c>
      <c r="G92" s="61" t="s">
        <v>125</v>
      </c>
      <c r="H92" s="61" t="s">
        <v>117</v>
      </c>
      <c r="I92" s="61" t="s">
        <v>131</v>
      </c>
      <c r="K92" s="61" t="str">
        <f t="shared" si="11"/>
        <v>&lt;RUN TOP="LL_Stop_STA_KDNH_2_Stop_STA_VWIA_2"RUNTIME="94.3" SITUATION="REVENUE_SERVICE"RUNNING="NORMAL"/&gt;</v>
      </c>
    </row>
    <row r="93" spans="1:11" s="61" customFormat="1" x14ac:dyDescent="0.35">
      <c r="A93" s="60" t="s">
        <v>121</v>
      </c>
      <c r="B93" s="61" t="s">
        <v>353</v>
      </c>
      <c r="C93" s="61" t="s">
        <v>117</v>
      </c>
      <c r="D93" s="61" t="s">
        <v>123</v>
      </c>
      <c r="E93" s="61">
        <v>30</v>
      </c>
      <c r="F93" s="61" t="s">
        <v>124</v>
      </c>
      <c r="G93" s="61" t="s">
        <v>125</v>
      </c>
      <c r="H93" s="61" t="s">
        <v>117</v>
      </c>
      <c r="I93" s="61" t="s">
        <v>126</v>
      </c>
      <c r="K93" s="61" t="str">
        <f t="shared" ref="K93:K116" si="12">_xlfn.CONCAT(A93,B93,C93,D93,E93,F93,G93,H93,I93)</f>
        <v>&lt;STOP TOP="Stop_STA_VWIA_2"DWELLTIME="30 " SITUATION="REVENUE_SERVICE"/&gt;</v>
      </c>
    </row>
    <row r="94" spans="1:11" s="61" customFormat="1" x14ac:dyDescent="0.35">
      <c r="A94" s="61" t="s">
        <v>127</v>
      </c>
      <c r="B94" s="61" t="s">
        <v>354</v>
      </c>
      <c r="C94" s="61" t="s">
        <v>117</v>
      </c>
      <c r="D94" s="61" t="s">
        <v>129</v>
      </c>
      <c r="E94" s="72">
        <f>'Time Report'!F50</f>
        <v>82.8</v>
      </c>
      <c r="F94" s="61" t="s">
        <v>130</v>
      </c>
      <c r="G94" s="61" t="s">
        <v>125</v>
      </c>
      <c r="H94" s="61" t="s">
        <v>117</v>
      </c>
      <c r="I94" s="61" t="s">
        <v>131</v>
      </c>
      <c r="K94" s="61" t="str">
        <f t="shared" si="12"/>
        <v>&lt;RUN TOP="LL_Stop_STA_VWIA_2_Stop_STA_DKIA_2"RUNTIME="82.8" SITUATION="REVENUE_SERVICE"RUNNING="NORMAL"/&gt;</v>
      </c>
    </row>
    <row r="95" spans="1:11" s="61" customFormat="1" x14ac:dyDescent="0.35">
      <c r="A95" s="60" t="s">
        <v>121</v>
      </c>
      <c r="B95" s="61" t="s">
        <v>355</v>
      </c>
      <c r="C95" s="61" t="s">
        <v>117</v>
      </c>
      <c r="D95" s="61" t="s">
        <v>123</v>
      </c>
      <c r="E95" s="61">
        <v>30</v>
      </c>
      <c r="F95" s="61" t="s">
        <v>124</v>
      </c>
      <c r="G95" s="61" t="s">
        <v>125</v>
      </c>
      <c r="H95" s="61" t="s">
        <v>117</v>
      </c>
      <c r="I95" s="61" t="s">
        <v>126</v>
      </c>
      <c r="K95" s="61" t="str">
        <f t="shared" si="12"/>
        <v>&lt;STOP TOP="Stop_STA_DKIA_2"DWELLTIME="30 " SITUATION="REVENUE_SERVICE"/&gt;</v>
      </c>
    </row>
    <row r="96" spans="1:11" s="61" customFormat="1" x14ac:dyDescent="0.35">
      <c r="A96" s="61" t="s">
        <v>127</v>
      </c>
      <c r="B96" s="61" t="s">
        <v>356</v>
      </c>
      <c r="C96" s="61" t="s">
        <v>117</v>
      </c>
      <c r="D96" s="61" t="s">
        <v>129</v>
      </c>
      <c r="E96" s="72">
        <f>'Time Report'!F51</f>
        <v>133.19999999999999</v>
      </c>
      <c r="F96" s="61" t="s">
        <v>130</v>
      </c>
      <c r="G96" s="61" t="s">
        <v>125</v>
      </c>
      <c r="H96" s="61" t="s">
        <v>117</v>
      </c>
      <c r="I96" s="61" t="s">
        <v>131</v>
      </c>
      <c r="K96" s="61" t="str">
        <f t="shared" si="12"/>
        <v>&lt;RUN TOP="LL_Stop_STA_DKIA_2_Stop_STA_GDCP_2"RUNTIME="133.2" SITUATION="REVENUE_SERVICE"RUNNING="NORMAL"/&gt;</v>
      </c>
    </row>
    <row r="97" spans="1:11" s="61" customFormat="1" x14ac:dyDescent="0.35">
      <c r="A97" s="60" t="s">
        <v>121</v>
      </c>
      <c r="B97" s="61" t="s">
        <v>357</v>
      </c>
      <c r="C97" s="61" t="s">
        <v>117</v>
      </c>
      <c r="D97" s="61" t="s">
        <v>123</v>
      </c>
      <c r="E97" s="61">
        <v>30</v>
      </c>
      <c r="F97" s="61" t="s">
        <v>124</v>
      </c>
      <c r="G97" s="61" t="s">
        <v>125</v>
      </c>
      <c r="H97" s="61" t="s">
        <v>117</v>
      </c>
      <c r="I97" s="61" t="s">
        <v>126</v>
      </c>
      <c r="K97" s="61" t="str">
        <f t="shared" si="12"/>
        <v>&lt;STOP TOP="Stop_STA_GDCP_2"DWELLTIME="30 " SITUATION="REVENUE_SERVICE"/&gt;</v>
      </c>
    </row>
    <row r="98" spans="1:11" s="61" customFormat="1" x14ac:dyDescent="0.35">
      <c r="A98" s="61" t="s">
        <v>127</v>
      </c>
      <c r="B98" s="61" t="s">
        <v>358</v>
      </c>
      <c r="C98" s="61" t="s">
        <v>117</v>
      </c>
      <c r="D98" s="61" t="s">
        <v>129</v>
      </c>
      <c r="E98" s="72">
        <f>'Time Report'!F52</f>
        <v>90.9</v>
      </c>
      <c r="F98" s="61" t="s">
        <v>130</v>
      </c>
      <c r="G98" s="61" t="s">
        <v>125</v>
      </c>
      <c r="H98" s="61" t="s">
        <v>117</v>
      </c>
      <c r="I98" s="61" t="s">
        <v>131</v>
      </c>
      <c r="K98" s="61" t="str">
        <f t="shared" si="12"/>
        <v>&lt;RUN TOP="LL_Stop_STA_GDCP_2_Stop_STA_MDVP_2"RUNTIME="90.9" SITUATION="REVENUE_SERVICE"RUNNING="NORMAL"/&gt;</v>
      </c>
    </row>
    <row r="99" spans="1:11" s="61" customFormat="1" x14ac:dyDescent="0.35">
      <c r="A99" s="60" t="s">
        <v>121</v>
      </c>
      <c r="B99" s="61" t="s">
        <v>359</v>
      </c>
      <c r="C99" s="61" t="s">
        <v>117</v>
      </c>
      <c r="D99" s="61" t="s">
        <v>123</v>
      </c>
      <c r="E99" s="61">
        <v>30</v>
      </c>
      <c r="F99" s="61" t="s">
        <v>124</v>
      </c>
      <c r="G99" s="61" t="s">
        <v>125</v>
      </c>
      <c r="H99" s="61" t="s">
        <v>117</v>
      </c>
      <c r="I99" s="61" t="s">
        <v>126</v>
      </c>
      <c r="K99" s="61" t="str">
        <f t="shared" si="12"/>
        <v>&lt;STOP TOP="Stop_STA_MDVP_2"DWELLTIME="30 " SITUATION="REVENUE_SERVICE"/&gt;</v>
      </c>
    </row>
    <row r="100" spans="1:11" s="61" customFormat="1" x14ac:dyDescent="0.35">
      <c r="A100" s="61" t="s">
        <v>127</v>
      </c>
      <c r="B100" s="61" t="s">
        <v>360</v>
      </c>
      <c r="C100" s="61" t="s">
        <v>117</v>
      </c>
      <c r="D100" s="61" t="s">
        <v>129</v>
      </c>
      <c r="E100" s="72">
        <f>'Time Report'!F53</f>
        <v>119.3</v>
      </c>
      <c r="F100" s="61" t="s">
        <v>130</v>
      </c>
      <c r="G100" s="61" t="s">
        <v>125</v>
      </c>
      <c r="H100" s="61" t="s">
        <v>117</v>
      </c>
      <c r="I100" s="61" t="s">
        <v>131</v>
      </c>
      <c r="K100" s="61" t="str">
        <f t="shared" si="12"/>
        <v>&lt;RUN TOP="LL_Stop_STA_MDVP_2_Stop_STA_KRAM_2"RUNTIME="119.3" SITUATION="REVENUE_SERVICE"RUNNING="NORMAL"/&gt;</v>
      </c>
    </row>
    <row r="101" spans="1:11" s="61" customFormat="1" x14ac:dyDescent="0.35">
      <c r="A101" s="60" t="s">
        <v>121</v>
      </c>
      <c r="B101" s="61" t="s">
        <v>361</v>
      </c>
      <c r="C101" s="61" t="s">
        <v>117</v>
      </c>
      <c r="D101" s="61" t="s">
        <v>123</v>
      </c>
      <c r="E101" s="61">
        <v>30</v>
      </c>
      <c r="F101" s="61" t="s">
        <v>124</v>
      </c>
      <c r="G101" s="61" t="s">
        <v>125</v>
      </c>
      <c r="H101" s="61" t="s">
        <v>117</v>
      </c>
      <c r="I101" s="61" t="s">
        <v>126</v>
      </c>
      <c r="K101" s="61" t="str">
        <f t="shared" si="12"/>
        <v>&lt;STOP TOP="Stop_STA_KRAM_2"DWELLTIME="30 " SITUATION="REVENUE_SERVICE"/&gt;</v>
      </c>
    </row>
    <row r="102" spans="1:11" s="61" customFormat="1" x14ac:dyDescent="0.35">
      <c r="A102" s="61" t="s">
        <v>127</v>
      </c>
      <c r="B102" s="61" t="s">
        <v>362</v>
      </c>
      <c r="C102" s="61" t="s">
        <v>117</v>
      </c>
      <c r="D102" s="61" t="s">
        <v>129</v>
      </c>
      <c r="E102" s="72">
        <f>'Time Report'!F54</f>
        <v>97.9</v>
      </c>
      <c r="F102" s="61" t="s">
        <v>130</v>
      </c>
      <c r="G102" s="61" t="s">
        <v>125</v>
      </c>
      <c r="H102" s="61" t="s">
        <v>117</v>
      </c>
      <c r="I102" s="61" t="s">
        <v>131</v>
      </c>
      <c r="K102" s="61" t="str">
        <f t="shared" si="12"/>
        <v>&lt;RUN TOP="LL_Stop_STA_KRAM_2_Stop_STA_JTPM_2"RUNTIME="97.9" SITUATION="REVENUE_SERVICE"RUNNING="NORMAL"/&gt;</v>
      </c>
    </row>
    <row r="103" spans="1:11" s="61" customFormat="1" x14ac:dyDescent="0.35">
      <c r="A103" s="60" t="s">
        <v>121</v>
      </c>
      <c r="B103" s="61" t="s">
        <v>363</v>
      </c>
      <c r="C103" s="61" t="s">
        <v>117</v>
      </c>
      <c r="D103" s="61" t="s">
        <v>123</v>
      </c>
      <c r="E103" s="61">
        <v>30</v>
      </c>
      <c r="F103" s="61" t="s">
        <v>124</v>
      </c>
      <c r="G103" s="61" t="s">
        <v>125</v>
      </c>
      <c r="H103" s="61" t="s">
        <v>117</v>
      </c>
      <c r="I103" s="61" t="s">
        <v>126</v>
      </c>
      <c r="K103" s="61" t="str">
        <f t="shared" si="12"/>
        <v>&lt;STOP TOP="Stop_STA_JTPM_2"DWELLTIME="30 " SITUATION="REVENUE_SERVICE"/&gt;</v>
      </c>
    </row>
    <row r="104" spans="1:11" s="61" customFormat="1" x14ac:dyDescent="0.35">
      <c r="A104" s="61" t="s">
        <v>127</v>
      </c>
      <c r="B104" s="61" t="s">
        <v>364</v>
      </c>
      <c r="C104" s="61" t="s">
        <v>117</v>
      </c>
      <c r="D104" s="61" t="s">
        <v>129</v>
      </c>
      <c r="E104" s="72">
        <f>'Time Report'!F55</f>
        <v>127.7</v>
      </c>
      <c r="F104" s="61" t="s">
        <v>130</v>
      </c>
      <c r="G104" s="61" t="s">
        <v>125</v>
      </c>
      <c r="H104" s="61" t="s">
        <v>117</v>
      </c>
      <c r="I104" s="61" t="s">
        <v>131</v>
      </c>
      <c r="K104" s="61" t="str">
        <f t="shared" si="12"/>
        <v>&lt;RUN TOP="LL_Stop_STA_JTPM_2_Stop_STA_BYPH_2"RUNTIME="127.7" SITUATION="REVENUE_SERVICE"RUNNING="NORMAL"/&gt;</v>
      </c>
    </row>
    <row r="105" spans="1:11" s="61" customFormat="1" x14ac:dyDescent="0.35">
      <c r="A105" s="60" t="s">
        <v>121</v>
      </c>
      <c r="B105" s="61" t="s">
        <v>365</v>
      </c>
      <c r="C105" s="61" t="s">
        <v>117</v>
      </c>
      <c r="D105" s="61" t="s">
        <v>123</v>
      </c>
      <c r="E105" s="61">
        <v>30</v>
      </c>
      <c r="F105" s="61" t="s">
        <v>124</v>
      </c>
      <c r="G105" s="61" t="s">
        <v>125</v>
      </c>
      <c r="H105" s="61" t="s">
        <v>117</v>
      </c>
      <c r="I105" s="61" t="s">
        <v>126</v>
      </c>
      <c r="K105" s="61" t="str">
        <f t="shared" si="12"/>
        <v>&lt;STOP TOP="Stop_STA_BYPH_2"DWELLTIME="30 " SITUATION="REVENUE_SERVICE"/&gt;</v>
      </c>
    </row>
    <row r="106" spans="1:11" s="61" customFormat="1" x14ac:dyDescent="0.35">
      <c r="A106" s="61" t="s">
        <v>127</v>
      </c>
      <c r="B106" s="61" t="s">
        <v>366</v>
      </c>
      <c r="C106" s="61" t="s">
        <v>117</v>
      </c>
      <c r="D106" s="61" t="s">
        <v>129</v>
      </c>
      <c r="E106" s="72">
        <f>'Time Report'!F56</f>
        <v>115.4</v>
      </c>
      <c r="F106" s="61" t="s">
        <v>130</v>
      </c>
      <c r="G106" s="61" t="s">
        <v>125</v>
      </c>
      <c r="H106" s="61" t="s">
        <v>117</v>
      </c>
      <c r="I106" s="61" t="s">
        <v>131</v>
      </c>
      <c r="K106" s="61" t="str">
        <f t="shared" si="12"/>
        <v>&lt;RUN TOP="LL_Stop_STA_BYPH_2_Stop_STA_SVRD_2"RUNTIME="115.4" SITUATION="REVENUE_SERVICE"RUNNING="NORMAL"/&gt;</v>
      </c>
    </row>
    <row r="107" spans="1:11" s="61" customFormat="1" x14ac:dyDescent="0.35">
      <c r="A107" s="60" t="s">
        <v>121</v>
      </c>
      <c r="B107" s="61" t="s">
        <v>367</v>
      </c>
      <c r="C107" s="61" t="s">
        <v>117</v>
      </c>
      <c r="D107" s="61" t="s">
        <v>123</v>
      </c>
      <c r="E107" s="61">
        <v>30</v>
      </c>
      <c r="F107" s="61" t="s">
        <v>124</v>
      </c>
      <c r="G107" s="61" t="s">
        <v>125</v>
      </c>
      <c r="H107" s="61" t="s">
        <v>117</v>
      </c>
      <c r="I107" s="61" t="s">
        <v>126</v>
      </c>
      <c r="K107" s="61" t="str">
        <f t="shared" si="12"/>
        <v>&lt;STOP TOP="Stop_STA_SVRD_2"DWELLTIME="30 " SITUATION="REVENUE_SERVICE"/&gt;</v>
      </c>
    </row>
    <row r="108" spans="1:11" s="61" customFormat="1" x14ac:dyDescent="0.35">
      <c r="A108" s="61" t="s">
        <v>127</v>
      </c>
      <c r="B108" s="61" t="s">
        <v>368</v>
      </c>
      <c r="C108" s="61" t="s">
        <v>117</v>
      </c>
      <c r="D108" s="61" t="s">
        <v>129</v>
      </c>
      <c r="E108" s="72">
        <f>'Time Report'!F57</f>
        <v>164.1</v>
      </c>
      <c r="F108" s="61" t="s">
        <v>130</v>
      </c>
      <c r="G108" s="61" t="s">
        <v>125</v>
      </c>
      <c r="H108" s="61" t="s">
        <v>117</v>
      </c>
      <c r="I108" s="61" t="s">
        <v>131</v>
      </c>
      <c r="K108" s="61" t="str">
        <f t="shared" si="12"/>
        <v>&lt;RUN TOP="LL_Stop_STA_SVRD_2_Stop_STA_IDN_2"RUNTIME="164.1" SITUATION="REVENUE_SERVICE"RUNNING="NORMAL"/&gt;</v>
      </c>
    </row>
    <row r="109" spans="1:11" s="61" customFormat="1" x14ac:dyDescent="0.35">
      <c r="A109" s="60" t="s">
        <v>121</v>
      </c>
      <c r="B109" s="61" t="s">
        <v>369</v>
      </c>
      <c r="C109" s="61" t="s">
        <v>117</v>
      </c>
      <c r="D109" s="61" t="s">
        <v>123</v>
      </c>
      <c r="E109" s="61">
        <v>30</v>
      </c>
      <c r="F109" s="61" t="s">
        <v>124</v>
      </c>
      <c r="G109" s="61" t="s">
        <v>125</v>
      </c>
      <c r="H109" s="61" t="s">
        <v>117</v>
      </c>
      <c r="I109" s="61" t="s">
        <v>126</v>
      </c>
      <c r="K109" s="61" t="str">
        <f t="shared" si="12"/>
        <v>&lt;STOP TOP="Stop_STA_IDN_2"DWELLTIME="30 " SITUATION="REVENUE_SERVICE"/&gt;</v>
      </c>
    </row>
    <row r="110" spans="1:11" s="61" customFormat="1" x14ac:dyDescent="0.35">
      <c r="A110" s="61" t="s">
        <v>127</v>
      </c>
      <c r="B110" s="61" t="s">
        <v>370</v>
      </c>
      <c r="C110" s="61" t="s">
        <v>117</v>
      </c>
      <c r="D110" s="61" t="s">
        <v>129</v>
      </c>
      <c r="E110" s="61">
        <f>'Time Report'!F58</f>
        <v>138</v>
      </c>
      <c r="F110" s="61" t="s">
        <v>130</v>
      </c>
      <c r="G110" s="61" t="s">
        <v>125</v>
      </c>
      <c r="H110" s="61" t="s">
        <v>117</v>
      </c>
      <c r="I110" s="61" t="s">
        <v>131</v>
      </c>
      <c r="K110" s="61" t="str">
        <f t="shared" si="12"/>
        <v>&lt;RUN TOP="LL_Stop_STA_IDN_2_Stop_STA_HLRU_2"RUNTIME="138" SITUATION="REVENUE_SERVICE"RUNNING="NORMAL"/&gt;</v>
      </c>
    </row>
    <row r="111" spans="1:11" s="61" customFormat="1" x14ac:dyDescent="0.35">
      <c r="A111" s="60" t="s">
        <v>121</v>
      </c>
      <c r="B111" s="61" t="s">
        <v>371</v>
      </c>
      <c r="C111" s="61" t="s">
        <v>117</v>
      </c>
      <c r="D111" s="61" t="s">
        <v>123</v>
      </c>
      <c r="E111" s="61">
        <v>30</v>
      </c>
      <c r="F111" s="61" t="s">
        <v>124</v>
      </c>
      <c r="G111" s="61" t="s">
        <v>125</v>
      </c>
      <c r="H111" s="61" t="s">
        <v>117</v>
      </c>
      <c r="I111" s="61" t="s">
        <v>126</v>
      </c>
      <c r="K111" s="61" t="str">
        <f t="shared" si="12"/>
        <v>&lt;STOP TOP="Stop_STA_HLRU_2"DWELLTIME="30 " SITUATION="REVENUE_SERVICE"/&gt;</v>
      </c>
    </row>
    <row r="112" spans="1:11" s="61" customFormat="1" x14ac:dyDescent="0.35">
      <c r="A112" s="61" t="s">
        <v>127</v>
      </c>
      <c r="B112" s="61" t="s">
        <v>372</v>
      </c>
      <c r="C112" s="61" t="s">
        <v>117</v>
      </c>
      <c r="D112" s="61" t="s">
        <v>129</v>
      </c>
      <c r="E112" s="72">
        <f>'Time Report'!F59</f>
        <v>93.6</v>
      </c>
      <c r="F112" s="61" t="s">
        <v>130</v>
      </c>
      <c r="G112" s="61" t="s">
        <v>125</v>
      </c>
      <c r="H112" s="61" t="s">
        <v>117</v>
      </c>
      <c r="I112" s="61" t="s">
        <v>131</v>
      </c>
      <c r="K112" s="61" t="str">
        <f t="shared" si="12"/>
        <v>&lt;RUN TOP="LL_Stop_STA_HLRU_2_Stop_STA_TTY_2"RUNTIME="93.6" SITUATION="REVENUE_SERVICE"RUNNING="NORMAL"/&gt;</v>
      </c>
    </row>
    <row r="113" spans="1:11" s="61" customFormat="1" x14ac:dyDescent="0.35">
      <c r="A113" s="60" t="s">
        <v>121</v>
      </c>
      <c r="B113" s="61" t="s">
        <v>373</v>
      </c>
      <c r="C113" s="61" t="s">
        <v>117</v>
      </c>
      <c r="D113" s="61" t="s">
        <v>123</v>
      </c>
      <c r="E113" s="61">
        <v>30</v>
      </c>
      <c r="F113" s="61" t="s">
        <v>124</v>
      </c>
      <c r="G113" s="61" t="s">
        <v>125</v>
      </c>
      <c r="H113" s="61" t="s">
        <v>117</v>
      </c>
      <c r="I113" s="61" t="s">
        <v>126</v>
      </c>
      <c r="K113" s="61" t="str">
        <f t="shared" si="12"/>
        <v>&lt;STOP TOP="Stop_STA_TTY_2"DWELLTIME="30 " SITUATION="REVENUE_SERVICE"/&gt;</v>
      </c>
    </row>
    <row r="114" spans="1:11" s="61" customFormat="1" x14ac:dyDescent="0.35">
      <c r="A114" s="61" t="s">
        <v>127</v>
      </c>
      <c r="B114" s="61" t="s">
        <v>374</v>
      </c>
      <c r="C114" s="61" t="s">
        <v>117</v>
      </c>
      <c r="D114" s="61" t="s">
        <v>129</v>
      </c>
      <c r="E114" s="72">
        <f>'Time Report'!F60</f>
        <v>86.3</v>
      </c>
      <c r="F114" s="61" t="s">
        <v>130</v>
      </c>
      <c r="G114" s="61" t="s">
        <v>125</v>
      </c>
      <c r="H114" s="61" t="s">
        <v>117</v>
      </c>
      <c r="I114" s="61" t="s">
        <v>131</v>
      </c>
      <c r="K114" s="61" t="str">
        <f t="shared" si="12"/>
        <v>&lt;RUN TOP="LL_Stop_STA_TTY_2_Stop_STA_MAGR_2"RUNTIME="86.3" SITUATION="REVENUE_SERVICE"RUNNING="NORMAL"/&gt;</v>
      </c>
    </row>
    <row r="115" spans="1:11" s="61" customFormat="1" x14ac:dyDescent="0.35">
      <c r="A115" s="60" t="s">
        <v>121</v>
      </c>
      <c r="B115" s="61" t="s">
        <v>375</v>
      </c>
      <c r="C115" s="61" t="s">
        <v>117</v>
      </c>
      <c r="D115" s="61" t="s">
        <v>123</v>
      </c>
      <c r="E115" s="61">
        <v>30</v>
      </c>
      <c r="F115" s="61" t="s">
        <v>124</v>
      </c>
      <c r="G115" s="61" t="s">
        <v>125</v>
      </c>
      <c r="H115" s="61" t="s">
        <v>117</v>
      </c>
      <c r="I115" s="61" t="s">
        <v>126</v>
      </c>
      <c r="K115" s="61" t="str">
        <f t="shared" si="12"/>
        <v>&lt;STOP TOP="Stop_STA_MAGR_2"DWELLTIME="30 " SITUATION="REVENUE_SERVICE"/&gt;</v>
      </c>
    </row>
    <row r="116" spans="1:11" s="61" customFormat="1" x14ac:dyDescent="0.35">
      <c r="A116" s="61" t="s">
        <v>127</v>
      </c>
      <c r="B116" s="61" t="s">
        <v>376</v>
      </c>
      <c r="C116" s="61" t="s">
        <v>117</v>
      </c>
      <c r="D116" s="61" t="s">
        <v>129</v>
      </c>
      <c r="E116" s="72">
        <f>'Time Report'!F61</f>
        <v>139.69999999999999</v>
      </c>
      <c r="F116" s="61" t="s">
        <v>130</v>
      </c>
      <c r="G116" s="61" t="s">
        <v>125</v>
      </c>
      <c r="H116" s="61" t="s">
        <v>117</v>
      </c>
      <c r="I116" s="61" t="s">
        <v>131</v>
      </c>
      <c r="K116" s="61" t="str">
        <f t="shared" si="12"/>
        <v>&lt;RUN TOP="LL_Stop_STA_MAGR_2_Stop_STA_CBPK_2"RUNTIME="139.7" SITUATION="REVENUE_SERVICE"RUNNING="NORMAL"/&gt;</v>
      </c>
    </row>
    <row r="117" spans="1:11" s="61" customFormat="1" x14ac:dyDescent="0.35">
      <c r="A117" s="60" t="s">
        <v>121</v>
      </c>
      <c r="B117" s="61" t="s">
        <v>377</v>
      </c>
      <c r="C117" s="61" t="s">
        <v>117</v>
      </c>
      <c r="D117" s="61" t="s">
        <v>123</v>
      </c>
      <c r="E117" s="61">
        <v>30</v>
      </c>
      <c r="F117" s="61" t="s">
        <v>124</v>
      </c>
      <c r="G117" s="61" t="s">
        <v>125</v>
      </c>
      <c r="H117" s="61" t="s">
        <v>117</v>
      </c>
      <c r="I117" s="61" t="s">
        <v>126</v>
      </c>
      <c r="K117" s="61" t="str">
        <f t="shared" ref="K117:K126" si="13">_xlfn.CONCAT(A117,B117,C117,D117,E117,F117,G117,H117,I117)</f>
        <v>&lt;STOP TOP="Stop_STA_CBPK_2"DWELLTIME="30 " SITUATION="REVENUE_SERVICE"/&gt;</v>
      </c>
    </row>
    <row r="118" spans="1:11" s="61" customFormat="1" x14ac:dyDescent="0.35">
      <c r="A118" s="61" t="s">
        <v>127</v>
      </c>
      <c r="B118" s="61" t="s">
        <v>378</v>
      </c>
      <c r="C118" s="61" t="s">
        <v>117</v>
      </c>
      <c r="D118" s="61" t="s">
        <v>129</v>
      </c>
      <c r="E118" s="72">
        <f>'Time Report'!F62</f>
        <v>71.7</v>
      </c>
      <c r="F118" s="61" t="s">
        <v>130</v>
      </c>
      <c r="G118" s="61" t="s">
        <v>125</v>
      </c>
      <c r="H118" s="61" t="s">
        <v>117</v>
      </c>
      <c r="I118" s="61" t="s">
        <v>131</v>
      </c>
      <c r="K118" s="61" t="str">
        <f t="shared" si="13"/>
        <v>&lt;RUN TOP="LL_Stop_STA_CBPK_2_Stop_STA_VDSA_2"RUNTIME="71.7" SITUATION="REVENUE_SERVICE"RUNNING="NORMAL"/&gt;</v>
      </c>
    </row>
    <row r="119" spans="1:11" s="61" customFormat="1" x14ac:dyDescent="0.35">
      <c r="A119" s="60" t="s">
        <v>121</v>
      </c>
      <c r="B119" s="61" t="s">
        <v>379</v>
      </c>
      <c r="C119" s="61" t="s">
        <v>117</v>
      </c>
      <c r="D119" s="61" t="s">
        <v>123</v>
      </c>
      <c r="E119" s="61">
        <v>30</v>
      </c>
      <c r="F119" s="61" t="s">
        <v>124</v>
      </c>
      <c r="G119" s="61" t="s">
        <v>125</v>
      </c>
      <c r="H119" s="61" t="s">
        <v>117</v>
      </c>
      <c r="I119" s="61" t="s">
        <v>126</v>
      </c>
      <c r="K119" s="61" t="str">
        <f t="shared" si="13"/>
        <v>&lt;STOP TOP="Stop_STA_VDSA_2"DWELLTIME="30 " SITUATION="REVENUE_SERVICE"/&gt;</v>
      </c>
    </row>
    <row r="120" spans="1:11" s="61" customFormat="1" x14ac:dyDescent="0.35">
      <c r="A120" s="61" t="s">
        <v>127</v>
      </c>
      <c r="B120" s="61" t="s">
        <v>380</v>
      </c>
      <c r="C120" s="61" t="s">
        <v>117</v>
      </c>
      <c r="D120" s="61" t="s">
        <v>129</v>
      </c>
      <c r="E120" s="72">
        <f>'Time Report'!F63</f>
        <v>85.2</v>
      </c>
      <c r="F120" s="61" t="s">
        <v>130</v>
      </c>
      <c r="G120" s="61" t="s">
        <v>125</v>
      </c>
      <c r="H120" s="61" t="s">
        <v>117</v>
      </c>
      <c r="I120" s="61" t="s">
        <v>131</v>
      </c>
      <c r="K120" s="61" t="str">
        <f t="shared" si="13"/>
        <v>&lt;RUN TOP="LL_Stop_STA_VDSA_2_Stop_STA_VSWA_2"RUNTIME="85.2" SITUATION="REVENUE_SERVICE"RUNNING="NORMAL"/&gt;</v>
      </c>
    </row>
    <row r="121" spans="1:11" s="61" customFormat="1" x14ac:dyDescent="0.35">
      <c r="A121" s="60" t="s">
        <v>121</v>
      </c>
      <c r="B121" s="61" t="s">
        <v>381</v>
      </c>
      <c r="C121" s="61" t="s">
        <v>117</v>
      </c>
      <c r="D121" s="61" t="s">
        <v>123</v>
      </c>
      <c r="E121" s="61">
        <v>30</v>
      </c>
      <c r="F121" s="61" t="s">
        <v>124</v>
      </c>
      <c r="G121" s="61" t="s">
        <v>125</v>
      </c>
      <c r="H121" s="61" t="s">
        <v>117</v>
      </c>
      <c r="I121" s="61" t="s">
        <v>126</v>
      </c>
      <c r="K121" s="61" t="str">
        <f t="shared" si="13"/>
        <v>&lt;STOP TOP="Stop_STA_VSWA_2"DWELLTIME="30 " SITUATION="REVENUE_SERVICE"/&gt;</v>
      </c>
    </row>
    <row r="122" spans="1:11" s="61" customFormat="1" x14ac:dyDescent="0.35">
      <c r="A122" s="61" t="s">
        <v>127</v>
      </c>
      <c r="B122" s="61" t="s">
        <v>382</v>
      </c>
      <c r="C122" s="61" t="s">
        <v>117</v>
      </c>
      <c r="D122" s="61" t="s">
        <v>129</v>
      </c>
      <c r="E122" s="72">
        <f>'Time Report'!F64</f>
        <v>103.8</v>
      </c>
      <c r="F122" s="61" t="s">
        <v>130</v>
      </c>
      <c r="G122" s="61" t="s">
        <v>125</v>
      </c>
      <c r="H122" s="61" t="s">
        <v>117</v>
      </c>
      <c r="I122" s="61" t="s">
        <v>131</v>
      </c>
      <c r="K122" s="61" t="str">
        <f t="shared" si="13"/>
        <v>&lt;RUN TOP="LL_Stop_STA_VSWA_2_Stop_STA_KGWA_2"RUNTIME="103.8" SITUATION="REVENUE_SERVICE"RUNNING="NORMAL"/&gt;</v>
      </c>
    </row>
    <row r="123" spans="1:11" s="61" customFormat="1" x14ac:dyDescent="0.35">
      <c r="A123" s="60" t="s">
        <v>121</v>
      </c>
      <c r="B123" s="61" t="s">
        <v>383</v>
      </c>
      <c r="C123" s="61" t="s">
        <v>117</v>
      </c>
      <c r="D123" s="61" t="s">
        <v>123</v>
      </c>
      <c r="E123" s="61">
        <v>30</v>
      </c>
      <c r="F123" s="61" t="s">
        <v>124</v>
      </c>
      <c r="G123" s="61" t="s">
        <v>125</v>
      </c>
      <c r="H123" s="61" t="s">
        <v>117</v>
      </c>
      <c r="I123" s="61" t="s">
        <v>126</v>
      </c>
      <c r="K123" s="61" t="str">
        <f t="shared" si="13"/>
        <v>&lt;STOP TOP="Stop_STA_KGWA_2"DWELLTIME="30 " SITUATION="REVENUE_SERVICE"/&gt;</v>
      </c>
    </row>
    <row r="124" spans="1:11" s="61" customFormat="1" x14ac:dyDescent="0.35">
      <c r="A124" s="61" t="s">
        <v>127</v>
      </c>
      <c r="B124" s="61" t="s">
        <v>384</v>
      </c>
      <c r="C124" s="61" t="s">
        <v>117</v>
      </c>
      <c r="D124" s="61" t="s">
        <v>129</v>
      </c>
      <c r="E124" s="61">
        <f>'Time Report'!F65</f>
        <v>72</v>
      </c>
      <c r="F124" s="61" t="s">
        <v>130</v>
      </c>
      <c r="G124" s="61" t="s">
        <v>125</v>
      </c>
      <c r="H124" s="61" t="s">
        <v>117</v>
      </c>
      <c r="I124" s="61" t="s">
        <v>131</v>
      </c>
      <c r="K124" s="61" t="str">
        <f t="shared" si="13"/>
        <v>&lt;RUN TOP="LL_Stop_STA_KGWA_2_Stop_STA_BRCS_2"RUNTIME="72" SITUATION="REVENUE_SERVICE"RUNNING="NORMAL"/&gt;</v>
      </c>
    </row>
    <row r="125" spans="1:11" s="61" customFormat="1" x14ac:dyDescent="0.35">
      <c r="A125" s="60" t="s">
        <v>121</v>
      </c>
      <c r="B125" s="61" t="s">
        <v>385</v>
      </c>
      <c r="C125" s="61" t="s">
        <v>117</v>
      </c>
      <c r="D125" s="61" t="s">
        <v>123</v>
      </c>
      <c r="E125" s="61">
        <v>30</v>
      </c>
      <c r="F125" s="61" t="s">
        <v>124</v>
      </c>
      <c r="G125" s="61" t="s">
        <v>125</v>
      </c>
      <c r="H125" s="61" t="s">
        <v>117</v>
      </c>
      <c r="I125" s="61" t="s">
        <v>126</v>
      </c>
      <c r="K125" s="61" t="str">
        <f t="shared" si="13"/>
        <v>&lt;STOP TOP="Stop_STA_BRCS_2"DWELLTIME="30 " SITUATION="REVENUE_SERVICE"/&gt;</v>
      </c>
    </row>
    <row r="126" spans="1:11" s="61" customFormat="1" x14ac:dyDescent="0.35">
      <c r="A126" s="61" t="s">
        <v>127</v>
      </c>
      <c r="B126" s="61" t="s">
        <v>386</v>
      </c>
      <c r="C126" s="61" t="s">
        <v>117</v>
      </c>
      <c r="D126" s="61" t="s">
        <v>129</v>
      </c>
      <c r="E126" s="72">
        <f>'Time Report'!F66</f>
        <v>94.5</v>
      </c>
      <c r="F126" s="61" t="s">
        <v>130</v>
      </c>
      <c r="G126" s="61" t="s">
        <v>125</v>
      </c>
      <c r="H126" s="61" t="s">
        <v>117</v>
      </c>
      <c r="I126" s="61" t="s">
        <v>131</v>
      </c>
      <c r="K126" s="61" t="str">
        <f t="shared" si="13"/>
        <v>&lt;RUN TOP="LL_Stop_STA_BRCS_2_Stop_STA_MIRD_2"RUNTIME="94.5" SITUATION="REVENUE_SERVICE"RUNNING="NORMAL"/&gt;</v>
      </c>
    </row>
    <row r="127" spans="1:11" s="61" customFormat="1" x14ac:dyDescent="0.35">
      <c r="A127" s="60" t="s">
        <v>121</v>
      </c>
      <c r="B127" s="61" t="s">
        <v>387</v>
      </c>
      <c r="C127" s="61" t="s">
        <v>117</v>
      </c>
      <c r="D127" s="61" t="s">
        <v>123</v>
      </c>
      <c r="E127" s="61">
        <v>30</v>
      </c>
      <c r="F127" s="61" t="s">
        <v>124</v>
      </c>
      <c r="G127" s="61" t="s">
        <v>125</v>
      </c>
      <c r="H127" s="61" t="s">
        <v>117</v>
      </c>
      <c r="I127" s="61" t="s">
        <v>126</v>
      </c>
      <c r="K127" s="61" t="str">
        <f t="shared" ref="K127:K142" si="14">_xlfn.CONCAT(A127,B127,C127,D127,E127,F127,G127,H127,I127)</f>
        <v>&lt;STOP TOP="Stop_STA_MIRD_2"DWELLTIME="30 " SITUATION="REVENUE_SERVICE"/&gt;</v>
      </c>
    </row>
    <row r="128" spans="1:11" s="61" customFormat="1" x14ac:dyDescent="0.35">
      <c r="A128" s="61" t="s">
        <v>127</v>
      </c>
      <c r="B128" s="61" t="s">
        <v>388</v>
      </c>
      <c r="C128" s="61" t="s">
        <v>117</v>
      </c>
      <c r="D128" s="61" t="s">
        <v>129</v>
      </c>
      <c r="E128" s="72">
        <f>'Time Report'!F67</f>
        <v>115.5</v>
      </c>
      <c r="F128" s="61" t="s">
        <v>130</v>
      </c>
      <c r="G128" s="61" t="s">
        <v>125</v>
      </c>
      <c r="H128" s="61" t="s">
        <v>117</v>
      </c>
      <c r="I128" s="61" t="s">
        <v>131</v>
      </c>
      <c r="K128" s="61" t="str">
        <f t="shared" si="14"/>
        <v>&lt;RUN TOP="LL_Stop_STA_MIRD_2_Stop_STA_HSLI_2"RUNTIME="115.5" SITUATION="REVENUE_SERVICE"RUNNING="NORMAL"/&gt;</v>
      </c>
    </row>
    <row r="129" spans="1:11" s="61" customFormat="1" x14ac:dyDescent="0.35">
      <c r="A129" s="60" t="s">
        <v>121</v>
      </c>
      <c r="B129" s="61" t="s">
        <v>389</v>
      </c>
      <c r="C129" s="61" t="s">
        <v>117</v>
      </c>
      <c r="D129" s="61" t="s">
        <v>123</v>
      </c>
      <c r="E129" s="61">
        <v>30</v>
      </c>
      <c r="F129" s="61" t="s">
        <v>124</v>
      </c>
      <c r="G129" s="61" t="s">
        <v>125</v>
      </c>
      <c r="H129" s="61" t="s">
        <v>117</v>
      </c>
      <c r="I129" s="61" t="s">
        <v>126</v>
      </c>
      <c r="K129" s="61" t="str">
        <f t="shared" si="14"/>
        <v>&lt;STOP TOP="Stop_STA_HSLI_2"DWELLTIME="30 " SITUATION="REVENUE_SERVICE"/&gt;</v>
      </c>
    </row>
    <row r="130" spans="1:11" s="61" customFormat="1" x14ac:dyDescent="0.35">
      <c r="A130" s="61" t="s">
        <v>127</v>
      </c>
      <c r="B130" s="61" t="s">
        <v>390</v>
      </c>
      <c r="C130" s="61" t="s">
        <v>117</v>
      </c>
      <c r="D130" s="61" t="s">
        <v>129</v>
      </c>
      <c r="E130" s="72">
        <f>'Time Report'!F68</f>
        <v>86.9</v>
      </c>
      <c r="F130" s="61" t="s">
        <v>130</v>
      </c>
      <c r="G130" s="61" t="s">
        <v>125</v>
      </c>
      <c r="H130" s="61" t="s">
        <v>117</v>
      </c>
      <c r="I130" s="61" t="s">
        <v>131</v>
      </c>
      <c r="K130" s="61" t="str">
        <f t="shared" si="14"/>
        <v>&lt;RUN TOP="LL_Stop_STA_HSLI_2_Stop_STA_VJN_2"RUNTIME="86.9" SITUATION="REVENUE_SERVICE"RUNNING="NORMAL"/&gt;</v>
      </c>
    </row>
    <row r="131" spans="1:11" s="61" customFormat="1" x14ac:dyDescent="0.35">
      <c r="A131" s="60" t="s">
        <v>121</v>
      </c>
      <c r="B131" s="61" t="s">
        <v>391</v>
      </c>
      <c r="C131" s="61" t="s">
        <v>117</v>
      </c>
      <c r="D131" s="61" t="s">
        <v>123</v>
      </c>
      <c r="E131" s="61">
        <v>30</v>
      </c>
      <c r="F131" s="61" t="s">
        <v>124</v>
      </c>
      <c r="G131" s="61" t="s">
        <v>125</v>
      </c>
      <c r="H131" s="61" t="s">
        <v>117</v>
      </c>
      <c r="I131" s="61" t="s">
        <v>126</v>
      </c>
      <c r="K131" s="61" t="str">
        <f t="shared" si="14"/>
        <v>&lt;STOP TOP="Stop_STA_VJN_2"DWELLTIME="30 " SITUATION="REVENUE_SERVICE"/&gt;</v>
      </c>
    </row>
    <row r="132" spans="1:11" s="61" customFormat="1" x14ac:dyDescent="0.35">
      <c r="A132" s="61" t="s">
        <v>127</v>
      </c>
      <c r="B132" s="61" t="s">
        <v>392</v>
      </c>
      <c r="C132" s="61" t="s">
        <v>117</v>
      </c>
      <c r="D132" s="61" t="s">
        <v>129</v>
      </c>
      <c r="E132" s="72">
        <f>'Time Report'!F69</f>
        <v>83.9</v>
      </c>
      <c r="F132" s="61" t="s">
        <v>130</v>
      </c>
      <c r="G132" s="61" t="s">
        <v>125</v>
      </c>
      <c r="H132" s="61" t="s">
        <v>117</v>
      </c>
      <c r="I132" s="61" t="s">
        <v>131</v>
      </c>
      <c r="K132" s="61" t="str">
        <f t="shared" si="14"/>
        <v>&lt;RUN TOP="LL_Stop_STA_VJN_2_Stop_STA_AGPP_2"RUNTIME="83.9" SITUATION="REVENUE_SERVICE"RUNNING="NORMAL"/&gt;</v>
      </c>
    </row>
    <row r="133" spans="1:11" s="61" customFormat="1" x14ac:dyDescent="0.35">
      <c r="A133" s="60" t="s">
        <v>121</v>
      </c>
      <c r="B133" s="61" t="s">
        <v>393</v>
      </c>
      <c r="C133" s="61" t="s">
        <v>117</v>
      </c>
      <c r="D133" s="61" t="s">
        <v>123</v>
      </c>
      <c r="E133" s="61">
        <v>30</v>
      </c>
      <c r="F133" s="61" t="s">
        <v>124</v>
      </c>
      <c r="G133" s="61" t="s">
        <v>125</v>
      </c>
      <c r="H133" s="61" t="s">
        <v>117</v>
      </c>
      <c r="I133" s="61" t="s">
        <v>126</v>
      </c>
      <c r="K133" s="61" t="str">
        <f t="shared" si="14"/>
        <v>&lt;STOP TOP="Stop_STA_AGPP_2"DWELLTIME="30 " SITUATION="REVENUE_SERVICE"/&gt;</v>
      </c>
    </row>
    <row r="134" spans="1:11" s="61" customFormat="1" x14ac:dyDescent="0.35">
      <c r="A134" s="61" t="s">
        <v>127</v>
      </c>
      <c r="B134" s="61" t="s">
        <v>394</v>
      </c>
      <c r="C134" s="61" t="s">
        <v>117</v>
      </c>
      <c r="D134" s="61" t="s">
        <v>129</v>
      </c>
      <c r="E134" s="72">
        <f>'Time Report'!F70</f>
        <v>112.3</v>
      </c>
      <c r="F134" s="61" t="s">
        <v>130</v>
      </c>
      <c r="G134" s="61" t="s">
        <v>125</v>
      </c>
      <c r="H134" s="61" t="s">
        <v>117</v>
      </c>
      <c r="I134" s="61" t="s">
        <v>131</v>
      </c>
      <c r="K134" s="61" t="str">
        <f t="shared" si="14"/>
        <v>&lt;RUN TOP="LL_Stop_STA_AGPP_2_Stop_STA_DJNR_2"RUNTIME="112.3" SITUATION="REVENUE_SERVICE"RUNNING="NORMAL"/&gt;</v>
      </c>
    </row>
    <row r="135" spans="1:11" s="61" customFormat="1" x14ac:dyDescent="0.35">
      <c r="A135" s="60" t="s">
        <v>121</v>
      </c>
      <c r="B135" s="61" t="s">
        <v>395</v>
      </c>
      <c r="C135" s="61" t="s">
        <v>117</v>
      </c>
      <c r="D135" s="61" t="s">
        <v>123</v>
      </c>
      <c r="E135" s="61">
        <v>30</v>
      </c>
      <c r="F135" s="61" t="s">
        <v>124</v>
      </c>
      <c r="G135" s="61" t="s">
        <v>125</v>
      </c>
      <c r="H135" s="61" t="s">
        <v>117</v>
      </c>
      <c r="I135" s="61" t="s">
        <v>126</v>
      </c>
      <c r="K135" s="61" t="str">
        <f t="shared" si="14"/>
        <v>&lt;STOP TOP="Stop_STA_DJNR_2"DWELLTIME="30 " SITUATION="REVENUE_SERVICE"/&gt;</v>
      </c>
    </row>
    <row r="136" spans="1:11" s="61" customFormat="1" x14ac:dyDescent="0.35">
      <c r="A136" s="61" t="s">
        <v>127</v>
      </c>
      <c r="B136" s="61" t="s">
        <v>396</v>
      </c>
      <c r="C136" s="61" t="s">
        <v>117</v>
      </c>
      <c r="D136" s="61" t="s">
        <v>129</v>
      </c>
      <c r="E136" s="72">
        <f>'Time Report'!F71</f>
        <v>95.8</v>
      </c>
      <c r="F136" s="61" t="s">
        <v>130</v>
      </c>
      <c r="G136" s="61" t="s">
        <v>125</v>
      </c>
      <c r="H136" s="61" t="s">
        <v>117</v>
      </c>
      <c r="I136" s="61" t="s">
        <v>131</v>
      </c>
      <c r="K136" s="61" t="str">
        <f t="shared" si="14"/>
        <v>&lt;RUN TOP="LL_Stop_STA_DJNR_2_Stop_STA_MYRD_2"RUNTIME="95.8" SITUATION="REVENUE_SERVICE"RUNNING="NORMAL"/&gt;</v>
      </c>
    </row>
    <row r="137" spans="1:11" s="61" customFormat="1" x14ac:dyDescent="0.35">
      <c r="A137" s="60" t="s">
        <v>121</v>
      </c>
      <c r="B137" s="61" t="s">
        <v>151</v>
      </c>
      <c r="C137" s="61" t="s">
        <v>117</v>
      </c>
      <c r="D137" s="61" t="s">
        <v>123</v>
      </c>
      <c r="E137" s="61">
        <v>30</v>
      </c>
      <c r="F137" s="61" t="s">
        <v>124</v>
      </c>
      <c r="G137" s="61" t="s">
        <v>125</v>
      </c>
      <c r="H137" s="61" t="s">
        <v>117</v>
      </c>
      <c r="I137" s="61" t="s">
        <v>126</v>
      </c>
      <c r="K137" s="61" t="str">
        <f t="shared" si="14"/>
        <v>&lt;STOP TOP="Stop_STA_MYRD_2"DWELLTIME="30 " SITUATION="REVENUE_SERVICE"/&gt;</v>
      </c>
    </row>
    <row r="138" spans="1:11" s="61" customFormat="1" x14ac:dyDescent="0.35">
      <c r="A138" s="61" t="s">
        <v>127</v>
      </c>
      <c r="B138" s="61" t="s">
        <v>152</v>
      </c>
      <c r="C138" s="61" t="s">
        <v>117</v>
      </c>
      <c r="D138" s="61" t="s">
        <v>129</v>
      </c>
      <c r="E138" s="72">
        <f>'Time Report'!F72</f>
        <v>68.7</v>
      </c>
      <c r="F138" s="61" t="s">
        <v>130</v>
      </c>
      <c r="G138" s="61" t="s">
        <v>125</v>
      </c>
      <c r="H138" s="61" t="s">
        <v>117</v>
      </c>
      <c r="I138" s="61" t="s">
        <v>131</v>
      </c>
      <c r="K138" s="61" t="str">
        <f t="shared" si="14"/>
        <v>&lt;RUN TOP="LL_Stop_STA_MYRD_2_Stop_STA_NYHM_2"RUNTIME="68.7" SITUATION="REVENUE_SERVICE"RUNNING="NORMAL"/&gt;</v>
      </c>
    </row>
    <row r="139" spans="1:11" s="61" customFormat="1" x14ac:dyDescent="0.35">
      <c r="A139" s="60" t="s">
        <v>121</v>
      </c>
      <c r="B139" s="61" t="s">
        <v>153</v>
      </c>
      <c r="C139" s="61" t="s">
        <v>117</v>
      </c>
      <c r="D139" s="61" t="s">
        <v>123</v>
      </c>
      <c r="E139" s="61">
        <v>30</v>
      </c>
      <c r="F139" s="61" t="s">
        <v>124</v>
      </c>
      <c r="G139" s="61" t="s">
        <v>125</v>
      </c>
      <c r="H139" s="61" t="s">
        <v>117</v>
      </c>
      <c r="I139" s="61" t="s">
        <v>126</v>
      </c>
      <c r="K139" s="61" t="str">
        <f t="shared" si="14"/>
        <v>&lt;STOP TOP="Stop_STA_NYHM_2"DWELLTIME="30 " SITUATION="REVENUE_SERVICE"/&gt;</v>
      </c>
    </row>
    <row r="140" spans="1:11" s="61" customFormat="1" x14ac:dyDescent="0.35">
      <c r="A140" s="61" t="s">
        <v>127</v>
      </c>
      <c r="B140" s="61" t="s">
        <v>154</v>
      </c>
      <c r="C140" s="61" t="s">
        <v>117</v>
      </c>
      <c r="D140" s="61" t="s">
        <v>129</v>
      </c>
      <c r="E140" s="72">
        <f>'Time Report'!F73</f>
        <v>89.1</v>
      </c>
      <c r="F140" s="61" t="s">
        <v>130</v>
      </c>
      <c r="G140" s="61" t="s">
        <v>125</v>
      </c>
      <c r="H140" s="61" t="s">
        <v>117</v>
      </c>
      <c r="I140" s="61" t="s">
        <v>131</v>
      </c>
      <c r="K140" s="61" t="str">
        <f t="shared" si="14"/>
        <v>&lt;RUN TOP="LL_Stop_STA_NYHM_2_Stop_STA_RRRN_2"RUNTIME="89.1" SITUATION="REVENUE_SERVICE"RUNNING="NORMAL"/&gt;</v>
      </c>
    </row>
    <row r="141" spans="1:11" s="61" customFormat="1" x14ac:dyDescent="0.35">
      <c r="A141" s="60" t="s">
        <v>121</v>
      </c>
      <c r="B141" s="61" t="s">
        <v>155</v>
      </c>
      <c r="C141" s="61" t="s">
        <v>117</v>
      </c>
      <c r="D141" s="61" t="s">
        <v>123</v>
      </c>
      <c r="E141" s="61">
        <v>30</v>
      </c>
      <c r="F141" s="61" t="s">
        <v>124</v>
      </c>
      <c r="G141" s="61" t="s">
        <v>125</v>
      </c>
      <c r="H141" s="61" t="s">
        <v>117</v>
      </c>
      <c r="I141" s="61" t="s">
        <v>126</v>
      </c>
      <c r="K141" s="61" t="str">
        <f t="shared" si="14"/>
        <v>&lt;STOP TOP="Stop_STA_RRRN_2"DWELLTIME="30 " SITUATION="REVENUE_SERVICE"/&gt;</v>
      </c>
    </row>
    <row r="142" spans="1:11" s="61" customFormat="1" x14ac:dyDescent="0.35">
      <c r="A142" s="61" t="s">
        <v>127</v>
      </c>
      <c r="B142" s="61" t="s">
        <v>156</v>
      </c>
      <c r="C142" s="61" t="s">
        <v>117</v>
      </c>
      <c r="D142" s="61" t="s">
        <v>129</v>
      </c>
      <c r="E142" s="72">
        <f>'Time Report'!F74</f>
        <v>82.5</v>
      </c>
      <c r="F142" s="61" t="s">
        <v>130</v>
      </c>
      <c r="G142" s="61" t="s">
        <v>125</v>
      </c>
      <c r="H142" s="61" t="s">
        <v>117</v>
      </c>
      <c r="I142" s="61" t="s">
        <v>131</v>
      </c>
      <c r="K142" s="61" t="str">
        <f t="shared" si="14"/>
        <v>&lt;RUN TOP="LL_Stop_STA_RRRN_2_Stop_STA_BGUC_2"RUNTIME="82.5" SITUATION="REVENUE_SERVICE"RUNNING="NORMAL"/&gt;</v>
      </c>
    </row>
    <row r="143" spans="1:11" s="61" customFormat="1" x14ac:dyDescent="0.35">
      <c r="A143" s="60" t="s">
        <v>121</v>
      </c>
      <c r="B143" s="61" t="s">
        <v>157</v>
      </c>
      <c r="C143" s="61" t="s">
        <v>117</v>
      </c>
      <c r="D143" s="61" t="s">
        <v>123</v>
      </c>
      <c r="E143" s="61">
        <v>30</v>
      </c>
      <c r="F143" s="61" t="s">
        <v>124</v>
      </c>
      <c r="G143" s="61" t="s">
        <v>125</v>
      </c>
      <c r="H143" s="61" t="s">
        <v>117</v>
      </c>
      <c r="I143" s="61" t="s">
        <v>126</v>
      </c>
      <c r="K143" s="61" t="str">
        <f t="shared" ref="K143:K148" si="15">_xlfn.CONCAT(A143,B143,C143,D143,E143,F143,G143,H143,I143)</f>
        <v>&lt;STOP TOP="Stop_STA_BGUC_2"DWELLTIME="30 " SITUATION="REVENUE_SERVICE"/&gt;</v>
      </c>
    </row>
    <row r="144" spans="1:11" s="61" customFormat="1" x14ac:dyDescent="0.35">
      <c r="A144" s="61" t="s">
        <v>127</v>
      </c>
      <c r="B144" s="61" t="s">
        <v>158</v>
      </c>
      <c r="C144" s="61" t="s">
        <v>117</v>
      </c>
      <c r="D144" s="61" t="s">
        <v>129</v>
      </c>
      <c r="E144" s="72">
        <f>'Time Report'!F75</f>
        <v>156.69999999999999</v>
      </c>
      <c r="F144" s="61" t="s">
        <v>130</v>
      </c>
      <c r="G144" s="61" t="s">
        <v>125</v>
      </c>
      <c r="H144" s="61" t="s">
        <v>117</v>
      </c>
      <c r="I144" s="61" t="s">
        <v>131</v>
      </c>
      <c r="K144" s="61" t="str">
        <f t="shared" si="15"/>
        <v>&lt;RUN TOP="LL_Stop_STA_BGUC_2_Stop_STA_PATG_2"RUNTIME="156.7" SITUATION="REVENUE_SERVICE"RUNNING="NORMAL"/&gt;</v>
      </c>
    </row>
    <row r="145" spans="1:11" s="61" customFormat="1" x14ac:dyDescent="0.35">
      <c r="A145" s="60" t="s">
        <v>121</v>
      </c>
      <c r="B145" s="61" t="s">
        <v>159</v>
      </c>
      <c r="C145" s="61" t="s">
        <v>117</v>
      </c>
      <c r="D145" s="61" t="s">
        <v>123</v>
      </c>
      <c r="E145" s="61">
        <v>30</v>
      </c>
      <c r="F145" s="61" t="s">
        <v>124</v>
      </c>
      <c r="G145" s="61" t="s">
        <v>125</v>
      </c>
      <c r="H145" s="61" t="s">
        <v>117</v>
      </c>
      <c r="I145" s="61" t="s">
        <v>126</v>
      </c>
      <c r="K145" s="61" t="str">
        <f t="shared" si="15"/>
        <v>&lt;STOP TOP="Stop_STA_PATG_2"DWELLTIME="30 " SITUATION="REVENUE_SERVICE"/&gt;</v>
      </c>
    </row>
    <row r="146" spans="1:11" s="61" customFormat="1" x14ac:dyDescent="0.35">
      <c r="A146" s="61" t="s">
        <v>127</v>
      </c>
      <c r="B146" s="61" t="s">
        <v>160</v>
      </c>
      <c r="C146" s="61" t="s">
        <v>117</v>
      </c>
      <c r="D146" s="61" t="s">
        <v>129</v>
      </c>
      <c r="E146" s="72">
        <f>'Time Report'!F76</f>
        <v>129.30000000000001</v>
      </c>
      <c r="F146" s="61" t="s">
        <v>130</v>
      </c>
      <c r="G146" s="61" t="s">
        <v>125</v>
      </c>
      <c r="H146" s="61" t="s">
        <v>117</v>
      </c>
      <c r="I146" s="61" t="s">
        <v>131</v>
      </c>
      <c r="K146" s="61" t="str">
        <f t="shared" si="15"/>
        <v>&lt;RUN TOP="LL_Stop_STA_PATG_2_Stop_STA_MLSD_2"RUNTIME="129.3" SITUATION="REVENUE_SERVICE"RUNNING="NORMAL"/&gt;</v>
      </c>
    </row>
    <row r="147" spans="1:11" s="61" customFormat="1" x14ac:dyDescent="0.35">
      <c r="A147" s="60" t="s">
        <v>121</v>
      </c>
      <c r="B147" s="61" t="s">
        <v>161</v>
      </c>
      <c r="C147" s="61" t="s">
        <v>117</v>
      </c>
      <c r="D147" s="61" t="s">
        <v>123</v>
      </c>
      <c r="E147" s="61">
        <v>30</v>
      </c>
      <c r="F147" s="61" t="s">
        <v>124</v>
      </c>
      <c r="G147" s="61" t="s">
        <v>125</v>
      </c>
      <c r="H147" s="61" t="s">
        <v>117</v>
      </c>
      <c r="I147" s="61" t="s">
        <v>126</v>
      </c>
      <c r="K147" s="61" t="str">
        <f t="shared" si="15"/>
        <v>&lt;STOP TOP="Stop_STA_MLSD_2"DWELLTIME="30 " SITUATION="REVENUE_SERVICE"/&gt;</v>
      </c>
    </row>
    <row r="148" spans="1:11" s="61" customFormat="1" x14ac:dyDescent="0.35">
      <c r="A148" s="61" t="s">
        <v>127</v>
      </c>
      <c r="B148" s="61" t="s">
        <v>162</v>
      </c>
      <c r="C148" s="61" t="s">
        <v>117</v>
      </c>
      <c r="D148" s="61" t="s">
        <v>129</v>
      </c>
      <c r="E148" s="72">
        <f>'Time Report'!F77</f>
        <v>138.5</v>
      </c>
      <c r="F148" s="61" t="s">
        <v>130</v>
      </c>
      <c r="G148" s="61" t="s">
        <v>125</v>
      </c>
      <c r="H148" s="61" t="s">
        <v>117</v>
      </c>
      <c r="I148" s="61" t="s">
        <v>131</v>
      </c>
      <c r="K148" s="61" t="str">
        <f t="shared" si="15"/>
        <v>&lt;RUN TOP="LL_Stop_STA_MLSD_2_Stop_STA_KGIT_2"RUNTIME="138.5" SITUATION="REVENUE_SERVICE"RUNNING="NORMAL"/&gt;</v>
      </c>
    </row>
    <row r="149" spans="1:11" s="61" customFormat="1" x14ac:dyDescent="0.35">
      <c r="A149" s="60" t="s">
        <v>121</v>
      </c>
      <c r="B149" s="61" t="s">
        <v>163</v>
      </c>
      <c r="C149" s="61" t="s">
        <v>117</v>
      </c>
      <c r="D149" s="61" t="s">
        <v>123</v>
      </c>
      <c r="E149" s="61">
        <v>30</v>
      </c>
      <c r="F149" s="61" t="s">
        <v>124</v>
      </c>
      <c r="G149" s="61" t="s">
        <v>125</v>
      </c>
      <c r="H149" s="61" t="s">
        <v>117</v>
      </c>
      <c r="I149" s="61" t="s">
        <v>126</v>
      </c>
      <c r="K149" s="61" t="str">
        <f t="shared" ref="K149:K150" si="16">_xlfn.CONCAT(A149,B149,C149,D149,E149,F149,G149,H149,I149)</f>
        <v>&lt;STOP TOP="Stop_STA_KGIT_2"DWELLTIME="30 " SITUATION="REVENUE_SERVICE"/&gt;</v>
      </c>
    </row>
    <row r="150" spans="1:11" s="61" customFormat="1" x14ac:dyDescent="0.35">
      <c r="A150" s="61" t="s">
        <v>127</v>
      </c>
      <c r="B150" s="61" t="s">
        <v>164</v>
      </c>
      <c r="C150" s="61" t="s">
        <v>117</v>
      </c>
      <c r="D150" s="61" t="s">
        <v>129</v>
      </c>
      <c r="E150" s="72">
        <f>'Time Report'!F78</f>
        <v>200.7</v>
      </c>
      <c r="F150" s="61" t="s">
        <v>130</v>
      </c>
      <c r="G150" s="61" t="s">
        <v>125</v>
      </c>
      <c r="H150" s="61" t="s">
        <v>117</v>
      </c>
      <c r="I150" s="61" t="s">
        <v>131</v>
      </c>
      <c r="K150" s="61" t="str">
        <f t="shared" si="16"/>
        <v>&lt;RUN TOP="LL_Stop_STA_KGIT_2_Stop_STA_CLGT_2"RUNTIME="200.7" SITUATION="REVENUE_SERVICE"RUNNING="NORMAL"/&gt;</v>
      </c>
    </row>
    <row r="151" spans="1:11" s="61" customFormat="1" x14ac:dyDescent="0.35">
      <c r="A151" s="60" t="s">
        <v>121</v>
      </c>
      <c r="B151" s="61" t="s">
        <v>122</v>
      </c>
      <c r="C151" s="61" t="s">
        <v>117</v>
      </c>
      <c r="D151" s="61" t="s">
        <v>123</v>
      </c>
      <c r="E151" s="61">
        <v>900</v>
      </c>
      <c r="F151" s="61" t="s">
        <v>124</v>
      </c>
      <c r="G151" s="61" t="s">
        <v>125</v>
      </c>
      <c r="H151" s="61" t="s">
        <v>117</v>
      </c>
      <c r="I151" s="61" t="s">
        <v>126</v>
      </c>
      <c r="K151" s="61" t="str">
        <f t="shared" ref="K151:K152" si="17">_xlfn.CONCAT(A151,B151,C151,D151,E151,F151,G151,H151,I151)</f>
        <v>&lt;STOP TOP="Stop_STA_CLGT_2"DWELLTIME="900 " SITUATION="REVENUE_SERVICE"/&gt;</v>
      </c>
    </row>
    <row r="152" spans="1:11" x14ac:dyDescent="0.35">
      <c r="A152" s="58" t="s">
        <v>146</v>
      </c>
      <c r="K152" s="1" t="str">
        <f t="shared" si="17"/>
        <v>&lt;/TRIP&gt;</v>
      </c>
    </row>
  </sheetData>
  <autoFilter ref="A2:AF155" xr:uid="{B1518CED-F26C-4666-8647-4A3D239A53AE}"/>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3FAD08E2-7F9E-4E4B-BFCD-DEBF76530744}">
          <x14:formula1>
            <xm:f>Sheet3!$B$1:$B$73</xm:f>
          </x14:formula1>
          <xm:sqref>B3 B125 B123 B121 B119 B117 B115 B113 B111 B109 B107 B105 B103 B101 B99 B97 B95 B93 B91 B89 B87 B85 B83 B81 B79 B67 B75:B77 B73 B71 B69 B65 B63 B61 B59 B57 B55 B53 B51 B49 B47 B45 B43 B41 B39 B37 B35 B33 B31 B29 B27 B25 B23 B21 B19 B17 B15 B13 B11 B9 B7 B5 B127 B129 B131 B133 B135 B137 B139 B141 B143 B145 B147 B149 B151:B152</xm:sqref>
        </x14:dataValidation>
        <x14:dataValidation type="list" allowBlank="1" showInputMessage="1" showErrorMessage="1" xr:uid="{2A9F3FBE-C9E7-40B0-9544-7305420C21D3}">
          <x14:formula1>
            <xm:f>Sheet3!$C$1:$C$74</xm:f>
          </x14:formula1>
          <xm:sqref>B4 B126 B124 B122 B120 B118 B116 B114 B112 B110 B108 B106 B104 B102 B100 B98 B96 B94 B92 B90 B88 B86 B84 B82 B80 B150 B74 B72 B70 B68 B66 B64 B62 B60 B58 B56 B54 B52 B50 B48 B46 B44 B42 B40 B38 B36 B34 B32 B30 B28 B26 B24 B22 B20 B18 B16 B14 B12 B10 B8 B6 B128 B130 B132 B134 B136 B138 B140 B142 B144 B146 B148</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579E2B-CC03-48BB-8AD9-93FA4767B244}">
  <dimension ref="A1:AM442"/>
  <sheetViews>
    <sheetView topLeftCell="A57" zoomScaleNormal="100" workbookViewId="0">
      <selection activeCell="B77" sqref="B77"/>
    </sheetView>
  </sheetViews>
  <sheetFormatPr defaultColWidth="8.7109375" defaultRowHeight="12" x14ac:dyDescent="0.25"/>
  <cols>
    <col min="1" max="1" width="9.140625" style="56" bestFit="1" customWidth="1"/>
    <col min="2" max="2" width="21.42578125" style="56" bestFit="1" customWidth="1"/>
    <col min="3" max="3" width="37.140625" style="56" bestFit="1" customWidth="1"/>
    <col min="4" max="4" width="8.7109375" style="56"/>
    <col min="5" max="5" width="21.42578125" style="56" bestFit="1" customWidth="1"/>
    <col min="6" max="6" width="1.5703125" style="56" bestFit="1" customWidth="1"/>
    <col min="7" max="7" width="21.42578125" style="56" bestFit="1" customWidth="1"/>
    <col min="8" max="8" width="45.42578125" style="56" bestFit="1" customWidth="1"/>
    <col min="9" max="16384" width="8.7109375" style="56"/>
  </cols>
  <sheetData>
    <row r="1" spans="1:16" x14ac:dyDescent="0.25">
      <c r="A1" s="75"/>
      <c r="B1" s="75" t="s">
        <v>122</v>
      </c>
      <c r="C1" s="75" t="s">
        <v>128</v>
      </c>
      <c r="D1" s="75" t="s">
        <v>397</v>
      </c>
      <c r="E1" s="75" t="str">
        <f>B2</f>
        <v>Stop_STA_KGIT_1</v>
      </c>
      <c r="F1" s="75" t="s">
        <v>398</v>
      </c>
      <c r="G1" s="75" t="str">
        <f>B3</f>
        <v>Stop_STA_MLSD_1</v>
      </c>
      <c r="H1" s="75" t="str">
        <f>_xlfn.CONCAT(D1,E1,F1,G1)</f>
        <v>LL_Stop_STA_KGIT_1_Stop_STA_MLSD_1</v>
      </c>
      <c r="I1" s="75"/>
      <c r="M1" s="56" t="s">
        <v>399</v>
      </c>
      <c r="N1" s="56" t="s">
        <v>195</v>
      </c>
      <c r="O1" s="56" t="s">
        <v>400</v>
      </c>
      <c r="P1" s="56" t="str">
        <f t="shared" ref="P1:P2" si="0">_xlfn.CONCAT(M1,N1,O1)</f>
        <v>Stop_STA_KGIT_1</v>
      </c>
    </row>
    <row r="2" spans="1:16" x14ac:dyDescent="0.25">
      <c r="A2" s="75"/>
      <c r="B2" s="75" t="s">
        <v>132</v>
      </c>
      <c r="C2" s="75" t="s">
        <v>133</v>
      </c>
      <c r="D2" s="75" t="s">
        <v>397</v>
      </c>
      <c r="E2" s="75" t="str">
        <f t="shared" ref="E2:E35" si="1">B3</f>
        <v>Stop_STA_MLSD_1</v>
      </c>
      <c r="F2" s="75" t="s">
        <v>398</v>
      </c>
      <c r="G2" s="75" t="str">
        <f t="shared" ref="G2:G35" si="2">B4</f>
        <v>Stop_STA_PATG_1</v>
      </c>
      <c r="H2" s="75" t="str">
        <f t="shared" ref="H2:H35" si="3">_xlfn.CONCAT(D2,E2,F2,G2)</f>
        <v>LL_Stop_STA_MLSD_1_Stop_STA_PATG_1</v>
      </c>
      <c r="I2" s="75"/>
      <c r="M2" s="56" t="s">
        <v>399</v>
      </c>
      <c r="N2" s="56" t="s">
        <v>197</v>
      </c>
      <c r="O2" s="56" t="s">
        <v>400</v>
      </c>
      <c r="P2" s="56" t="str">
        <f t="shared" si="0"/>
        <v>Stop_STA_MLSD_1</v>
      </c>
    </row>
    <row r="3" spans="1:16" ht="16.5" x14ac:dyDescent="0.25">
      <c r="A3" s="75"/>
      <c r="B3" s="75" t="s">
        <v>134</v>
      </c>
      <c r="C3" s="75" t="s">
        <v>135</v>
      </c>
      <c r="D3" s="75" t="s">
        <v>397</v>
      </c>
      <c r="E3" s="75" t="str">
        <f t="shared" si="1"/>
        <v>Stop_STA_PATG_1</v>
      </c>
      <c r="F3" s="75" t="s">
        <v>398</v>
      </c>
      <c r="G3" s="75" t="str">
        <f t="shared" si="2"/>
        <v>Stop_STA_BGUC_1</v>
      </c>
      <c r="H3" s="75" t="str">
        <f t="shared" si="3"/>
        <v>LL_Stop_STA_PATG_1_Stop_STA_BGUC_1</v>
      </c>
      <c r="I3" s="75"/>
      <c r="M3" s="56" t="s">
        <v>399</v>
      </c>
      <c r="N3" s="21" t="s">
        <v>198</v>
      </c>
      <c r="O3" s="56" t="s">
        <v>400</v>
      </c>
      <c r="P3" s="56" t="str">
        <f>_xlfn.CONCAT(M3,N3,O3)</f>
        <v>Stop_STA_PATG_1</v>
      </c>
    </row>
    <row r="4" spans="1:16" ht="16.5" x14ac:dyDescent="0.25">
      <c r="A4" s="75"/>
      <c r="B4" s="75" t="s">
        <v>136</v>
      </c>
      <c r="C4" s="75" t="s">
        <v>137</v>
      </c>
      <c r="D4" s="75" t="s">
        <v>397</v>
      </c>
      <c r="E4" s="75" t="str">
        <f t="shared" si="1"/>
        <v>Stop_STA_BGUC_1</v>
      </c>
      <c r="F4" s="75" t="s">
        <v>398</v>
      </c>
      <c r="G4" s="75" t="str">
        <f t="shared" si="2"/>
        <v>Stop_STA_RRRN_1</v>
      </c>
      <c r="H4" s="75" t="str">
        <f t="shared" si="3"/>
        <v>LL_Stop_STA_BGUC_1_Stop_STA_RRRN_1</v>
      </c>
      <c r="I4" s="75"/>
      <c r="M4" s="56" t="s">
        <v>399</v>
      </c>
      <c r="N4" s="21" t="s">
        <v>199</v>
      </c>
      <c r="O4" s="56" t="s">
        <v>400</v>
      </c>
      <c r="P4" s="56" t="str">
        <f t="shared" ref="P4:P36" si="4">_xlfn.CONCAT(M4,N4,O4)</f>
        <v>Stop_STA_BGUC_1</v>
      </c>
    </row>
    <row r="5" spans="1:16" ht="16.5" x14ac:dyDescent="0.25">
      <c r="A5" s="75"/>
      <c r="B5" s="75" t="s">
        <v>138</v>
      </c>
      <c r="C5" s="75" t="s">
        <v>139</v>
      </c>
      <c r="D5" s="75" t="s">
        <v>397</v>
      </c>
      <c r="E5" s="75" t="str">
        <f t="shared" si="1"/>
        <v>Stop_STA_RRRN_1</v>
      </c>
      <c r="F5" s="75" t="s">
        <v>398</v>
      </c>
      <c r="G5" s="75" t="str">
        <f t="shared" si="2"/>
        <v>Stop_STA_NYHM_1</v>
      </c>
      <c r="H5" s="75" t="str">
        <f t="shared" si="3"/>
        <v>LL_Stop_STA_RRRN_1_Stop_STA_NYHM_1</v>
      </c>
      <c r="I5" s="75"/>
      <c r="M5" s="56" t="s">
        <v>399</v>
      </c>
      <c r="N5" s="21" t="s">
        <v>200</v>
      </c>
      <c r="O5" s="56" t="s">
        <v>400</v>
      </c>
      <c r="P5" s="56" t="str">
        <f t="shared" si="4"/>
        <v>Stop_STA_RRRN_1</v>
      </c>
    </row>
    <row r="6" spans="1:16" ht="16.5" x14ac:dyDescent="0.25">
      <c r="A6" s="75"/>
      <c r="B6" s="75" t="s">
        <v>140</v>
      </c>
      <c r="C6" s="75" t="s">
        <v>141</v>
      </c>
      <c r="D6" s="75" t="s">
        <v>397</v>
      </c>
      <c r="E6" s="75" t="str">
        <f t="shared" si="1"/>
        <v>Stop_STA_NYHM_1</v>
      </c>
      <c r="F6" s="75" t="s">
        <v>398</v>
      </c>
      <c r="G6" s="75" t="str">
        <f t="shared" si="2"/>
        <v>Stop_STA_MYRD_1</v>
      </c>
      <c r="H6" s="75" t="str">
        <f t="shared" si="3"/>
        <v>LL_Stop_STA_NYHM_1_Stop_STA_MYRD_1</v>
      </c>
      <c r="I6" s="75"/>
      <c r="M6" s="56" t="s">
        <v>399</v>
      </c>
      <c r="N6" s="21" t="s">
        <v>201</v>
      </c>
      <c r="O6" s="56" t="s">
        <v>400</v>
      </c>
      <c r="P6" s="56" t="str">
        <f t="shared" si="4"/>
        <v>Stop_STA_NYHM_1</v>
      </c>
    </row>
    <row r="7" spans="1:16" ht="16.5" x14ac:dyDescent="0.25">
      <c r="A7" s="75"/>
      <c r="B7" s="75" t="s">
        <v>142</v>
      </c>
      <c r="C7" s="75" t="s">
        <v>143</v>
      </c>
      <c r="D7" s="75" t="s">
        <v>397</v>
      </c>
      <c r="E7" s="75" t="str">
        <f t="shared" si="1"/>
        <v>Stop_STA_MYRD_1</v>
      </c>
      <c r="F7" s="75" t="s">
        <v>398</v>
      </c>
      <c r="G7" s="75" t="str">
        <f t="shared" si="2"/>
        <v>Stop_STA_DJNR_1</v>
      </c>
      <c r="H7" s="75" t="str">
        <f t="shared" si="3"/>
        <v>LL_Stop_STA_MYRD_1_Stop_STA_DJNR_1</v>
      </c>
      <c r="I7" s="75"/>
      <c r="M7" s="56" t="s">
        <v>399</v>
      </c>
      <c r="N7" s="21" t="s">
        <v>202</v>
      </c>
      <c r="O7" s="56" t="s">
        <v>400</v>
      </c>
      <c r="P7" s="56" t="str">
        <f t="shared" si="4"/>
        <v>Stop_STA_MYRD_1</v>
      </c>
    </row>
    <row r="8" spans="1:16" ht="16.5" x14ac:dyDescent="0.25">
      <c r="A8" s="75"/>
      <c r="B8" s="75" t="s">
        <v>144</v>
      </c>
      <c r="C8" s="75" t="s">
        <v>283</v>
      </c>
      <c r="D8" s="75" t="s">
        <v>397</v>
      </c>
      <c r="E8" s="75" t="str">
        <f t="shared" si="1"/>
        <v>Stop_STA_DJNR_1</v>
      </c>
      <c r="F8" s="75" t="s">
        <v>398</v>
      </c>
      <c r="G8" s="75" t="str">
        <f t="shared" si="2"/>
        <v>Stop_STA_AGPP_1</v>
      </c>
      <c r="H8" s="75" t="str">
        <f t="shared" si="3"/>
        <v>LL_Stop_STA_DJNR_1_Stop_STA_AGPP_1</v>
      </c>
      <c r="I8" s="75"/>
      <c r="M8" s="56" t="s">
        <v>399</v>
      </c>
      <c r="N8" s="21" t="s">
        <v>203</v>
      </c>
      <c r="O8" s="56" t="s">
        <v>400</v>
      </c>
      <c r="P8" s="56" t="str">
        <f t="shared" si="4"/>
        <v>Stop_STA_DJNR_1</v>
      </c>
    </row>
    <row r="9" spans="1:16" ht="16.5" x14ac:dyDescent="0.25">
      <c r="A9" s="75"/>
      <c r="B9" s="75" t="s">
        <v>284</v>
      </c>
      <c r="C9" s="75" t="s">
        <v>285</v>
      </c>
      <c r="D9" s="75" t="s">
        <v>397</v>
      </c>
      <c r="E9" s="75" t="str">
        <f t="shared" si="1"/>
        <v>Stop_STA_AGPP_1</v>
      </c>
      <c r="F9" s="75" t="s">
        <v>398</v>
      </c>
      <c r="G9" s="75" t="str">
        <f t="shared" si="2"/>
        <v>Stop_STA_VJN_1</v>
      </c>
      <c r="H9" s="75" t="str">
        <f t="shared" si="3"/>
        <v>LL_Stop_STA_AGPP_1_Stop_STA_VJN_1</v>
      </c>
      <c r="I9" s="75"/>
      <c r="M9" s="56" t="s">
        <v>399</v>
      </c>
      <c r="N9" s="21" t="s">
        <v>204</v>
      </c>
      <c r="O9" s="56" t="s">
        <v>400</v>
      </c>
      <c r="P9" s="56" t="str">
        <f t="shared" si="4"/>
        <v>Stop_STA_AGPP_1</v>
      </c>
    </row>
    <row r="10" spans="1:16" ht="16.5" x14ac:dyDescent="0.25">
      <c r="A10" s="75"/>
      <c r="B10" s="75" t="s">
        <v>286</v>
      </c>
      <c r="C10" s="75" t="s">
        <v>287</v>
      </c>
      <c r="D10" s="75" t="s">
        <v>397</v>
      </c>
      <c r="E10" s="75" t="str">
        <f t="shared" si="1"/>
        <v>Stop_STA_VJN_1</v>
      </c>
      <c r="F10" s="75" t="s">
        <v>398</v>
      </c>
      <c r="G10" s="75" t="str">
        <f t="shared" si="2"/>
        <v>Stop_STA_HSLI_1</v>
      </c>
      <c r="H10" s="75" t="str">
        <f t="shared" si="3"/>
        <v>LL_Stop_STA_VJN_1_Stop_STA_HSLI_1</v>
      </c>
      <c r="I10" s="75"/>
      <c r="M10" s="56" t="s">
        <v>399</v>
      </c>
      <c r="N10" s="21" t="s">
        <v>205</v>
      </c>
      <c r="O10" s="56" t="s">
        <v>400</v>
      </c>
      <c r="P10" s="56" t="str">
        <f t="shared" si="4"/>
        <v>Stop_STA_VJN_1</v>
      </c>
    </row>
    <row r="11" spans="1:16" ht="16.5" x14ac:dyDescent="0.25">
      <c r="A11" s="75"/>
      <c r="B11" s="75" t="s">
        <v>288</v>
      </c>
      <c r="C11" s="75" t="s">
        <v>289</v>
      </c>
      <c r="D11" s="75" t="s">
        <v>397</v>
      </c>
      <c r="E11" s="75" t="str">
        <f t="shared" si="1"/>
        <v>Stop_STA_HSLI_1</v>
      </c>
      <c r="F11" s="75" t="s">
        <v>398</v>
      </c>
      <c r="G11" s="75" t="str">
        <f t="shared" si="2"/>
        <v>Stop_STA_MIRD_1</v>
      </c>
      <c r="H11" s="75" t="str">
        <f t="shared" si="3"/>
        <v>LL_Stop_STA_HSLI_1_Stop_STA_MIRD_1</v>
      </c>
      <c r="I11" s="75"/>
      <c r="M11" s="56" t="s">
        <v>399</v>
      </c>
      <c r="N11" s="21" t="s">
        <v>206</v>
      </c>
      <c r="O11" s="56" t="s">
        <v>400</v>
      </c>
      <c r="P11" s="56" t="str">
        <f t="shared" si="4"/>
        <v>Stop_STA_HSLI_1</v>
      </c>
    </row>
    <row r="12" spans="1:16" ht="16.5" x14ac:dyDescent="0.25">
      <c r="A12" s="75"/>
      <c r="B12" s="75" t="s">
        <v>290</v>
      </c>
      <c r="C12" s="75" t="s">
        <v>291</v>
      </c>
      <c r="D12" s="75" t="s">
        <v>397</v>
      </c>
      <c r="E12" s="75" t="str">
        <f t="shared" si="1"/>
        <v>Stop_STA_MIRD_1</v>
      </c>
      <c r="F12" s="75" t="s">
        <v>398</v>
      </c>
      <c r="G12" s="75" t="str">
        <f t="shared" si="2"/>
        <v>Stop_STA_BRCS_1</v>
      </c>
      <c r="H12" s="75" t="str">
        <f t="shared" si="3"/>
        <v>LL_Stop_STA_MIRD_1_Stop_STA_BRCS_1</v>
      </c>
      <c r="I12" s="75"/>
      <c r="M12" s="56" t="s">
        <v>399</v>
      </c>
      <c r="N12" s="21" t="s">
        <v>207</v>
      </c>
      <c r="O12" s="56" t="s">
        <v>400</v>
      </c>
      <c r="P12" s="56" t="str">
        <f t="shared" si="4"/>
        <v>Stop_STA_MIRD_1</v>
      </c>
    </row>
    <row r="13" spans="1:16" ht="16.5" x14ac:dyDescent="0.25">
      <c r="A13" s="75"/>
      <c r="B13" s="75" t="s">
        <v>292</v>
      </c>
      <c r="C13" s="75" t="s">
        <v>293</v>
      </c>
      <c r="D13" s="75" t="s">
        <v>397</v>
      </c>
      <c r="E13" s="75" t="str">
        <f t="shared" si="1"/>
        <v>Stop_STA_BRCS_1</v>
      </c>
      <c r="F13" s="75" t="s">
        <v>398</v>
      </c>
      <c r="G13" s="75" t="str">
        <f t="shared" si="2"/>
        <v>Stop_STA_KGWA_1</v>
      </c>
      <c r="H13" s="75" t="str">
        <f t="shared" si="3"/>
        <v>LL_Stop_STA_BRCS_1_Stop_STA_KGWA_1</v>
      </c>
      <c r="I13" s="75"/>
      <c r="M13" s="56" t="s">
        <v>399</v>
      </c>
      <c r="N13" s="21" t="s">
        <v>208</v>
      </c>
      <c r="O13" s="56" t="s">
        <v>400</v>
      </c>
      <c r="P13" s="56" t="str">
        <f t="shared" si="4"/>
        <v>Stop_STA_BRCS_1</v>
      </c>
    </row>
    <row r="14" spans="1:16" ht="16.5" x14ac:dyDescent="0.25">
      <c r="A14" s="75"/>
      <c r="B14" s="75" t="s">
        <v>294</v>
      </c>
      <c r="C14" s="75" t="s">
        <v>295</v>
      </c>
      <c r="D14" s="75" t="s">
        <v>397</v>
      </c>
      <c r="E14" s="75" t="str">
        <f t="shared" si="1"/>
        <v>Stop_STA_KGWA_1</v>
      </c>
      <c r="F14" s="75" t="s">
        <v>398</v>
      </c>
      <c r="G14" s="75" t="str">
        <f t="shared" si="2"/>
        <v>Stop_STA_VSWA_1</v>
      </c>
      <c r="H14" s="75" t="str">
        <f t="shared" si="3"/>
        <v>LL_Stop_STA_KGWA_1_Stop_STA_VSWA_1</v>
      </c>
      <c r="I14" s="75"/>
      <c r="M14" s="56" t="s">
        <v>399</v>
      </c>
      <c r="N14" s="21" t="s">
        <v>209</v>
      </c>
      <c r="O14" s="56" t="s">
        <v>400</v>
      </c>
      <c r="P14" s="56" t="str">
        <f t="shared" si="4"/>
        <v>Stop_STA_KGWA_1</v>
      </c>
    </row>
    <row r="15" spans="1:16" ht="16.5" x14ac:dyDescent="0.25">
      <c r="A15" s="75"/>
      <c r="B15" s="75" t="s">
        <v>296</v>
      </c>
      <c r="C15" s="75" t="s">
        <v>297</v>
      </c>
      <c r="D15" s="75" t="s">
        <v>397</v>
      </c>
      <c r="E15" s="75" t="str">
        <f t="shared" si="1"/>
        <v>Stop_STA_VSWA_1</v>
      </c>
      <c r="F15" s="75" t="s">
        <v>398</v>
      </c>
      <c r="G15" s="75" t="str">
        <f t="shared" si="2"/>
        <v>Stop_STA_VDSA_1</v>
      </c>
      <c r="H15" s="75" t="str">
        <f t="shared" si="3"/>
        <v>LL_Stop_STA_VSWA_1_Stop_STA_VDSA_1</v>
      </c>
      <c r="I15" s="75"/>
      <c r="M15" s="56" t="s">
        <v>399</v>
      </c>
      <c r="N15" s="21" t="s">
        <v>210</v>
      </c>
      <c r="O15" s="56" t="s">
        <v>400</v>
      </c>
      <c r="P15" s="56" t="str">
        <f t="shared" si="4"/>
        <v>Stop_STA_VSWA_1</v>
      </c>
    </row>
    <row r="16" spans="1:16" ht="16.5" x14ac:dyDescent="0.25">
      <c r="A16" s="75"/>
      <c r="B16" s="75" t="s">
        <v>298</v>
      </c>
      <c r="C16" s="75" t="s">
        <v>299</v>
      </c>
      <c r="D16" s="75" t="s">
        <v>397</v>
      </c>
      <c r="E16" s="75" t="str">
        <f t="shared" si="1"/>
        <v>Stop_STA_VDSA_1</v>
      </c>
      <c r="F16" s="75" t="s">
        <v>398</v>
      </c>
      <c r="G16" s="75" t="str">
        <f t="shared" si="2"/>
        <v>Stop_STA_CBPK_1</v>
      </c>
      <c r="H16" s="75" t="str">
        <f t="shared" si="3"/>
        <v>LL_Stop_STA_VDSA_1_Stop_STA_CBPK_1</v>
      </c>
      <c r="I16" s="75"/>
      <c r="M16" s="56" t="s">
        <v>399</v>
      </c>
      <c r="N16" s="21" t="s">
        <v>211</v>
      </c>
      <c r="O16" s="56" t="s">
        <v>400</v>
      </c>
      <c r="P16" s="56" t="str">
        <f t="shared" si="4"/>
        <v>Stop_STA_VDSA_1</v>
      </c>
    </row>
    <row r="17" spans="1:16" ht="16.5" x14ac:dyDescent="0.25">
      <c r="A17" s="75"/>
      <c r="B17" s="75" t="s">
        <v>300</v>
      </c>
      <c r="C17" s="75" t="s">
        <v>301</v>
      </c>
      <c r="D17" s="75" t="s">
        <v>397</v>
      </c>
      <c r="E17" s="75" t="str">
        <f t="shared" si="1"/>
        <v>Stop_STA_CBPK_1</v>
      </c>
      <c r="F17" s="75" t="s">
        <v>398</v>
      </c>
      <c r="G17" s="75" t="str">
        <f t="shared" si="2"/>
        <v>Stop_STA_MAGR_1</v>
      </c>
      <c r="H17" s="75" t="str">
        <f t="shared" si="3"/>
        <v>LL_Stop_STA_CBPK_1_Stop_STA_MAGR_1</v>
      </c>
      <c r="I17" s="75"/>
      <c r="M17" s="56" t="s">
        <v>399</v>
      </c>
      <c r="N17" s="21" t="s">
        <v>212</v>
      </c>
      <c r="O17" s="56" t="s">
        <v>400</v>
      </c>
      <c r="P17" s="56" t="str">
        <f t="shared" si="4"/>
        <v>Stop_STA_CBPK_1</v>
      </c>
    </row>
    <row r="18" spans="1:16" ht="16.5" x14ac:dyDescent="0.25">
      <c r="A18" s="75"/>
      <c r="B18" s="75" t="s">
        <v>302</v>
      </c>
      <c r="C18" s="75" t="s">
        <v>303</v>
      </c>
      <c r="D18" s="75" t="s">
        <v>397</v>
      </c>
      <c r="E18" s="75" t="str">
        <f t="shared" si="1"/>
        <v>Stop_STA_MAGR_1</v>
      </c>
      <c r="F18" s="75" t="s">
        <v>398</v>
      </c>
      <c r="G18" s="75" t="str">
        <f t="shared" si="2"/>
        <v>Stop_STA_TTY_1</v>
      </c>
      <c r="H18" s="75" t="str">
        <f t="shared" si="3"/>
        <v>LL_Stop_STA_MAGR_1_Stop_STA_TTY_1</v>
      </c>
      <c r="I18" s="75"/>
      <c r="M18" s="56" t="s">
        <v>399</v>
      </c>
      <c r="N18" s="21" t="s">
        <v>213</v>
      </c>
      <c r="O18" s="56" t="s">
        <v>400</v>
      </c>
      <c r="P18" s="56" t="str">
        <f t="shared" si="4"/>
        <v>Stop_STA_MAGR_1</v>
      </c>
    </row>
    <row r="19" spans="1:16" ht="16.5" x14ac:dyDescent="0.25">
      <c r="A19" s="75"/>
      <c r="B19" s="75" t="s">
        <v>304</v>
      </c>
      <c r="C19" s="75" t="s">
        <v>305</v>
      </c>
      <c r="D19" s="75" t="s">
        <v>397</v>
      </c>
      <c r="E19" s="75" t="str">
        <f t="shared" si="1"/>
        <v>Stop_STA_TTY_1</v>
      </c>
      <c r="F19" s="75" t="s">
        <v>398</v>
      </c>
      <c r="G19" s="75" t="str">
        <f t="shared" si="2"/>
        <v>Stop_STA_HLRU_1</v>
      </c>
      <c r="H19" s="75" t="str">
        <f t="shared" si="3"/>
        <v>LL_Stop_STA_TTY_1_Stop_STA_HLRU_1</v>
      </c>
      <c r="I19" s="75"/>
      <c r="M19" s="56" t="s">
        <v>399</v>
      </c>
      <c r="N19" s="21" t="s">
        <v>214</v>
      </c>
      <c r="O19" s="56" t="s">
        <v>400</v>
      </c>
      <c r="P19" s="56" t="str">
        <f t="shared" si="4"/>
        <v>Stop_STA_TTY_1</v>
      </c>
    </row>
    <row r="20" spans="1:16" ht="16.5" x14ac:dyDescent="0.25">
      <c r="A20" s="75"/>
      <c r="B20" s="75" t="s">
        <v>306</v>
      </c>
      <c r="C20" s="75" t="s">
        <v>307</v>
      </c>
      <c r="D20" s="75" t="s">
        <v>397</v>
      </c>
      <c r="E20" s="75" t="str">
        <f t="shared" si="1"/>
        <v>Stop_STA_HLRU_1</v>
      </c>
      <c r="F20" s="75" t="s">
        <v>398</v>
      </c>
      <c r="G20" s="75" t="str">
        <f t="shared" si="2"/>
        <v>Stop_STA_IDN_1</v>
      </c>
      <c r="H20" s="75" t="str">
        <f t="shared" si="3"/>
        <v>LL_Stop_STA_HLRU_1_Stop_STA_IDN_1</v>
      </c>
      <c r="I20" s="75"/>
      <c r="M20" s="56" t="s">
        <v>399</v>
      </c>
      <c r="N20" s="21" t="s">
        <v>215</v>
      </c>
      <c r="O20" s="56" t="s">
        <v>400</v>
      </c>
      <c r="P20" s="56" t="str">
        <f t="shared" si="4"/>
        <v>Stop_STA_HLRU_1</v>
      </c>
    </row>
    <row r="21" spans="1:16" ht="16.5" x14ac:dyDescent="0.25">
      <c r="A21" s="75"/>
      <c r="B21" s="75" t="s">
        <v>308</v>
      </c>
      <c r="C21" s="75" t="s">
        <v>309</v>
      </c>
      <c r="D21" s="75" t="s">
        <v>397</v>
      </c>
      <c r="E21" s="75" t="str">
        <f t="shared" si="1"/>
        <v>Stop_STA_IDN_1</v>
      </c>
      <c r="F21" s="75" t="s">
        <v>398</v>
      </c>
      <c r="G21" s="75" t="str">
        <f t="shared" si="2"/>
        <v>Stop_STA_SVRD_1</v>
      </c>
      <c r="H21" s="75" t="str">
        <f t="shared" si="3"/>
        <v>LL_Stop_STA_IDN_1_Stop_STA_SVRD_1</v>
      </c>
      <c r="I21" s="75"/>
      <c r="M21" s="56" t="s">
        <v>399</v>
      </c>
      <c r="N21" s="21" t="s">
        <v>216</v>
      </c>
      <c r="O21" s="56" t="s">
        <v>400</v>
      </c>
      <c r="P21" s="56" t="str">
        <f t="shared" si="4"/>
        <v>Stop_STA_IDN_1</v>
      </c>
    </row>
    <row r="22" spans="1:16" ht="16.5" x14ac:dyDescent="0.25">
      <c r="A22" s="75"/>
      <c r="B22" s="75" t="s">
        <v>310</v>
      </c>
      <c r="C22" s="75" t="s">
        <v>311</v>
      </c>
      <c r="D22" s="75" t="s">
        <v>397</v>
      </c>
      <c r="E22" s="75" t="str">
        <f t="shared" si="1"/>
        <v>Stop_STA_SVRD_1</v>
      </c>
      <c r="F22" s="75" t="s">
        <v>398</v>
      </c>
      <c r="G22" s="75" t="str">
        <f t="shared" si="2"/>
        <v>Stop_STA_BYPH_1</v>
      </c>
      <c r="H22" s="75" t="str">
        <f t="shared" si="3"/>
        <v>LL_Stop_STA_SVRD_1_Stop_STA_BYPH_1</v>
      </c>
      <c r="I22" s="75"/>
      <c r="M22" s="56" t="s">
        <v>399</v>
      </c>
      <c r="N22" s="21" t="s">
        <v>217</v>
      </c>
      <c r="O22" s="56" t="s">
        <v>400</v>
      </c>
      <c r="P22" s="56" t="str">
        <f t="shared" si="4"/>
        <v>Stop_STA_SVRD_1</v>
      </c>
    </row>
    <row r="23" spans="1:16" ht="16.5" x14ac:dyDescent="0.25">
      <c r="A23" s="75"/>
      <c r="B23" s="75" t="s">
        <v>312</v>
      </c>
      <c r="C23" s="75" t="s">
        <v>313</v>
      </c>
      <c r="D23" s="75" t="s">
        <v>397</v>
      </c>
      <c r="E23" s="75" t="str">
        <f t="shared" si="1"/>
        <v>Stop_STA_BYPH_1</v>
      </c>
      <c r="F23" s="75" t="s">
        <v>398</v>
      </c>
      <c r="G23" s="75" t="str">
        <f t="shared" si="2"/>
        <v>Stop_STA_JTPM_1</v>
      </c>
      <c r="H23" s="75" t="str">
        <f t="shared" si="3"/>
        <v>LL_Stop_STA_BYPH_1_Stop_STA_JTPM_1</v>
      </c>
      <c r="I23" s="75"/>
      <c r="M23" s="56" t="s">
        <v>399</v>
      </c>
      <c r="N23" s="21" t="s">
        <v>218</v>
      </c>
      <c r="O23" s="56" t="s">
        <v>400</v>
      </c>
      <c r="P23" s="56" t="str">
        <f t="shared" si="4"/>
        <v>Stop_STA_BYPH_1</v>
      </c>
    </row>
    <row r="24" spans="1:16" ht="16.5" x14ac:dyDescent="0.25">
      <c r="A24" s="75"/>
      <c r="B24" s="75" t="s">
        <v>314</v>
      </c>
      <c r="C24" s="75" t="s">
        <v>315</v>
      </c>
      <c r="D24" s="75" t="s">
        <v>397</v>
      </c>
      <c r="E24" s="75" t="str">
        <f t="shared" si="1"/>
        <v>Stop_STA_JTPM_1</v>
      </c>
      <c r="F24" s="75" t="s">
        <v>398</v>
      </c>
      <c r="G24" s="75" t="str">
        <f t="shared" si="2"/>
        <v>Stop_STA_KRAM_1</v>
      </c>
      <c r="H24" s="75" t="str">
        <f t="shared" si="3"/>
        <v>LL_Stop_STA_JTPM_1_Stop_STA_KRAM_1</v>
      </c>
      <c r="I24" s="75"/>
      <c r="M24" s="56" t="s">
        <v>399</v>
      </c>
      <c r="N24" s="18" t="s">
        <v>219</v>
      </c>
      <c r="O24" s="56" t="s">
        <v>400</v>
      </c>
      <c r="P24" s="56" t="str">
        <f t="shared" si="4"/>
        <v>Stop_STA_JTPM_1</v>
      </c>
    </row>
    <row r="25" spans="1:16" ht="16.5" x14ac:dyDescent="0.25">
      <c r="A25" s="75"/>
      <c r="B25" s="75" t="s">
        <v>316</v>
      </c>
      <c r="C25" s="75" t="s">
        <v>317</v>
      </c>
      <c r="D25" s="75" t="s">
        <v>397</v>
      </c>
      <c r="E25" s="75" t="str">
        <f t="shared" si="1"/>
        <v>Stop_STA_KRAM_1</v>
      </c>
      <c r="F25" s="75" t="s">
        <v>398</v>
      </c>
      <c r="G25" s="75" t="str">
        <f t="shared" si="2"/>
        <v>Stop_STA_MDVP_1</v>
      </c>
      <c r="H25" s="75" t="str">
        <f t="shared" si="3"/>
        <v>LL_Stop_STA_KRAM_1_Stop_STA_MDVP_1</v>
      </c>
      <c r="I25" s="75"/>
      <c r="M25" s="56" t="s">
        <v>399</v>
      </c>
      <c r="N25" s="18" t="s">
        <v>221</v>
      </c>
      <c r="O25" s="56" t="s">
        <v>400</v>
      </c>
      <c r="P25" s="56" t="str">
        <f t="shared" si="4"/>
        <v>Stop_STA_KRAM_1</v>
      </c>
    </row>
    <row r="26" spans="1:16" ht="16.5" x14ac:dyDescent="0.25">
      <c r="A26" s="75"/>
      <c r="B26" s="75" t="s">
        <v>318</v>
      </c>
      <c r="C26" s="75" t="s">
        <v>319</v>
      </c>
      <c r="D26" s="75" t="s">
        <v>397</v>
      </c>
      <c r="E26" s="75" t="str">
        <f t="shared" si="1"/>
        <v>Stop_STA_MDVP_1</v>
      </c>
      <c r="F26" s="75" t="s">
        <v>398</v>
      </c>
      <c r="G26" s="75" t="str">
        <f t="shared" si="2"/>
        <v>Stop_STA_GDCP_1</v>
      </c>
      <c r="H26" s="75" t="str">
        <f t="shared" si="3"/>
        <v>LL_Stop_STA_MDVP_1_Stop_STA_GDCP_1</v>
      </c>
      <c r="I26" s="75"/>
      <c r="M26" s="56" t="s">
        <v>399</v>
      </c>
      <c r="N26" s="21" t="s">
        <v>222</v>
      </c>
      <c r="O26" s="56" t="s">
        <v>400</v>
      </c>
      <c r="P26" s="56" t="str">
        <f t="shared" si="4"/>
        <v>Stop_STA_MDVP_1</v>
      </c>
    </row>
    <row r="27" spans="1:16" ht="16.5" x14ac:dyDescent="0.25">
      <c r="A27" s="75"/>
      <c r="B27" s="75" t="s">
        <v>320</v>
      </c>
      <c r="C27" s="75" t="s">
        <v>321</v>
      </c>
      <c r="D27" s="75" t="s">
        <v>397</v>
      </c>
      <c r="E27" s="75" t="str">
        <f t="shared" si="1"/>
        <v>Stop_STA_GDCP_1</v>
      </c>
      <c r="F27" s="75" t="s">
        <v>398</v>
      </c>
      <c r="G27" s="75" t="str">
        <f t="shared" si="2"/>
        <v>Stop_STA_DKIA_1</v>
      </c>
      <c r="H27" s="75" t="str">
        <f t="shared" si="3"/>
        <v>LL_Stop_STA_GDCP_1_Stop_STA_DKIA_1</v>
      </c>
      <c r="I27" s="75"/>
      <c r="M27" s="56" t="s">
        <v>399</v>
      </c>
      <c r="N27" s="21" t="s">
        <v>223</v>
      </c>
      <c r="O27" s="56" t="s">
        <v>400</v>
      </c>
      <c r="P27" s="56" t="str">
        <f t="shared" si="4"/>
        <v>Stop_STA_GDCP_1</v>
      </c>
    </row>
    <row r="28" spans="1:16" ht="16.5" x14ac:dyDescent="0.25">
      <c r="A28" s="75"/>
      <c r="B28" s="75" t="s">
        <v>322</v>
      </c>
      <c r="C28" s="75" t="s">
        <v>323</v>
      </c>
      <c r="D28" s="75" t="s">
        <v>397</v>
      </c>
      <c r="E28" s="75" t="str">
        <f t="shared" si="1"/>
        <v>Stop_STA_DKIA_1</v>
      </c>
      <c r="F28" s="75" t="s">
        <v>398</v>
      </c>
      <c r="G28" s="75" t="str">
        <f t="shared" si="2"/>
        <v>Stop_STA_VWIA_1</v>
      </c>
      <c r="H28" s="75" t="str">
        <f t="shared" si="3"/>
        <v>LL_Stop_STA_DKIA_1_Stop_STA_VWIA_1</v>
      </c>
      <c r="I28" s="75"/>
      <c r="M28" s="56" t="s">
        <v>399</v>
      </c>
      <c r="N28" s="21" t="s">
        <v>224</v>
      </c>
      <c r="O28" s="56" t="s">
        <v>400</v>
      </c>
      <c r="P28" s="56" t="str">
        <f t="shared" si="4"/>
        <v>Stop_STA_DKIA_1</v>
      </c>
    </row>
    <row r="29" spans="1:16" ht="16.5" x14ac:dyDescent="0.25">
      <c r="A29" s="75"/>
      <c r="B29" s="75" t="s">
        <v>324</v>
      </c>
      <c r="C29" s="75" t="s">
        <v>325</v>
      </c>
      <c r="D29" s="75" t="s">
        <v>397</v>
      </c>
      <c r="E29" s="75" t="str">
        <f t="shared" si="1"/>
        <v>Stop_STA_VWIA_1</v>
      </c>
      <c r="F29" s="75" t="s">
        <v>398</v>
      </c>
      <c r="G29" s="75" t="str">
        <f t="shared" si="2"/>
        <v>Stop_STA_KDNH_1</v>
      </c>
      <c r="H29" s="75" t="str">
        <f t="shared" si="3"/>
        <v>LL_Stop_STA_VWIA_1_Stop_STA_KDNH_1</v>
      </c>
      <c r="I29" s="75"/>
      <c r="M29" s="56" t="s">
        <v>399</v>
      </c>
      <c r="N29" s="21" t="s">
        <v>225</v>
      </c>
      <c r="O29" s="56" t="s">
        <v>400</v>
      </c>
      <c r="P29" s="56" t="str">
        <f t="shared" si="4"/>
        <v>Stop_STA_VWIA_1</v>
      </c>
    </row>
    <row r="30" spans="1:16" ht="16.5" x14ac:dyDescent="0.25">
      <c r="A30" s="75"/>
      <c r="B30" s="75" t="s">
        <v>326</v>
      </c>
      <c r="C30" s="75" t="s">
        <v>401</v>
      </c>
      <c r="D30" s="75" t="s">
        <v>397</v>
      </c>
      <c r="E30" s="75" t="str">
        <f t="shared" si="1"/>
        <v>Stop_STA_KDNH_1</v>
      </c>
      <c r="F30" s="75" t="s">
        <v>398</v>
      </c>
      <c r="G30" s="75" t="str">
        <f t="shared" si="2"/>
        <v>Stop_STA_VDHP_1</v>
      </c>
      <c r="H30" s="75" t="str">
        <f t="shared" si="3"/>
        <v>LL_Stop_STA_KDNH_1_Stop_STA_VDHP_1</v>
      </c>
      <c r="I30" s="75"/>
      <c r="M30" s="56" t="s">
        <v>399</v>
      </c>
      <c r="N30" s="21" t="s">
        <v>226</v>
      </c>
      <c r="O30" s="56" t="s">
        <v>400</v>
      </c>
      <c r="P30" s="56" t="str">
        <f t="shared" si="4"/>
        <v>Stop_STA_KDNH_1</v>
      </c>
    </row>
    <row r="31" spans="1:16" ht="16.5" x14ac:dyDescent="0.25">
      <c r="A31" s="75"/>
      <c r="B31" s="75" t="s">
        <v>327</v>
      </c>
      <c r="C31" s="75" t="s">
        <v>328</v>
      </c>
      <c r="D31" s="75" t="s">
        <v>397</v>
      </c>
      <c r="E31" s="75" t="str">
        <f t="shared" si="1"/>
        <v>Stop_STA_VDHP_1</v>
      </c>
      <c r="F31" s="75" t="s">
        <v>398</v>
      </c>
      <c r="G31" s="75" t="str">
        <f t="shared" si="2"/>
        <v>Stop_STA_SSHP_1</v>
      </c>
      <c r="H31" s="75" t="str">
        <f t="shared" si="3"/>
        <v>LL_Stop_STA_VDHP_1_Stop_STA_SSHP_1</v>
      </c>
      <c r="I31" s="75"/>
      <c r="M31" s="56" t="s">
        <v>399</v>
      </c>
      <c r="N31" s="21" t="s">
        <v>227</v>
      </c>
      <c r="O31" s="56" t="s">
        <v>400</v>
      </c>
      <c r="P31" s="56" t="str">
        <f t="shared" si="4"/>
        <v>Stop_STA_VDHP_1</v>
      </c>
    </row>
    <row r="32" spans="1:16" ht="16.5" x14ac:dyDescent="0.25">
      <c r="A32" s="75"/>
      <c r="B32" s="75" t="s">
        <v>329</v>
      </c>
      <c r="C32" s="75" t="s">
        <v>330</v>
      </c>
      <c r="D32" s="75" t="s">
        <v>397</v>
      </c>
      <c r="E32" s="75" t="str">
        <f t="shared" si="1"/>
        <v>Stop_STA_SSHP_1</v>
      </c>
      <c r="F32" s="75" t="s">
        <v>398</v>
      </c>
      <c r="G32" s="75" t="str">
        <f t="shared" si="2"/>
        <v>Stop_STA_ITPL_1</v>
      </c>
      <c r="H32" s="75" t="str">
        <f t="shared" si="3"/>
        <v>LL_Stop_STA_SSHP_1_Stop_STA_ITPL_1</v>
      </c>
      <c r="I32" s="75"/>
      <c r="M32" s="56" t="s">
        <v>399</v>
      </c>
      <c r="N32" s="21" t="s">
        <v>228</v>
      </c>
      <c r="O32" s="56" t="s">
        <v>400</v>
      </c>
      <c r="P32" s="56" t="str">
        <f t="shared" si="4"/>
        <v>Stop_STA_SSHP_1</v>
      </c>
    </row>
    <row r="33" spans="1:39" ht="16.5" x14ac:dyDescent="0.25">
      <c r="A33" s="75"/>
      <c r="B33" s="75" t="s">
        <v>331</v>
      </c>
      <c r="C33" s="75" t="s">
        <v>332</v>
      </c>
      <c r="D33" s="75" t="s">
        <v>397</v>
      </c>
      <c r="E33" s="75" t="str">
        <f t="shared" si="1"/>
        <v>Stop_STA_ITPL_1</v>
      </c>
      <c r="F33" s="75" t="s">
        <v>398</v>
      </c>
      <c r="G33" s="75" t="str">
        <f t="shared" si="2"/>
        <v>Stop_STA_KDGD_1</v>
      </c>
      <c r="H33" s="75" t="str">
        <f t="shared" si="3"/>
        <v>LL_Stop_STA_ITPL_1_Stop_STA_KDGD_1</v>
      </c>
      <c r="I33" s="75"/>
      <c r="M33" s="56" t="s">
        <v>399</v>
      </c>
      <c r="N33" s="21" t="s">
        <v>229</v>
      </c>
      <c r="O33" s="56" t="s">
        <v>400</v>
      </c>
      <c r="P33" s="56" t="str">
        <f t="shared" si="4"/>
        <v>Stop_STA_ITPL_1</v>
      </c>
    </row>
    <row r="34" spans="1:39" ht="16.5" x14ac:dyDescent="0.25">
      <c r="A34" s="75"/>
      <c r="B34" s="75" t="s">
        <v>333</v>
      </c>
      <c r="C34" s="75" t="s">
        <v>334</v>
      </c>
      <c r="D34" s="75" t="s">
        <v>397</v>
      </c>
      <c r="E34" s="75" t="str">
        <f t="shared" si="1"/>
        <v>Stop_STA_KDGD_1</v>
      </c>
      <c r="F34" s="75" t="s">
        <v>398</v>
      </c>
      <c r="G34" s="75" t="str">
        <f t="shared" si="2"/>
        <v>Stop_STA_UWVL_1</v>
      </c>
      <c r="H34" s="75" t="str">
        <f t="shared" si="3"/>
        <v>LL_Stop_STA_KDGD_1_Stop_STA_UWVL_1</v>
      </c>
      <c r="I34" s="75"/>
      <c r="M34" s="56" t="s">
        <v>399</v>
      </c>
      <c r="N34" s="21" t="s">
        <v>230</v>
      </c>
      <c r="O34" s="56" t="s">
        <v>400</v>
      </c>
      <c r="P34" s="56" t="str">
        <f t="shared" si="4"/>
        <v>Stop_STA_KDGD_1</v>
      </c>
    </row>
    <row r="35" spans="1:39" ht="16.5" x14ac:dyDescent="0.25">
      <c r="A35" s="75"/>
      <c r="B35" s="75" t="s">
        <v>335</v>
      </c>
      <c r="C35" s="75" t="s">
        <v>336</v>
      </c>
      <c r="D35" s="75" t="s">
        <v>397</v>
      </c>
      <c r="E35" s="75" t="str">
        <f t="shared" si="1"/>
        <v>Stop_STA_UWVL_1</v>
      </c>
      <c r="F35" s="75" t="s">
        <v>398</v>
      </c>
      <c r="G35" s="75" t="str">
        <f t="shared" si="2"/>
        <v>Stop_STA_WHTM_1</v>
      </c>
      <c r="H35" s="75" t="str">
        <f t="shared" si="3"/>
        <v>LL_Stop_STA_UWVL_1_Stop_STA_WHTM_1</v>
      </c>
      <c r="I35" s="75"/>
      <c r="M35" s="56" t="s">
        <v>399</v>
      </c>
      <c r="N35" s="21" t="s">
        <v>231</v>
      </c>
      <c r="O35" s="56" t="s">
        <v>400</v>
      </c>
      <c r="P35" s="56" t="str">
        <f t="shared" si="4"/>
        <v>Stop_STA_UWVL_1</v>
      </c>
    </row>
    <row r="36" spans="1:39" ht="16.5" x14ac:dyDescent="0.25">
      <c r="A36" s="75"/>
      <c r="B36" s="75" t="s">
        <v>337</v>
      </c>
      <c r="C36" s="75" t="s">
        <v>338</v>
      </c>
      <c r="D36" s="75" t="s">
        <v>397</v>
      </c>
      <c r="E36" s="75" t="str">
        <f t="shared" ref="E36:E72" si="5">B37</f>
        <v>Stop_STA_WHTM_1</v>
      </c>
      <c r="F36" s="75" t="s">
        <v>398</v>
      </c>
      <c r="G36" s="75" t="str">
        <f>B39</f>
        <v>Stop_STA_UWVL_2</v>
      </c>
      <c r="H36" s="75" t="str">
        <f t="shared" ref="H36:H75" si="6">_xlfn.CONCAT(D36,E36,F36,G36)</f>
        <v>LL_Stop_STA_WHTM_1_Stop_STA_UWVL_2</v>
      </c>
      <c r="I36" s="75"/>
      <c r="M36" s="56" t="s">
        <v>399</v>
      </c>
      <c r="N36" s="21" t="s">
        <v>232</v>
      </c>
      <c r="O36" s="56" t="s">
        <v>400</v>
      </c>
      <c r="P36" s="56" t="str">
        <f t="shared" si="4"/>
        <v>Stop_STA_WHTM_1</v>
      </c>
    </row>
    <row r="37" spans="1:39" x14ac:dyDescent="0.25">
      <c r="A37" s="75"/>
      <c r="B37" s="75" t="s">
        <v>339</v>
      </c>
      <c r="C37" s="75" t="s">
        <v>340</v>
      </c>
      <c r="D37" s="75" t="s">
        <v>397</v>
      </c>
      <c r="E37" s="75" t="str">
        <f>B39</f>
        <v>Stop_STA_UWVL_2</v>
      </c>
      <c r="F37" s="75" t="s">
        <v>398</v>
      </c>
      <c r="G37" s="75" t="str">
        <f>B40</f>
        <v>Stop_STA_KDGD_2</v>
      </c>
      <c r="H37" s="75" t="str">
        <f t="shared" si="6"/>
        <v>LL_Stop_STA_UWVL_2_Stop_STA_KDGD_2</v>
      </c>
      <c r="I37" s="75"/>
    </row>
    <row r="38" spans="1:39" x14ac:dyDescent="0.25">
      <c r="A38" s="75"/>
      <c r="B38" s="75" t="s">
        <v>402</v>
      </c>
      <c r="C38" s="75" t="s">
        <v>403</v>
      </c>
      <c r="D38" s="75" t="s">
        <v>397</v>
      </c>
      <c r="E38" s="75"/>
      <c r="F38" s="75"/>
      <c r="G38" s="75"/>
      <c r="H38" s="75"/>
      <c r="I38" s="75"/>
    </row>
    <row r="39" spans="1:39" x14ac:dyDescent="0.25">
      <c r="A39" s="75"/>
      <c r="B39" s="75" t="s">
        <v>341</v>
      </c>
      <c r="C39" s="75" t="s">
        <v>342</v>
      </c>
      <c r="D39" s="75" t="s">
        <v>397</v>
      </c>
      <c r="E39" s="75" t="str">
        <f t="shared" si="5"/>
        <v>Stop_STA_KDGD_2</v>
      </c>
      <c r="F39" s="75" t="s">
        <v>398</v>
      </c>
      <c r="G39" s="75" t="str">
        <f t="shared" ref="G39:G71" si="7">B41</f>
        <v>Stop_STA_ITPL_2</v>
      </c>
      <c r="H39" s="75" t="str">
        <f t="shared" si="6"/>
        <v>LL_Stop_STA_KDGD_2_Stop_STA_ITPL_2</v>
      </c>
      <c r="I39" s="75"/>
    </row>
    <row r="40" spans="1:39" ht="16.5" x14ac:dyDescent="0.25">
      <c r="A40" s="75"/>
      <c r="B40" s="75" t="s">
        <v>343</v>
      </c>
      <c r="C40" s="75" t="s">
        <v>344</v>
      </c>
      <c r="D40" s="75" t="s">
        <v>397</v>
      </c>
      <c r="E40" s="75" t="str">
        <f t="shared" si="5"/>
        <v>Stop_STA_ITPL_2</v>
      </c>
      <c r="F40" s="75" t="s">
        <v>398</v>
      </c>
      <c r="G40" s="75" t="str">
        <f t="shared" si="7"/>
        <v>Stop_STA_SSHP_2</v>
      </c>
      <c r="H40" s="75" t="str">
        <f t="shared" si="6"/>
        <v>LL_Stop_STA_ITPL_2_Stop_STA_SSHP_2</v>
      </c>
      <c r="I40" s="59"/>
      <c r="J40" s="74"/>
      <c r="K40" s="59"/>
      <c r="L40" s="59"/>
      <c r="M40" s="59"/>
      <c r="N40" s="59"/>
      <c r="O40" s="59"/>
      <c r="P40" s="59"/>
      <c r="Q40" s="59"/>
      <c r="R40" s="59"/>
      <c r="S40" s="59"/>
      <c r="T40" s="59"/>
      <c r="U40" s="59"/>
      <c r="V40" s="59"/>
      <c r="W40" s="59"/>
      <c r="X40" s="59"/>
      <c r="Y40" s="59"/>
      <c r="Z40" s="59"/>
      <c r="AA40" s="59"/>
      <c r="AB40" s="59"/>
      <c r="AC40" s="59"/>
      <c r="AD40" s="59"/>
      <c r="AE40" s="59"/>
      <c r="AF40" s="59"/>
      <c r="AG40" s="59"/>
      <c r="AH40" s="59"/>
      <c r="AI40" s="59"/>
      <c r="AJ40" s="59"/>
      <c r="AK40" s="59"/>
      <c r="AL40" s="59"/>
      <c r="AM40" s="59"/>
    </row>
    <row r="41" spans="1:39" x14ac:dyDescent="0.25">
      <c r="A41" s="75"/>
      <c r="B41" s="75" t="s">
        <v>345</v>
      </c>
      <c r="C41" s="75" t="s">
        <v>346</v>
      </c>
      <c r="D41" s="75" t="s">
        <v>397</v>
      </c>
      <c r="E41" s="75" t="str">
        <f t="shared" si="5"/>
        <v>Stop_STA_SSHP_2</v>
      </c>
      <c r="F41" s="75" t="s">
        <v>398</v>
      </c>
      <c r="G41" s="75" t="str">
        <f t="shared" si="7"/>
        <v>Stop_STA_VDHP_2</v>
      </c>
      <c r="H41" s="75" t="str">
        <f t="shared" si="6"/>
        <v>LL_Stop_STA_SSHP_2_Stop_STA_VDHP_2</v>
      </c>
      <c r="I41" s="75"/>
    </row>
    <row r="42" spans="1:39" x14ac:dyDescent="0.25">
      <c r="A42" s="75"/>
      <c r="B42" s="75" t="s">
        <v>347</v>
      </c>
      <c r="C42" s="75" t="s">
        <v>348</v>
      </c>
      <c r="D42" s="75" t="s">
        <v>397</v>
      </c>
      <c r="E42" s="75" t="str">
        <f t="shared" si="5"/>
        <v>Stop_STA_VDHP_2</v>
      </c>
      <c r="F42" s="75" t="s">
        <v>398</v>
      </c>
      <c r="G42" s="75" t="str">
        <f t="shared" si="7"/>
        <v>Stop_STA_KDNH_2</v>
      </c>
      <c r="H42" s="75" t="str">
        <f t="shared" si="6"/>
        <v>LL_Stop_STA_VDHP_2_Stop_STA_KDNH_2</v>
      </c>
      <c r="I42" s="75"/>
    </row>
    <row r="43" spans="1:39" x14ac:dyDescent="0.25">
      <c r="A43" s="75"/>
      <c r="B43" s="75" t="s">
        <v>349</v>
      </c>
      <c r="C43" s="75" t="s">
        <v>350</v>
      </c>
      <c r="D43" s="75" t="s">
        <v>397</v>
      </c>
      <c r="E43" s="75" t="str">
        <f t="shared" si="5"/>
        <v>Stop_STA_KDNH_2</v>
      </c>
      <c r="F43" s="75" t="s">
        <v>398</v>
      </c>
      <c r="G43" s="75" t="str">
        <f t="shared" si="7"/>
        <v>Stop_STA_VWIA_2</v>
      </c>
      <c r="H43" s="75" t="str">
        <f t="shared" si="6"/>
        <v>LL_Stop_STA_KDNH_2_Stop_STA_VWIA_2</v>
      </c>
      <c r="I43" s="75"/>
    </row>
    <row r="44" spans="1:39" x14ac:dyDescent="0.25">
      <c r="A44" s="75"/>
      <c r="B44" s="75" t="s">
        <v>351</v>
      </c>
      <c r="C44" s="75" t="s">
        <v>352</v>
      </c>
      <c r="D44" s="75" t="s">
        <v>397</v>
      </c>
      <c r="E44" s="75" t="str">
        <f t="shared" si="5"/>
        <v>Stop_STA_VWIA_2</v>
      </c>
      <c r="F44" s="75" t="s">
        <v>398</v>
      </c>
      <c r="G44" s="75" t="str">
        <f t="shared" si="7"/>
        <v>Stop_STA_DKIA_2</v>
      </c>
      <c r="H44" s="75" t="str">
        <f t="shared" si="6"/>
        <v>LL_Stop_STA_VWIA_2_Stop_STA_DKIA_2</v>
      </c>
      <c r="I44" s="75"/>
    </row>
    <row r="45" spans="1:39" x14ac:dyDescent="0.25">
      <c r="A45" s="75"/>
      <c r="B45" s="75" t="s">
        <v>353</v>
      </c>
      <c r="C45" s="75" t="s">
        <v>354</v>
      </c>
      <c r="D45" s="75" t="s">
        <v>397</v>
      </c>
      <c r="E45" s="75" t="str">
        <f t="shared" si="5"/>
        <v>Stop_STA_DKIA_2</v>
      </c>
      <c r="F45" s="75" t="s">
        <v>398</v>
      </c>
      <c r="G45" s="75" t="str">
        <f t="shared" si="7"/>
        <v>Stop_STA_GDCP_2</v>
      </c>
      <c r="H45" s="75" t="str">
        <f t="shared" si="6"/>
        <v>LL_Stop_STA_DKIA_2_Stop_STA_GDCP_2</v>
      </c>
      <c r="I45" s="75"/>
    </row>
    <row r="46" spans="1:39" x14ac:dyDescent="0.25">
      <c r="A46" s="75"/>
      <c r="B46" s="75" t="s">
        <v>355</v>
      </c>
      <c r="C46" s="75" t="s">
        <v>356</v>
      </c>
      <c r="D46" s="75" t="s">
        <v>397</v>
      </c>
      <c r="E46" s="75" t="str">
        <f t="shared" si="5"/>
        <v>Stop_STA_GDCP_2</v>
      </c>
      <c r="F46" s="75" t="s">
        <v>398</v>
      </c>
      <c r="G46" s="75" t="str">
        <f t="shared" si="7"/>
        <v>Stop_STA_MDVP_2</v>
      </c>
      <c r="H46" s="75" t="str">
        <f t="shared" si="6"/>
        <v>LL_Stop_STA_GDCP_2_Stop_STA_MDVP_2</v>
      </c>
      <c r="I46" s="75"/>
    </row>
    <row r="47" spans="1:39" x14ac:dyDescent="0.25">
      <c r="A47" s="75"/>
      <c r="B47" s="75" t="s">
        <v>357</v>
      </c>
      <c r="C47" s="75" t="s">
        <v>358</v>
      </c>
      <c r="D47" s="75" t="s">
        <v>397</v>
      </c>
      <c r="E47" s="75" t="str">
        <f t="shared" si="5"/>
        <v>Stop_STA_MDVP_2</v>
      </c>
      <c r="F47" s="75" t="s">
        <v>398</v>
      </c>
      <c r="G47" s="75" t="str">
        <f t="shared" si="7"/>
        <v>Stop_STA_KRAM_2</v>
      </c>
      <c r="H47" s="75" t="str">
        <f t="shared" si="6"/>
        <v>LL_Stop_STA_MDVP_2_Stop_STA_KRAM_2</v>
      </c>
      <c r="I47" s="75"/>
    </row>
    <row r="48" spans="1:39" x14ac:dyDescent="0.25">
      <c r="A48" s="75"/>
      <c r="B48" s="75" t="s">
        <v>359</v>
      </c>
      <c r="C48" s="75" t="s">
        <v>360</v>
      </c>
      <c r="D48" s="75" t="s">
        <v>397</v>
      </c>
      <c r="E48" s="75" t="str">
        <f t="shared" si="5"/>
        <v>Stop_STA_KRAM_2</v>
      </c>
      <c r="F48" s="75" t="s">
        <v>398</v>
      </c>
      <c r="G48" s="75" t="str">
        <f t="shared" si="7"/>
        <v>Stop_STA_JTPM_2</v>
      </c>
      <c r="H48" s="75" t="str">
        <f t="shared" si="6"/>
        <v>LL_Stop_STA_KRAM_2_Stop_STA_JTPM_2</v>
      </c>
      <c r="I48" s="75"/>
    </row>
    <row r="49" spans="1:9" x14ac:dyDescent="0.25">
      <c r="A49" s="75"/>
      <c r="B49" s="75" t="s">
        <v>361</v>
      </c>
      <c r="C49" s="75" t="s">
        <v>362</v>
      </c>
      <c r="D49" s="75" t="s">
        <v>397</v>
      </c>
      <c r="E49" s="75" t="str">
        <f t="shared" si="5"/>
        <v>Stop_STA_JTPM_2</v>
      </c>
      <c r="F49" s="75" t="s">
        <v>398</v>
      </c>
      <c r="G49" s="75" t="str">
        <f t="shared" si="7"/>
        <v>Stop_STA_BYPH_2</v>
      </c>
      <c r="H49" s="75" t="str">
        <f t="shared" si="6"/>
        <v>LL_Stop_STA_JTPM_2_Stop_STA_BYPH_2</v>
      </c>
      <c r="I49" s="75"/>
    </row>
    <row r="50" spans="1:9" x14ac:dyDescent="0.25">
      <c r="A50" s="75"/>
      <c r="B50" s="75" t="s">
        <v>363</v>
      </c>
      <c r="C50" s="75" t="s">
        <v>364</v>
      </c>
      <c r="D50" s="75" t="s">
        <v>397</v>
      </c>
      <c r="E50" s="75" t="str">
        <f t="shared" si="5"/>
        <v>Stop_STA_BYPH_2</v>
      </c>
      <c r="F50" s="75" t="s">
        <v>398</v>
      </c>
      <c r="G50" s="75" t="str">
        <f t="shared" si="7"/>
        <v>Stop_STA_SVRD_2</v>
      </c>
      <c r="H50" s="75" t="str">
        <f t="shared" si="6"/>
        <v>LL_Stop_STA_BYPH_2_Stop_STA_SVRD_2</v>
      </c>
      <c r="I50" s="75"/>
    </row>
    <row r="51" spans="1:9" x14ac:dyDescent="0.25">
      <c r="A51" s="75"/>
      <c r="B51" s="75" t="s">
        <v>365</v>
      </c>
      <c r="C51" s="75" t="s">
        <v>366</v>
      </c>
      <c r="D51" s="75" t="s">
        <v>397</v>
      </c>
      <c r="E51" s="75" t="str">
        <f t="shared" si="5"/>
        <v>Stop_STA_SVRD_2</v>
      </c>
      <c r="F51" s="75" t="s">
        <v>398</v>
      </c>
      <c r="G51" s="75" t="str">
        <f t="shared" si="7"/>
        <v>Stop_STA_IDN_2</v>
      </c>
      <c r="H51" s="75" t="str">
        <f t="shared" si="6"/>
        <v>LL_Stop_STA_SVRD_2_Stop_STA_IDN_2</v>
      </c>
      <c r="I51" s="75"/>
    </row>
    <row r="52" spans="1:9" x14ac:dyDescent="0.25">
      <c r="A52" s="75"/>
      <c r="B52" s="75" t="s">
        <v>367</v>
      </c>
      <c r="C52" s="75" t="s">
        <v>368</v>
      </c>
      <c r="D52" s="75" t="s">
        <v>397</v>
      </c>
      <c r="E52" s="75" t="str">
        <f t="shared" si="5"/>
        <v>Stop_STA_IDN_2</v>
      </c>
      <c r="F52" s="75" t="s">
        <v>398</v>
      </c>
      <c r="G52" s="75" t="str">
        <f t="shared" si="7"/>
        <v>Stop_STA_HLRU_2</v>
      </c>
      <c r="H52" s="75" t="str">
        <f t="shared" si="6"/>
        <v>LL_Stop_STA_IDN_2_Stop_STA_HLRU_2</v>
      </c>
      <c r="I52" s="75"/>
    </row>
    <row r="53" spans="1:9" x14ac:dyDescent="0.25">
      <c r="A53" s="75"/>
      <c r="B53" s="75" t="s">
        <v>369</v>
      </c>
      <c r="C53" s="75" t="s">
        <v>370</v>
      </c>
      <c r="D53" s="75" t="s">
        <v>397</v>
      </c>
      <c r="E53" s="75" t="str">
        <f t="shared" si="5"/>
        <v>Stop_STA_HLRU_2</v>
      </c>
      <c r="F53" s="75" t="s">
        <v>398</v>
      </c>
      <c r="G53" s="75" t="str">
        <f t="shared" si="7"/>
        <v>Stop_STA_TTY_2</v>
      </c>
      <c r="H53" s="75" t="str">
        <f t="shared" si="6"/>
        <v>LL_Stop_STA_HLRU_2_Stop_STA_TTY_2</v>
      </c>
      <c r="I53" s="75"/>
    </row>
    <row r="54" spans="1:9" x14ac:dyDescent="0.25">
      <c r="A54" s="75"/>
      <c r="B54" s="75" t="s">
        <v>371</v>
      </c>
      <c r="C54" s="75" t="s">
        <v>372</v>
      </c>
      <c r="D54" s="75" t="s">
        <v>397</v>
      </c>
      <c r="E54" s="75" t="str">
        <f t="shared" si="5"/>
        <v>Stop_STA_TTY_2</v>
      </c>
      <c r="F54" s="75" t="s">
        <v>398</v>
      </c>
      <c r="G54" s="75" t="str">
        <f t="shared" si="7"/>
        <v>Stop_STA_MAGR_2</v>
      </c>
      <c r="H54" s="75" t="str">
        <f t="shared" si="6"/>
        <v>LL_Stop_STA_TTY_2_Stop_STA_MAGR_2</v>
      </c>
      <c r="I54" s="75"/>
    </row>
    <row r="55" spans="1:9" x14ac:dyDescent="0.25">
      <c r="A55" s="75"/>
      <c r="B55" s="75" t="s">
        <v>373</v>
      </c>
      <c r="C55" s="75" t="s">
        <v>374</v>
      </c>
      <c r="D55" s="75" t="s">
        <v>397</v>
      </c>
      <c r="E55" s="75" t="str">
        <f t="shared" si="5"/>
        <v>Stop_STA_MAGR_2</v>
      </c>
      <c r="F55" s="75" t="s">
        <v>398</v>
      </c>
      <c r="G55" s="75" t="str">
        <f t="shared" si="7"/>
        <v>Stop_STA_CBPK_2</v>
      </c>
      <c r="H55" s="75" t="str">
        <f t="shared" si="6"/>
        <v>LL_Stop_STA_MAGR_2_Stop_STA_CBPK_2</v>
      </c>
      <c r="I55" s="75"/>
    </row>
    <row r="56" spans="1:9" x14ac:dyDescent="0.25">
      <c r="A56" s="75"/>
      <c r="B56" s="75" t="s">
        <v>375</v>
      </c>
      <c r="C56" s="75" t="s">
        <v>376</v>
      </c>
      <c r="D56" s="75" t="s">
        <v>397</v>
      </c>
      <c r="E56" s="75" t="str">
        <f t="shared" si="5"/>
        <v>Stop_STA_CBPK_2</v>
      </c>
      <c r="F56" s="75" t="s">
        <v>398</v>
      </c>
      <c r="G56" s="75" t="str">
        <f t="shared" si="7"/>
        <v>Stop_STA_VDSA_2</v>
      </c>
      <c r="H56" s="75" t="str">
        <f t="shared" si="6"/>
        <v>LL_Stop_STA_CBPK_2_Stop_STA_VDSA_2</v>
      </c>
      <c r="I56" s="75"/>
    </row>
    <row r="57" spans="1:9" x14ac:dyDescent="0.25">
      <c r="A57" s="75"/>
      <c r="B57" s="75" t="s">
        <v>377</v>
      </c>
      <c r="C57" s="75" t="s">
        <v>378</v>
      </c>
      <c r="D57" s="75" t="s">
        <v>397</v>
      </c>
      <c r="E57" s="75" t="str">
        <f t="shared" si="5"/>
        <v>Stop_STA_VDSA_2</v>
      </c>
      <c r="F57" s="75" t="s">
        <v>398</v>
      </c>
      <c r="G57" s="75" t="str">
        <f t="shared" si="7"/>
        <v>Stop_STA_VSWA_2</v>
      </c>
      <c r="H57" s="75" t="str">
        <f t="shared" si="6"/>
        <v>LL_Stop_STA_VDSA_2_Stop_STA_VSWA_2</v>
      </c>
      <c r="I57" s="75"/>
    </row>
    <row r="58" spans="1:9" x14ac:dyDescent="0.25">
      <c r="A58" s="75"/>
      <c r="B58" s="75" t="s">
        <v>379</v>
      </c>
      <c r="C58" s="75" t="s">
        <v>380</v>
      </c>
      <c r="D58" s="75" t="s">
        <v>397</v>
      </c>
      <c r="E58" s="75" t="str">
        <f t="shared" si="5"/>
        <v>Stop_STA_VSWA_2</v>
      </c>
      <c r="F58" s="75" t="s">
        <v>398</v>
      </c>
      <c r="G58" s="75" t="str">
        <f t="shared" si="7"/>
        <v>Stop_STA_KGWA_2</v>
      </c>
      <c r="H58" s="75" t="str">
        <f t="shared" si="6"/>
        <v>LL_Stop_STA_VSWA_2_Stop_STA_KGWA_2</v>
      </c>
      <c r="I58" s="75"/>
    </row>
    <row r="59" spans="1:9" x14ac:dyDescent="0.25">
      <c r="A59" s="75"/>
      <c r="B59" s="75" t="s">
        <v>381</v>
      </c>
      <c r="C59" s="75" t="s">
        <v>382</v>
      </c>
      <c r="D59" s="75" t="s">
        <v>397</v>
      </c>
      <c r="E59" s="75" t="str">
        <f t="shared" si="5"/>
        <v>Stop_STA_KGWA_2</v>
      </c>
      <c r="F59" s="75" t="s">
        <v>398</v>
      </c>
      <c r="G59" s="75" t="str">
        <f t="shared" si="7"/>
        <v>Stop_STA_BRCS_2</v>
      </c>
      <c r="H59" s="75" t="str">
        <f t="shared" si="6"/>
        <v>LL_Stop_STA_KGWA_2_Stop_STA_BRCS_2</v>
      </c>
      <c r="I59" s="75"/>
    </row>
    <row r="60" spans="1:9" x14ac:dyDescent="0.25">
      <c r="A60" s="75"/>
      <c r="B60" s="75" t="s">
        <v>383</v>
      </c>
      <c r="C60" s="75" t="s">
        <v>384</v>
      </c>
      <c r="D60" s="75" t="s">
        <v>397</v>
      </c>
      <c r="E60" s="75" t="str">
        <f t="shared" si="5"/>
        <v>Stop_STA_BRCS_2</v>
      </c>
      <c r="F60" s="75" t="s">
        <v>398</v>
      </c>
      <c r="G60" s="75" t="str">
        <f t="shared" si="7"/>
        <v>Stop_STA_MIRD_2</v>
      </c>
      <c r="H60" s="75" t="str">
        <f t="shared" si="6"/>
        <v>LL_Stop_STA_BRCS_2_Stop_STA_MIRD_2</v>
      </c>
      <c r="I60" s="75"/>
    </row>
    <row r="61" spans="1:9" x14ac:dyDescent="0.25">
      <c r="A61" s="75"/>
      <c r="B61" s="75" t="s">
        <v>385</v>
      </c>
      <c r="C61" s="75" t="s">
        <v>386</v>
      </c>
      <c r="D61" s="75" t="s">
        <v>397</v>
      </c>
      <c r="E61" s="75" t="str">
        <f t="shared" si="5"/>
        <v>Stop_STA_MIRD_2</v>
      </c>
      <c r="F61" s="75" t="s">
        <v>398</v>
      </c>
      <c r="G61" s="75" t="str">
        <f t="shared" si="7"/>
        <v>Stop_STA_HSLI_2</v>
      </c>
      <c r="H61" s="75" t="str">
        <f t="shared" si="6"/>
        <v>LL_Stop_STA_MIRD_2_Stop_STA_HSLI_2</v>
      </c>
      <c r="I61" s="75"/>
    </row>
    <row r="62" spans="1:9" x14ac:dyDescent="0.25">
      <c r="A62" s="75"/>
      <c r="B62" s="75" t="s">
        <v>387</v>
      </c>
      <c r="C62" s="75" t="s">
        <v>388</v>
      </c>
      <c r="D62" s="75" t="s">
        <v>397</v>
      </c>
      <c r="E62" s="75" t="str">
        <f t="shared" si="5"/>
        <v>Stop_STA_HSLI_2</v>
      </c>
      <c r="F62" s="75" t="s">
        <v>398</v>
      </c>
      <c r="G62" s="75" t="str">
        <f t="shared" si="7"/>
        <v>Stop_STA_VJN_2</v>
      </c>
      <c r="H62" s="75" t="str">
        <f t="shared" si="6"/>
        <v>LL_Stop_STA_HSLI_2_Stop_STA_VJN_2</v>
      </c>
      <c r="I62" s="75"/>
    </row>
    <row r="63" spans="1:9" x14ac:dyDescent="0.25">
      <c r="A63" s="75"/>
      <c r="B63" s="75" t="s">
        <v>389</v>
      </c>
      <c r="C63" s="75" t="s">
        <v>390</v>
      </c>
      <c r="D63" s="75" t="s">
        <v>397</v>
      </c>
      <c r="E63" s="75" t="str">
        <f t="shared" si="5"/>
        <v>Stop_STA_VJN_2</v>
      </c>
      <c r="F63" s="75" t="s">
        <v>398</v>
      </c>
      <c r="G63" s="75" t="str">
        <f t="shared" si="7"/>
        <v>Stop_STA_AGPP_2</v>
      </c>
      <c r="H63" s="75" t="str">
        <f t="shared" si="6"/>
        <v>LL_Stop_STA_VJN_2_Stop_STA_AGPP_2</v>
      </c>
      <c r="I63" s="75"/>
    </row>
    <row r="64" spans="1:9" x14ac:dyDescent="0.25">
      <c r="A64" s="75"/>
      <c r="B64" s="75" t="s">
        <v>391</v>
      </c>
      <c r="C64" s="75" t="s">
        <v>392</v>
      </c>
      <c r="D64" s="75" t="s">
        <v>397</v>
      </c>
      <c r="E64" s="75" t="str">
        <f t="shared" si="5"/>
        <v>Stop_STA_AGPP_2</v>
      </c>
      <c r="F64" s="75" t="s">
        <v>398</v>
      </c>
      <c r="G64" s="75" t="str">
        <f t="shared" si="7"/>
        <v>Stop_STA_DJNR_2</v>
      </c>
      <c r="H64" s="75" t="str">
        <f t="shared" si="6"/>
        <v>LL_Stop_STA_AGPP_2_Stop_STA_DJNR_2</v>
      </c>
      <c r="I64" s="75"/>
    </row>
    <row r="65" spans="1:9" x14ac:dyDescent="0.25">
      <c r="A65" s="75"/>
      <c r="B65" s="75" t="s">
        <v>393</v>
      </c>
      <c r="C65" s="75" t="s">
        <v>394</v>
      </c>
      <c r="D65" s="75" t="s">
        <v>397</v>
      </c>
      <c r="E65" s="75" t="str">
        <f t="shared" si="5"/>
        <v>Stop_STA_DJNR_2</v>
      </c>
      <c r="F65" s="75" t="s">
        <v>398</v>
      </c>
      <c r="G65" s="75" t="str">
        <f t="shared" si="7"/>
        <v>Stop_STA_MYRD_2</v>
      </c>
      <c r="H65" s="75" t="str">
        <f t="shared" si="6"/>
        <v>LL_Stop_STA_DJNR_2_Stop_STA_MYRD_2</v>
      </c>
      <c r="I65" s="75"/>
    </row>
    <row r="66" spans="1:9" x14ac:dyDescent="0.25">
      <c r="A66" s="75"/>
      <c r="B66" s="75" t="s">
        <v>395</v>
      </c>
      <c r="C66" s="75" t="s">
        <v>396</v>
      </c>
      <c r="D66" s="75" t="s">
        <v>397</v>
      </c>
      <c r="E66" s="75" t="str">
        <f t="shared" si="5"/>
        <v>Stop_STA_MYRD_2</v>
      </c>
      <c r="F66" s="75" t="s">
        <v>398</v>
      </c>
      <c r="G66" s="75" t="str">
        <f t="shared" si="7"/>
        <v>Stop_STA_NYHM_2</v>
      </c>
      <c r="H66" s="75" t="str">
        <f t="shared" si="6"/>
        <v>LL_Stop_STA_MYRD_2_Stop_STA_NYHM_2</v>
      </c>
      <c r="I66" s="75"/>
    </row>
    <row r="67" spans="1:9" x14ac:dyDescent="0.25">
      <c r="A67" s="75"/>
      <c r="B67" s="75" t="s">
        <v>151</v>
      </c>
      <c r="C67" s="75" t="s">
        <v>152</v>
      </c>
      <c r="D67" s="75" t="s">
        <v>397</v>
      </c>
      <c r="E67" s="75" t="str">
        <f t="shared" si="5"/>
        <v>Stop_STA_NYHM_2</v>
      </c>
      <c r="F67" s="75" t="s">
        <v>398</v>
      </c>
      <c r="G67" s="75" t="str">
        <f t="shared" si="7"/>
        <v>Stop_STA_RRRN_2</v>
      </c>
      <c r="H67" s="75" t="str">
        <f t="shared" si="6"/>
        <v>LL_Stop_STA_NYHM_2_Stop_STA_RRRN_2</v>
      </c>
      <c r="I67" s="75"/>
    </row>
    <row r="68" spans="1:9" x14ac:dyDescent="0.25">
      <c r="A68" s="75"/>
      <c r="B68" s="75" t="s">
        <v>153</v>
      </c>
      <c r="C68" s="75" t="s">
        <v>154</v>
      </c>
      <c r="D68" s="75" t="s">
        <v>397</v>
      </c>
      <c r="E68" s="75" t="str">
        <f t="shared" si="5"/>
        <v>Stop_STA_RRRN_2</v>
      </c>
      <c r="F68" s="75" t="s">
        <v>398</v>
      </c>
      <c r="G68" s="75" t="str">
        <f t="shared" si="7"/>
        <v>Stop_STA_BGUC_2</v>
      </c>
      <c r="H68" s="75" t="str">
        <f t="shared" si="6"/>
        <v>LL_Stop_STA_RRRN_2_Stop_STA_BGUC_2</v>
      </c>
      <c r="I68" s="75"/>
    </row>
    <row r="69" spans="1:9" x14ac:dyDescent="0.25">
      <c r="A69" s="75"/>
      <c r="B69" s="75" t="s">
        <v>155</v>
      </c>
      <c r="C69" s="75" t="s">
        <v>156</v>
      </c>
      <c r="D69" s="75" t="s">
        <v>397</v>
      </c>
      <c r="E69" s="75" t="str">
        <f t="shared" si="5"/>
        <v>Stop_STA_BGUC_2</v>
      </c>
      <c r="F69" s="75" t="s">
        <v>398</v>
      </c>
      <c r="G69" s="75" t="str">
        <f t="shared" si="7"/>
        <v>Stop_STA_PATG_2</v>
      </c>
      <c r="H69" s="75" t="str">
        <f t="shared" si="6"/>
        <v>LL_Stop_STA_BGUC_2_Stop_STA_PATG_2</v>
      </c>
      <c r="I69" s="75"/>
    </row>
    <row r="70" spans="1:9" x14ac:dyDescent="0.25">
      <c r="A70" s="75"/>
      <c r="B70" s="75" t="s">
        <v>157</v>
      </c>
      <c r="C70" s="75" t="s">
        <v>158</v>
      </c>
      <c r="D70" s="75" t="s">
        <v>397</v>
      </c>
      <c r="E70" s="75" t="str">
        <f t="shared" si="5"/>
        <v>Stop_STA_PATG_2</v>
      </c>
      <c r="F70" s="75" t="s">
        <v>398</v>
      </c>
      <c r="G70" s="75" t="str">
        <f t="shared" si="7"/>
        <v>Stop_STA_MLSD_2</v>
      </c>
      <c r="H70" s="75" t="str">
        <f t="shared" si="6"/>
        <v>LL_Stop_STA_PATG_2_Stop_STA_MLSD_2</v>
      </c>
      <c r="I70" s="75"/>
    </row>
    <row r="71" spans="1:9" x14ac:dyDescent="0.25">
      <c r="A71" s="75"/>
      <c r="B71" s="75" t="s">
        <v>159</v>
      </c>
      <c r="C71" s="75" t="s">
        <v>160</v>
      </c>
      <c r="D71" s="75" t="s">
        <v>397</v>
      </c>
      <c r="E71" s="75" t="str">
        <f t="shared" si="5"/>
        <v>Stop_STA_MLSD_2</v>
      </c>
      <c r="F71" s="75" t="s">
        <v>398</v>
      </c>
      <c r="G71" s="75" t="str">
        <f t="shared" si="7"/>
        <v>Stop_STA_KGIT_2</v>
      </c>
      <c r="H71" s="75" t="str">
        <f t="shared" si="6"/>
        <v>LL_Stop_STA_MLSD_2_Stop_STA_KGIT_2</v>
      </c>
      <c r="I71" s="75"/>
    </row>
    <row r="72" spans="1:9" x14ac:dyDescent="0.25">
      <c r="A72" s="75"/>
      <c r="B72" s="75" t="s">
        <v>161</v>
      </c>
      <c r="C72" s="75" t="s">
        <v>162</v>
      </c>
      <c r="D72" s="75" t="s">
        <v>397</v>
      </c>
      <c r="E72" s="75" t="str">
        <f t="shared" si="5"/>
        <v>Stop_STA_KGIT_2</v>
      </c>
      <c r="F72" s="75" t="s">
        <v>398</v>
      </c>
      <c r="G72" s="75" t="str">
        <f>B79</f>
        <v>Stop_STA_STL_MYRD_38_Down</v>
      </c>
      <c r="H72" s="75" t="str">
        <f t="shared" si="6"/>
        <v>LL_Stop_STA_KGIT_2_Stop_STA_STL_MYRD_38_Down</v>
      </c>
      <c r="I72" s="75"/>
    </row>
    <row r="73" spans="1:9" x14ac:dyDescent="0.25">
      <c r="A73" s="75"/>
      <c r="B73" s="75" t="s">
        <v>163</v>
      </c>
      <c r="C73" s="75" t="s">
        <v>164</v>
      </c>
      <c r="D73" s="75" t="s">
        <v>397</v>
      </c>
      <c r="E73" s="75" t="str">
        <f>B79</f>
        <v>Stop_STA_STL_MYRD_38_Down</v>
      </c>
      <c r="F73" s="75" t="s">
        <v>398</v>
      </c>
      <c r="G73" s="75" t="str">
        <f>B78</f>
        <v>Stop_STA_STL_MYRD_24_Down</v>
      </c>
      <c r="H73" s="75" t="str">
        <f t="shared" si="6"/>
        <v>LL_Stop_STA_STL_MYRD_38_Down_Stop_STA_STL_MYRD_24_Down</v>
      </c>
      <c r="I73" s="75"/>
    </row>
    <row r="74" spans="1:9" x14ac:dyDescent="0.25">
      <c r="A74" s="76" t="s">
        <v>404</v>
      </c>
      <c r="B74" s="76" t="s">
        <v>144</v>
      </c>
      <c r="C74" s="76" t="s">
        <v>145</v>
      </c>
      <c r="D74" s="76" t="s">
        <v>397</v>
      </c>
      <c r="E74" s="76" t="str">
        <f t="shared" ref="E74:E85" si="8">B74</f>
        <v>Stop_STA_MYRD_1</v>
      </c>
      <c r="F74" s="76" t="s">
        <v>398</v>
      </c>
      <c r="G74" s="76" t="str">
        <f>B79</f>
        <v>Stop_STA_STL_MYRD_38_Down</v>
      </c>
      <c r="H74" s="76" t="str">
        <f t="shared" si="6"/>
        <v>LL_Stop_STA_MYRD_1_Stop_STA_STL_MYRD_38_Down</v>
      </c>
      <c r="I74" s="76"/>
    </row>
    <row r="75" spans="1:9" x14ac:dyDescent="0.25">
      <c r="A75" s="76" t="s">
        <v>405</v>
      </c>
      <c r="B75" s="76" t="s">
        <v>151</v>
      </c>
      <c r="C75" s="76" t="s">
        <v>406</v>
      </c>
      <c r="D75" s="76" t="s">
        <v>397</v>
      </c>
      <c r="E75" s="76" t="str">
        <f t="shared" si="8"/>
        <v>Stop_STA_MYRD_2</v>
      </c>
      <c r="F75" s="76" t="s">
        <v>398</v>
      </c>
      <c r="G75" s="76" t="str">
        <f>B77</f>
        <v>Stop_STA_STL_MYRD_25_Up</v>
      </c>
      <c r="H75" s="76" t="str">
        <f t="shared" si="6"/>
        <v>LL_Stop_STA_MYRD_2_Stop_STA_STL_MYRD_25_Up</v>
      </c>
      <c r="I75" s="76"/>
    </row>
    <row r="76" spans="1:9" x14ac:dyDescent="0.25">
      <c r="A76" s="76" t="s">
        <v>407</v>
      </c>
      <c r="B76" s="76" t="s">
        <v>151</v>
      </c>
      <c r="C76" s="76" t="s">
        <v>408</v>
      </c>
      <c r="D76" s="76" t="s">
        <v>397</v>
      </c>
      <c r="E76" s="76" t="str">
        <f t="shared" si="8"/>
        <v>Stop_STA_MYRD_2</v>
      </c>
      <c r="F76" s="76" t="s">
        <v>398</v>
      </c>
      <c r="G76" s="76" t="str">
        <f>B78</f>
        <v>Stop_STA_STL_MYRD_24_Down</v>
      </c>
      <c r="H76" s="76" t="str">
        <f t="shared" ref="H76:H92" si="9">_xlfn.CONCAT(D76,E76,F76,G76)</f>
        <v>LL_Stop_STA_MYRD_2_Stop_STA_STL_MYRD_24_Down</v>
      </c>
      <c r="I76" s="76"/>
    </row>
    <row r="77" spans="1:9" x14ac:dyDescent="0.25">
      <c r="A77" s="76" t="s">
        <v>405</v>
      </c>
      <c r="B77" s="76" t="s">
        <v>409</v>
      </c>
      <c r="C77" s="76" t="s">
        <v>410</v>
      </c>
      <c r="D77" s="76" t="s">
        <v>397</v>
      </c>
      <c r="E77" s="76" t="str">
        <f t="shared" si="8"/>
        <v>Stop_STA_STL_MYRD_25_Up</v>
      </c>
      <c r="F77" s="76" t="s">
        <v>398</v>
      </c>
      <c r="G77" s="76" t="str">
        <f>B75</f>
        <v>Stop_STA_MYRD_2</v>
      </c>
      <c r="H77" s="76" t="str">
        <f t="shared" si="9"/>
        <v>LL_Stop_STA_STL_MYRD_25_Up_Stop_STA_MYRD_2</v>
      </c>
      <c r="I77" s="76"/>
    </row>
    <row r="78" spans="1:9" x14ac:dyDescent="0.25">
      <c r="A78" s="76" t="s">
        <v>407</v>
      </c>
      <c r="B78" s="76" t="s">
        <v>411</v>
      </c>
      <c r="C78" s="76" t="s">
        <v>412</v>
      </c>
      <c r="D78" s="76" t="s">
        <v>397</v>
      </c>
      <c r="E78" s="76" t="str">
        <f t="shared" si="8"/>
        <v>Stop_STA_STL_MYRD_24_Down</v>
      </c>
      <c r="F78" s="76" t="s">
        <v>398</v>
      </c>
      <c r="G78" s="76" t="str">
        <f>B76</f>
        <v>Stop_STA_MYRD_2</v>
      </c>
      <c r="H78" s="76" t="str">
        <f t="shared" si="9"/>
        <v>LL_Stop_STA_STL_MYRD_24_Down_Stop_STA_MYRD_2</v>
      </c>
      <c r="I78" s="76"/>
    </row>
    <row r="79" spans="1:9" x14ac:dyDescent="0.25">
      <c r="A79" s="76" t="s">
        <v>404</v>
      </c>
      <c r="B79" s="76" t="s">
        <v>149</v>
      </c>
      <c r="C79" s="76" t="s">
        <v>150</v>
      </c>
      <c r="D79" s="76" t="s">
        <v>397</v>
      </c>
      <c r="E79" s="76" t="str">
        <f t="shared" si="8"/>
        <v>Stop_STA_STL_MYRD_38_Down</v>
      </c>
      <c r="F79" s="76" t="s">
        <v>398</v>
      </c>
      <c r="G79" s="76" t="str">
        <f>B75</f>
        <v>Stop_STA_MYRD_2</v>
      </c>
      <c r="H79" s="76" t="str">
        <f t="shared" si="9"/>
        <v>LL_Stop_STA_STL_MYRD_38_Down_Stop_STA_MYRD_2</v>
      </c>
      <c r="I79" s="76"/>
    </row>
    <row r="80" spans="1:9" x14ac:dyDescent="0.25">
      <c r="A80" s="76" t="s">
        <v>413</v>
      </c>
      <c r="B80" s="76" t="s">
        <v>391</v>
      </c>
      <c r="C80" s="76" t="s">
        <v>414</v>
      </c>
      <c r="D80" s="76" t="s">
        <v>397</v>
      </c>
      <c r="E80" s="76" t="str">
        <f t="shared" si="8"/>
        <v>Stop_STA_VJN_2</v>
      </c>
      <c r="F80" s="76" t="s">
        <v>398</v>
      </c>
      <c r="G80" s="76" t="str">
        <f>B81</f>
        <v>Stop_STA_STL_VJN_24_Down</v>
      </c>
      <c r="H80" s="76" t="str">
        <f t="shared" si="9"/>
        <v>LL_Stop_STA_VJN_2_Stop_STA_STL_VJN_24_Down</v>
      </c>
      <c r="I80" s="76"/>
    </row>
    <row r="81" spans="1:9" x14ac:dyDescent="0.25">
      <c r="A81" s="76" t="s">
        <v>413</v>
      </c>
      <c r="B81" s="76" t="s">
        <v>415</v>
      </c>
      <c r="C81" s="76" t="s">
        <v>416</v>
      </c>
      <c r="D81" s="76" t="s">
        <v>397</v>
      </c>
      <c r="E81" s="76" t="str">
        <f t="shared" si="8"/>
        <v>Stop_STA_STL_VJN_24_Down</v>
      </c>
      <c r="F81" s="76" t="s">
        <v>398</v>
      </c>
      <c r="G81" s="76" t="str">
        <f>B11</f>
        <v>Stop_STA_VJN_1</v>
      </c>
      <c r="H81" s="76" t="str">
        <f t="shared" si="9"/>
        <v>LL_Stop_STA_STL_VJN_24_Down_Stop_STA_VJN_1</v>
      </c>
      <c r="I81" s="76"/>
    </row>
    <row r="82" spans="1:9" x14ac:dyDescent="0.25">
      <c r="A82" s="76" t="s">
        <v>417</v>
      </c>
      <c r="B82" s="76" t="s">
        <v>292</v>
      </c>
      <c r="C82" s="76" t="s">
        <v>418</v>
      </c>
      <c r="D82" s="76" t="s">
        <v>397</v>
      </c>
      <c r="E82" s="76" t="str">
        <f t="shared" si="8"/>
        <v>Stop_STA_MIRD_1</v>
      </c>
      <c r="F82" s="76" t="s">
        <v>398</v>
      </c>
      <c r="G82" s="76" t="str">
        <f>B83</f>
        <v>Stop_STA_STL_MIRD_38_Down</v>
      </c>
      <c r="H82" s="76" t="str">
        <f t="shared" si="9"/>
        <v>LL_Stop_STA_MIRD_1_Stop_STA_STL_MIRD_38_Down</v>
      </c>
      <c r="I82" s="76"/>
    </row>
    <row r="83" spans="1:9" x14ac:dyDescent="0.25">
      <c r="A83" s="76" t="s">
        <v>417</v>
      </c>
      <c r="B83" s="76" t="s">
        <v>419</v>
      </c>
      <c r="C83" s="76" t="s">
        <v>420</v>
      </c>
      <c r="D83" s="76" t="s">
        <v>397</v>
      </c>
      <c r="E83" s="76" t="str">
        <f t="shared" si="8"/>
        <v>Stop_STA_STL_MIRD_38_Down</v>
      </c>
      <c r="F83" s="76" t="s">
        <v>398</v>
      </c>
      <c r="G83" s="76" t="str">
        <f>B62</f>
        <v>Stop_STA_MIRD_2</v>
      </c>
      <c r="H83" s="76" t="str">
        <f t="shared" si="9"/>
        <v>LL_Stop_STA_STL_MIRD_38_Down_Stop_STA_MIRD_2</v>
      </c>
      <c r="I83" s="76"/>
    </row>
    <row r="84" spans="1:9" x14ac:dyDescent="0.25">
      <c r="A84" s="76" t="s">
        <v>421</v>
      </c>
      <c r="B84" s="76" t="s">
        <v>296</v>
      </c>
      <c r="C84" s="76" t="s">
        <v>422</v>
      </c>
      <c r="D84" s="76" t="s">
        <v>397</v>
      </c>
      <c r="E84" s="76" t="str">
        <f t="shared" si="8"/>
        <v>Stop_STA_KGWA_1</v>
      </c>
      <c r="F84" s="76" t="s">
        <v>398</v>
      </c>
      <c r="G84" s="76" t="str">
        <f>B86</f>
        <v>Stop_STA_STL_KGWA_80_Down</v>
      </c>
      <c r="H84" s="76" t="str">
        <f t="shared" si="9"/>
        <v>LL_Stop_STA_KGWA_1_Stop_STA_STL_KGWA_80_Down</v>
      </c>
      <c r="I84" s="76"/>
    </row>
    <row r="85" spans="1:9" x14ac:dyDescent="0.25">
      <c r="A85" s="76" t="s">
        <v>421</v>
      </c>
      <c r="B85" s="76" t="s">
        <v>383</v>
      </c>
      <c r="C85" s="76" t="s">
        <v>423</v>
      </c>
      <c r="D85" s="76" t="s">
        <v>397</v>
      </c>
      <c r="E85" s="76" t="str">
        <f t="shared" si="8"/>
        <v>Stop_STA_KGWA_2</v>
      </c>
      <c r="F85" s="76" t="s">
        <v>398</v>
      </c>
      <c r="G85" s="76" t="str">
        <f>B86</f>
        <v>Stop_STA_STL_KGWA_80_Down</v>
      </c>
      <c r="H85" s="76" t="str">
        <f t="shared" si="9"/>
        <v>LL_Stop_STA_KGWA_2_Stop_STA_STL_KGWA_80_Down</v>
      </c>
      <c r="I85" s="76"/>
    </row>
    <row r="86" spans="1:9" x14ac:dyDescent="0.25">
      <c r="A86" s="76" t="s">
        <v>421</v>
      </c>
      <c r="B86" s="76" t="s">
        <v>424</v>
      </c>
      <c r="C86" s="76" t="s">
        <v>425</v>
      </c>
      <c r="D86" s="76" t="s">
        <v>397</v>
      </c>
      <c r="E86" s="76" t="str">
        <f t="shared" ref="E86:E92" si="10">B86</f>
        <v>Stop_STA_STL_KGWA_80_Down</v>
      </c>
      <c r="F86" s="76" t="s">
        <v>398</v>
      </c>
      <c r="G86" s="76" t="str">
        <f>B84</f>
        <v>Stop_STA_KGWA_1</v>
      </c>
      <c r="H86" s="76" t="str">
        <f t="shared" si="9"/>
        <v>LL_Stop_STA_STL_KGWA_80_Down_Stop_STA_KGWA_1</v>
      </c>
      <c r="I86" s="76"/>
    </row>
    <row r="87" spans="1:9" x14ac:dyDescent="0.25">
      <c r="A87" s="76" t="s">
        <v>421</v>
      </c>
      <c r="B87" s="76" t="s">
        <v>424</v>
      </c>
      <c r="C87" s="76" t="s">
        <v>426</v>
      </c>
      <c r="D87" s="76" t="s">
        <v>397</v>
      </c>
      <c r="E87" s="76" t="str">
        <f t="shared" si="10"/>
        <v>Stop_STA_STL_KGWA_80_Down</v>
      </c>
      <c r="F87" s="76" t="s">
        <v>398</v>
      </c>
      <c r="G87" s="76" t="str">
        <f>B85</f>
        <v>Stop_STA_KGWA_2</v>
      </c>
      <c r="H87" s="76" t="str">
        <f t="shared" si="9"/>
        <v>LL_Stop_STA_STL_KGWA_80_Down_Stop_STA_KGWA_2</v>
      </c>
      <c r="I87" s="76"/>
    </row>
    <row r="88" spans="1:9" x14ac:dyDescent="0.25">
      <c r="A88" s="76" t="s">
        <v>427</v>
      </c>
      <c r="B88" s="76" t="s">
        <v>428</v>
      </c>
      <c r="C88" s="76" t="s">
        <v>429</v>
      </c>
      <c r="D88" s="76" t="s">
        <v>397</v>
      </c>
      <c r="E88" s="76" t="str">
        <f t="shared" si="10"/>
        <v>Stop_STA_STL_MAGR_25_Up</v>
      </c>
      <c r="F88" s="76" t="s">
        <v>398</v>
      </c>
      <c r="G88" s="76" t="str">
        <f>B19</f>
        <v>Stop_STA_MAGR_1</v>
      </c>
      <c r="H88" s="76" t="str">
        <f t="shared" si="9"/>
        <v>LL_Stop_STA_STL_MAGR_25_Up_Stop_STA_MAGR_1</v>
      </c>
      <c r="I88" s="76"/>
    </row>
    <row r="89" spans="1:9" x14ac:dyDescent="0.25">
      <c r="A89" s="76" t="s">
        <v>430</v>
      </c>
      <c r="B89" s="76" t="s">
        <v>431</v>
      </c>
      <c r="C89" s="76" t="s">
        <v>432</v>
      </c>
      <c r="D89" s="76" t="s">
        <v>397</v>
      </c>
      <c r="E89" s="76" t="str">
        <f t="shared" si="10"/>
        <v>Stop_STA_STL_MAGR_24_Down</v>
      </c>
      <c r="F89" s="76" t="s">
        <v>398</v>
      </c>
      <c r="G89" s="76" t="str">
        <f>B19</f>
        <v>Stop_STA_MAGR_1</v>
      </c>
      <c r="H89" s="76" t="str">
        <f t="shared" si="9"/>
        <v>LL_Stop_STA_STL_MAGR_24_Down_Stop_STA_MAGR_1</v>
      </c>
      <c r="I89" s="76"/>
    </row>
    <row r="90" spans="1:9" x14ac:dyDescent="0.25">
      <c r="A90" s="76" t="s">
        <v>427</v>
      </c>
      <c r="B90" s="76" t="str">
        <f>B56</f>
        <v>Stop_STA_MAGR_2</v>
      </c>
      <c r="C90" s="76" t="s">
        <v>433</v>
      </c>
      <c r="D90" s="76" t="s">
        <v>397</v>
      </c>
      <c r="E90" s="76" t="str">
        <f t="shared" si="10"/>
        <v>Stop_STA_MAGR_2</v>
      </c>
      <c r="F90" s="76" t="s">
        <v>398</v>
      </c>
      <c r="G90" s="76" t="str">
        <f>B88</f>
        <v>Stop_STA_STL_MAGR_25_Up</v>
      </c>
      <c r="H90" s="76" t="str">
        <f t="shared" si="9"/>
        <v>LL_Stop_STA_MAGR_2_Stop_STA_STL_MAGR_25_Up</v>
      </c>
      <c r="I90" s="76"/>
    </row>
    <row r="91" spans="1:9" x14ac:dyDescent="0.25">
      <c r="A91" s="76" t="s">
        <v>430</v>
      </c>
      <c r="B91" s="76" t="str">
        <f>B56</f>
        <v>Stop_STA_MAGR_2</v>
      </c>
      <c r="C91" s="76" t="s">
        <v>434</v>
      </c>
      <c r="D91" s="76" t="s">
        <v>397</v>
      </c>
      <c r="E91" s="76" t="str">
        <f t="shared" si="10"/>
        <v>Stop_STA_MAGR_2</v>
      </c>
      <c r="F91" s="76" t="s">
        <v>398</v>
      </c>
      <c r="G91" s="76" t="str">
        <f>B89</f>
        <v>Stop_STA_STL_MAGR_24_Down</v>
      </c>
      <c r="H91" s="76" t="str">
        <f t="shared" si="9"/>
        <v>LL_Stop_STA_MAGR_2_Stop_STA_STL_MAGR_24_Down</v>
      </c>
      <c r="I91" s="76"/>
    </row>
    <row r="92" spans="1:9" x14ac:dyDescent="0.25">
      <c r="A92" s="76" t="s">
        <v>435</v>
      </c>
      <c r="B92" s="76" t="s">
        <v>436</v>
      </c>
      <c r="C92" s="76" t="s">
        <v>437</v>
      </c>
      <c r="D92" s="76" t="s">
        <v>397</v>
      </c>
      <c r="E92" s="76" t="str">
        <f t="shared" si="10"/>
        <v>Stop_STA_STL_IDN_39_Up</v>
      </c>
      <c r="F92" s="76" t="s">
        <v>398</v>
      </c>
      <c r="G92" s="76" t="str">
        <f>B53</f>
        <v>Stop_STA_IDN_2</v>
      </c>
      <c r="H92" s="76" t="str">
        <f t="shared" si="9"/>
        <v>LL_Stop_STA_STL_IDN_39_Up_Stop_STA_IDN_2</v>
      </c>
      <c r="I92" s="76"/>
    </row>
    <row r="93" spans="1:9" x14ac:dyDescent="0.25">
      <c r="A93" s="76" t="s">
        <v>435</v>
      </c>
      <c r="B93" s="76" t="str">
        <f>B22</f>
        <v>Stop_STA_IDN_1</v>
      </c>
      <c r="C93" s="76" t="s">
        <v>438</v>
      </c>
      <c r="D93" s="76" t="s">
        <v>397</v>
      </c>
      <c r="E93" s="76" t="str">
        <f t="shared" ref="E93:E103" si="11">B93</f>
        <v>Stop_STA_IDN_1</v>
      </c>
      <c r="F93" s="76" t="s">
        <v>398</v>
      </c>
      <c r="G93" s="76" t="str">
        <f>B92</f>
        <v>Stop_STA_STL_IDN_39_Up</v>
      </c>
      <c r="H93" s="76" t="str">
        <f t="shared" ref="H93:H103" si="12">_xlfn.CONCAT(D93,E93,F93,G93)</f>
        <v>LL_Stop_STA_IDN_1_Stop_STA_STL_IDN_39_Up</v>
      </c>
      <c r="I93" s="76"/>
    </row>
    <row r="94" spans="1:9" x14ac:dyDescent="0.25">
      <c r="A94" s="76" t="s">
        <v>439</v>
      </c>
      <c r="B94" s="76" t="s">
        <v>440</v>
      </c>
      <c r="C94" s="76" t="s">
        <v>441</v>
      </c>
      <c r="D94" s="76" t="s">
        <v>397</v>
      </c>
      <c r="E94" s="76" t="str">
        <f t="shared" si="11"/>
        <v>Stop_STA_STL_BYPH_23_Up</v>
      </c>
      <c r="F94" s="76" t="s">
        <v>398</v>
      </c>
      <c r="G94" s="76" t="str">
        <f>B24</f>
        <v>Stop_STA_BYPH_1</v>
      </c>
      <c r="H94" s="76" t="str">
        <f t="shared" si="12"/>
        <v>LL_Stop_STA_STL_BYPH_23_Up_Stop_STA_BYPH_1</v>
      </c>
      <c r="I94" s="76"/>
    </row>
    <row r="95" spans="1:9" x14ac:dyDescent="0.25">
      <c r="A95" s="76" t="s">
        <v>439</v>
      </c>
      <c r="B95" s="76" t="str">
        <f>B51</f>
        <v>Stop_STA_BYPH_2</v>
      </c>
      <c r="C95" s="76" t="s">
        <v>442</v>
      </c>
      <c r="D95" s="76" t="s">
        <v>397</v>
      </c>
      <c r="E95" s="76" t="str">
        <f t="shared" si="11"/>
        <v>Stop_STA_BYPH_2</v>
      </c>
      <c r="F95" s="76" t="s">
        <v>398</v>
      </c>
      <c r="G95" s="76" t="str">
        <f>B94</f>
        <v>Stop_STA_STL_BYPH_23_Up</v>
      </c>
      <c r="H95" s="76" t="str">
        <f t="shared" si="12"/>
        <v>LL_Stop_STA_BYPH_2_Stop_STA_STL_BYPH_23_Up</v>
      </c>
      <c r="I95" s="76"/>
    </row>
    <row r="96" spans="1:9" x14ac:dyDescent="0.25">
      <c r="A96" s="76" t="s">
        <v>439</v>
      </c>
      <c r="B96" s="76" t="s">
        <v>443</v>
      </c>
      <c r="C96" s="76" t="s">
        <v>444</v>
      </c>
      <c r="D96" s="76" t="s">
        <v>397</v>
      </c>
      <c r="E96" s="76" t="str">
        <f t="shared" si="11"/>
        <v>Stop_STA_BYPH_3</v>
      </c>
      <c r="F96" s="76" t="s">
        <v>398</v>
      </c>
      <c r="G96" s="76" t="str">
        <f>B94</f>
        <v>Stop_STA_STL_BYPH_23_Up</v>
      </c>
      <c r="H96" s="76" t="str">
        <f t="shared" si="12"/>
        <v>LL_Stop_STA_BYPH_3_Stop_STA_STL_BYPH_23_Up</v>
      </c>
      <c r="I96" s="76"/>
    </row>
    <row r="97" spans="1:9" x14ac:dyDescent="0.25">
      <c r="A97" s="76"/>
      <c r="B97" s="76" t="s">
        <v>443</v>
      </c>
      <c r="C97" s="76" t="s">
        <v>445</v>
      </c>
      <c r="D97" s="76" t="s">
        <v>397</v>
      </c>
      <c r="E97" s="76" t="str">
        <f t="shared" si="11"/>
        <v>Stop_STA_BYPH_3</v>
      </c>
      <c r="F97" s="76" t="s">
        <v>398</v>
      </c>
      <c r="G97" s="76" t="str">
        <f>B52</f>
        <v>Stop_STA_SVRD_2</v>
      </c>
      <c r="H97" s="76" t="str">
        <f t="shared" si="12"/>
        <v>LL_Stop_STA_BYPH_3_Stop_STA_SVRD_2</v>
      </c>
      <c r="I97" s="76"/>
    </row>
    <row r="98" spans="1:9" x14ac:dyDescent="0.25">
      <c r="A98" s="76" t="s">
        <v>446</v>
      </c>
      <c r="B98" s="76" t="s">
        <v>447</v>
      </c>
      <c r="C98" s="76" t="s">
        <v>448</v>
      </c>
      <c r="D98" s="76" t="s">
        <v>397</v>
      </c>
      <c r="E98" s="76" t="str">
        <f t="shared" si="11"/>
        <v>Stop_STA_STL_GDCP_32_Down</v>
      </c>
      <c r="F98" s="76" t="s">
        <v>398</v>
      </c>
      <c r="G98" s="76" t="str">
        <f>B28</f>
        <v>Stop_STA_GDCP_1</v>
      </c>
      <c r="H98" s="76" t="str">
        <f t="shared" si="12"/>
        <v>LL_Stop_STA_STL_GDCP_32_Down_Stop_STA_GDCP_1</v>
      </c>
      <c r="I98" s="76"/>
    </row>
    <row r="99" spans="1:9" x14ac:dyDescent="0.25">
      <c r="A99" s="76" t="s">
        <v>446</v>
      </c>
      <c r="B99" s="76" t="str">
        <f>B47</f>
        <v>Stop_STA_GDCP_2</v>
      </c>
      <c r="C99" s="76" t="s">
        <v>449</v>
      </c>
      <c r="D99" s="76" t="s">
        <v>397</v>
      </c>
      <c r="E99" s="76" t="str">
        <f t="shared" si="11"/>
        <v>Stop_STA_GDCP_2</v>
      </c>
      <c r="F99" s="76" t="s">
        <v>398</v>
      </c>
      <c r="G99" s="76" t="str">
        <f>B98</f>
        <v>Stop_STA_STL_GDCP_32_Down</v>
      </c>
      <c r="H99" s="76" t="str">
        <f t="shared" si="12"/>
        <v>LL_Stop_STA_GDCP_2_Stop_STA_STL_GDCP_32_Down</v>
      </c>
      <c r="I99" s="76"/>
    </row>
    <row r="100" spans="1:9" x14ac:dyDescent="0.25">
      <c r="A100" s="76" t="s">
        <v>450</v>
      </c>
      <c r="B100" s="76" t="s">
        <v>451</v>
      </c>
      <c r="C100" s="76" t="s">
        <v>452</v>
      </c>
      <c r="D100" s="76" t="s">
        <v>397</v>
      </c>
      <c r="E100" s="76" t="str">
        <f t="shared" si="11"/>
        <v>Stop_STA_STL_ITPL_35_Up</v>
      </c>
      <c r="F100" s="76" t="s">
        <v>398</v>
      </c>
      <c r="G100" s="76" t="str">
        <f>B34</f>
        <v>Stop_STA_ITPL_1</v>
      </c>
      <c r="H100" s="76" t="str">
        <f t="shared" si="12"/>
        <v>LL_Stop_STA_STL_ITPL_35_Up_Stop_STA_ITPL_1</v>
      </c>
      <c r="I100" s="76"/>
    </row>
    <row r="101" spans="1:9" x14ac:dyDescent="0.25">
      <c r="A101" s="76" t="s">
        <v>453</v>
      </c>
      <c r="B101" s="76" t="s">
        <v>454</v>
      </c>
      <c r="C101" s="76" t="s">
        <v>455</v>
      </c>
      <c r="D101" s="76" t="s">
        <v>397</v>
      </c>
      <c r="E101" s="76" t="str">
        <f t="shared" si="11"/>
        <v>Stop_STA_STL_ITPL_47_Up</v>
      </c>
      <c r="F101" s="76" t="s">
        <v>398</v>
      </c>
      <c r="G101" s="76" t="str">
        <f>B103</f>
        <v>Stop_STA_ITPL_2</v>
      </c>
      <c r="H101" s="76" t="str">
        <f t="shared" si="12"/>
        <v>LL_Stop_STA_STL_ITPL_47_Up_Stop_STA_ITPL_2</v>
      </c>
      <c r="I101" s="76"/>
    </row>
    <row r="102" spans="1:9" x14ac:dyDescent="0.25">
      <c r="A102" s="76" t="s">
        <v>453</v>
      </c>
      <c r="B102" s="76" t="str">
        <f>B34</f>
        <v>Stop_STA_ITPL_1</v>
      </c>
      <c r="C102" s="76" t="s">
        <v>456</v>
      </c>
      <c r="D102" s="76" t="s">
        <v>397</v>
      </c>
      <c r="E102" s="76" t="str">
        <f t="shared" si="11"/>
        <v>Stop_STA_ITPL_1</v>
      </c>
      <c r="F102" s="76" t="s">
        <v>398</v>
      </c>
      <c r="G102" s="76" t="str">
        <f>B101</f>
        <v>Stop_STA_STL_ITPL_47_Up</v>
      </c>
      <c r="H102" s="76" t="str">
        <f t="shared" si="12"/>
        <v>LL_Stop_STA_ITPL_1_Stop_STA_STL_ITPL_47_Up</v>
      </c>
      <c r="I102" s="76"/>
    </row>
    <row r="103" spans="1:9" x14ac:dyDescent="0.25">
      <c r="A103" s="76" t="s">
        <v>450</v>
      </c>
      <c r="B103" s="76" t="str">
        <f>B41</f>
        <v>Stop_STA_ITPL_2</v>
      </c>
      <c r="C103" s="76" t="s">
        <v>457</v>
      </c>
      <c r="D103" s="76" t="s">
        <v>397</v>
      </c>
      <c r="E103" s="76" t="str">
        <f t="shared" si="11"/>
        <v>Stop_STA_ITPL_2</v>
      </c>
      <c r="F103" s="76" t="s">
        <v>398</v>
      </c>
      <c r="G103" s="76" t="str">
        <f>B100</f>
        <v>Stop_STA_STL_ITPL_35_Up</v>
      </c>
      <c r="H103" s="76" t="str">
        <f t="shared" si="12"/>
        <v>LL_Stop_STA_ITPL_2_Stop_STA_STL_ITPL_35_Up</v>
      </c>
      <c r="I103" s="76"/>
    </row>
    <row r="104" spans="1:9" x14ac:dyDescent="0.25">
      <c r="A104" s="75"/>
      <c r="B104" s="75"/>
      <c r="C104" s="75"/>
      <c r="D104" s="75"/>
      <c r="E104" s="75"/>
      <c r="F104" s="75"/>
      <c r="G104" s="75"/>
      <c r="H104" s="75"/>
      <c r="I104" s="75"/>
    </row>
    <row r="105" spans="1:9" x14ac:dyDescent="0.25">
      <c r="A105" s="75"/>
      <c r="B105" s="75"/>
      <c r="C105" s="75"/>
      <c r="D105" s="75"/>
      <c r="E105" s="75"/>
      <c r="F105" s="75"/>
      <c r="G105" s="75"/>
      <c r="H105" s="75"/>
      <c r="I105" s="75"/>
    </row>
    <row r="106" spans="1:9" x14ac:dyDescent="0.25">
      <c r="A106" s="75"/>
      <c r="B106" s="75"/>
      <c r="C106" s="75"/>
      <c r="D106" s="75"/>
      <c r="E106" s="75"/>
      <c r="F106" s="75"/>
      <c r="G106" s="75"/>
      <c r="H106" s="75"/>
      <c r="I106" s="75"/>
    </row>
    <row r="107" spans="1:9" x14ac:dyDescent="0.25">
      <c r="A107" s="75"/>
      <c r="B107" s="75"/>
      <c r="C107" s="75"/>
      <c r="D107" s="75"/>
      <c r="E107" s="75"/>
      <c r="F107" s="75"/>
      <c r="G107" s="75"/>
      <c r="H107" s="75"/>
      <c r="I107" s="75"/>
    </row>
    <row r="108" spans="1:9" x14ac:dyDescent="0.25">
      <c r="A108" s="75"/>
      <c r="B108" s="75"/>
      <c r="C108" s="75"/>
      <c r="D108" s="75"/>
      <c r="E108" s="75"/>
      <c r="F108" s="75"/>
      <c r="G108" s="75"/>
      <c r="H108" s="75"/>
      <c r="I108" s="75"/>
    </row>
    <row r="109" spans="1:9" x14ac:dyDescent="0.25">
      <c r="A109" s="75"/>
      <c r="B109" s="75"/>
      <c r="C109" s="75"/>
      <c r="D109" s="75"/>
      <c r="E109" s="75"/>
      <c r="F109" s="75"/>
      <c r="G109" s="75"/>
      <c r="H109" s="75"/>
      <c r="I109" s="75"/>
    </row>
    <row r="110" spans="1:9" x14ac:dyDescent="0.25">
      <c r="A110" s="75"/>
      <c r="B110" s="75"/>
      <c r="C110" s="75"/>
      <c r="D110" s="75"/>
      <c r="E110" s="75"/>
      <c r="F110" s="75"/>
      <c r="G110" s="75"/>
      <c r="H110" s="75"/>
      <c r="I110" s="75"/>
    </row>
    <row r="111" spans="1:9" x14ac:dyDescent="0.25">
      <c r="A111" s="75"/>
      <c r="B111" s="75"/>
      <c r="C111" s="75"/>
      <c r="D111" s="75"/>
      <c r="E111" s="75"/>
      <c r="F111" s="75"/>
      <c r="G111" s="75"/>
      <c r="H111" s="75"/>
      <c r="I111" s="75"/>
    </row>
    <row r="112" spans="1:9" x14ac:dyDescent="0.25">
      <c r="A112" s="75"/>
      <c r="B112" s="75"/>
      <c r="C112" s="75"/>
      <c r="D112" s="75"/>
      <c r="E112" s="75"/>
      <c r="F112" s="75"/>
      <c r="G112" s="75"/>
      <c r="H112" s="75"/>
      <c r="I112" s="75"/>
    </row>
    <row r="113" spans="1:9" x14ac:dyDescent="0.25">
      <c r="A113" s="75"/>
      <c r="B113" s="75"/>
      <c r="C113" s="75"/>
      <c r="D113" s="75"/>
      <c r="E113" s="75"/>
      <c r="F113" s="75"/>
      <c r="G113" s="75"/>
      <c r="H113" s="75"/>
      <c r="I113" s="75"/>
    </row>
    <row r="114" spans="1:9" x14ac:dyDescent="0.25">
      <c r="A114" s="75"/>
      <c r="B114" s="75"/>
      <c r="C114" s="75"/>
      <c r="D114" s="75"/>
      <c r="E114" s="75"/>
      <c r="F114" s="75"/>
      <c r="G114" s="75"/>
      <c r="H114" s="75"/>
      <c r="I114" s="75"/>
    </row>
    <row r="115" spans="1:9" x14ac:dyDescent="0.25">
      <c r="A115" s="75"/>
      <c r="B115" s="75"/>
      <c r="C115" s="75"/>
      <c r="D115" s="75"/>
      <c r="E115" s="75"/>
      <c r="F115" s="75"/>
      <c r="G115" s="75"/>
      <c r="H115" s="75"/>
      <c r="I115" s="75"/>
    </row>
    <row r="116" spans="1:9" x14ac:dyDescent="0.25">
      <c r="A116" s="75"/>
      <c r="B116" s="75"/>
      <c r="C116" s="75"/>
      <c r="D116" s="75"/>
      <c r="E116" s="75"/>
      <c r="F116" s="75"/>
      <c r="G116" s="75"/>
      <c r="H116" s="75"/>
      <c r="I116" s="75"/>
    </row>
    <row r="117" spans="1:9" x14ac:dyDescent="0.25">
      <c r="A117" s="75"/>
      <c r="B117" s="75"/>
      <c r="C117" s="75"/>
      <c r="D117" s="75"/>
      <c r="E117" s="75"/>
      <c r="F117" s="75"/>
      <c r="G117" s="75"/>
      <c r="H117" s="75"/>
      <c r="I117" s="75"/>
    </row>
    <row r="118" spans="1:9" x14ac:dyDescent="0.25">
      <c r="A118" s="75"/>
      <c r="B118" s="75"/>
      <c r="C118" s="75"/>
      <c r="D118" s="75"/>
      <c r="E118" s="75"/>
      <c r="F118" s="75"/>
      <c r="G118" s="75"/>
      <c r="H118" s="75"/>
      <c r="I118" s="75"/>
    </row>
    <row r="119" spans="1:9" x14ac:dyDescent="0.25">
      <c r="A119" s="75"/>
      <c r="B119" s="75"/>
      <c r="C119" s="75"/>
      <c r="D119" s="75"/>
      <c r="E119" s="75"/>
      <c r="F119" s="75"/>
      <c r="G119" s="75"/>
      <c r="H119" s="75"/>
      <c r="I119" s="75"/>
    </row>
    <row r="120" spans="1:9" x14ac:dyDescent="0.25">
      <c r="A120" s="75"/>
      <c r="B120" s="75"/>
      <c r="C120" s="75"/>
      <c r="D120" s="75"/>
      <c r="E120" s="75"/>
      <c r="F120" s="75"/>
      <c r="G120" s="75"/>
      <c r="H120" s="75"/>
      <c r="I120" s="75"/>
    </row>
    <row r="121" spans="1:9" x14ac:dyDescent="0.25">
      <c r="A121" s="75"/>
      <c r="B121" s="75"/>
      <c r="C121" s="75"/>
      <c r="D121" s="75"/>
      <c r="E121" s="75"/>
      <c r="F121" s="75"/>
      <c r="G121" s="75"/>
      <c r="H121" s="75"/>
      <c r="I121" s="75"/>
    </row>
    <row r="122" spans="1:9" x14ac:dyDescent="0.25">
      <c r="A122" s="75"/>
      <c r="B122" s="75"/>
      <c r="C122" s="75"/>
      <c r="D122" s="75"/>
      <c r="E122" s="75"/>
      <c r="F122" s="75"/>
      <c r="G122" s="75"/>
      <c r="H122" s="75"/>
      <c r="I122" s="75"/>
    </row>
    <row r="123" spans="1:9" x14ac:dyDescent="0.25">
      <c r="A123" s="75"/>
      <c r="B123" s="75"/>
      <c r="C123" s="75"/>
      <c r="D123" s="75"/>
      <c r="E123" s="75"/>
      <c r="F123" s="75"/>
      <c r="G123" s="75"/>
      <c r="H123" s="75"/>
      <c r="I123" s="75"/>
    </row>
    <row r="124" spans="1:9" x14ac:dyDescent="0.25">
      <c r="A124" s="75"/>
      <c r="B124" s="75"/>
      <c r="C124" s="75"/>
      <c r="D124" s="75"/>
      <c r="E124" s="75"/>
      <c r="F124" s="75"/>
      <c r="G124" s="75"/>
      <c r="H124" s="75"/>
      <c r="I124" s="75"/>
    </row>
    <row r="125" spans="1:9" x14ac:dyDescent="0.25">
      <c r="A125" s="75"/>
      <c r="B125" s="75"/>
      <c r="C125" s="75"/>
      <c r="D125" s="75"/>
      <c r="E125" s="75"/>
      <c r="F125" s="75"/>
      <c r="G125" s="75"/>
      <c r="H125" s="75"/>
      <c r="I125" s="75"/>
    </row>
    <row r="126" spans="1:9" x14ac:dyDescent="0.25">
      <c r="A126" s="75"/>
      <c r="B126" s="75"/>
      <c r="C126" s="75"/>
      <c r="D126" s="75"/>
      <c r="E126" s="75"/>
      <c r="F126" s="75"/>
      <c r="G126" s="75"/>
      <c r="H126" s="75"/>
      <c r="I126" s="75"/>
    </row>
    <row r="127" spans="1:9" x14ac:dyDescent="0.25">
      <c r="A127" s="75"/>
      <c r="B127" s="75"/>
      <c r="C127" s="75"/>
      <c r="D127" s="75"/>
      <c r="E127" s="75"/>
      <c r="F127" s="75"/>
      <c r="G127" s="75"/>
      <c r="H127" s="75"/>
      <c r="I127" s="75"/>
    </row>
    <row r="128" spans="1:9" x14ac:dyDescent="0.25">
      <c r="A128" s="75"/>
      <c r="B128" s="75"/>
      <c r="C128" s="75"/>
      <c r="D128" s="75"/>
      <c r="E128" s="75"/>
      <c r="F128" s="75"/>
      <c r="G128" s="75"/>
      <c r="H128" s="75"/>
      <c r="I128" s="75"/>
    </row>
    <row r="129" spans="1:9" x14ac:dyDescent="0.25">
      <c r="A129" s="75"/>
      <c r="B129" s="75"/>
      <c r="C129" s="75"/>
      <c r="D129" s="75"/>
      <c r="E129" s="75"/>
      <c r="F129" s="75"/>
      <c r="G129" s="75"/>
      <c r="H129" s="75"/>
      <c r="I129" s="75"/>
    </row>
    <row r="130" spans="1:9" x14ac:dyDescent="0.25">
      <c r="A130" s="75"/>
      <c r="B130" s="75"/>
      <c r="C130" s="75"/>
      <c r="D130" s="75"/>
      <c r="E130" s="75"/>
      <c r="F130" s="75"/>
      <c r="G130" s="75"/>
      <c r="H130" s="75"/>
      <c r="I130" s="75"/>
    </row>
    <row r="131" spans="1:9" x14ac:dyDescent="0.25">
      <c r="A131" s="75"/>
      <c r="B131" s="75"/>
      <c r="C131" s="75"/>
      <c r="D131" s="75"/>
      <c r="E131" s="75"/>
      <c r="F131" s="75"/>
      <c r="G131" s="75"/>
      <c r="H131" s="75"/>
      <c r="I131" s="75"/>
    </row>
    <row r="132" spans="1:9" x14ac:dyDescent="0.25">
      <c r="A132" s="75"/>
      <c r="B132" s="75"/>
      <c r="C132" s="75"/>
      <c r="D132" s="75"/>
      <c r="E132" s="75"/>
      <c r="F132" s="75"/>
      <c r="G132" s="75"/>
      <c r="H132" s="75"/>
      <c r="I132" s="75"/>
    </row>
    <row r="133" spans="1:9" x14ac:dyDescent="0.25">
      <c r="A133" s="75"/>
      <c r="B133" s="75"/>
      <c r="C133" s="75"/>
      <c r="D133" s="75"/>
      <c r="E133" s="75"/>
      <c r="F133" s="75"/>
      <c r="G133" s="75"/>
      <c r="H133" s="75"/>
      <c r="I133" s="75"/>
    </row>
    <row r="134" spans="1:9" x14ac:dyDescent="0.25">
      <c r="A134" s="75"/>
      <c r="B134" s="75"/>
      <c r="C134" s="75"/>
      <c r="D134" s="75"/>
      <c r="E134" s="75"/>
      <c r="F134" s="75"/>
      <c r="G134" s="75"/>
      <c r="H134" s="75"/>
      <c r="I134" s="75"/>
    </row>
    <row r="135" spans="1:9" x14ac:dyDescent="0.25">
      <c r="A135" s="75"/>
      <c r="B135" s="75"/>
      <c r="C135" s="75"/>
      <c r="D135" s="75"/>
      <c r="E135" s="75"/>
      <c r="F135" s="75"/>
      <c r="G135" s="75"/>
      <c r="H135" s="75"/>
      <c r="I135" s="75"/>
    </row>
    <row r="136" spans="1:9" x14ac:dyDescent="0.25">
      <c r="A136" s="75"/>
      <c r="B136" s="75"/>
      <c r="C136" s="75"/>
      <c r="D136" s="75"/>
      <c r="E136" s="75"/>
      <c r="F136" s="75"/>
      <c r="G136" s="75"/>
      <c r="H136" s="75"/>
      <c r="I136" s="75"/>
    </row>
    <row r="137" spans="1:9" x14ac:dyDescent="0.25">
      <c r="A137" s="75"/>
      <c r="B137" s="75"/>
      <c r="C137" s="75"/>
      <c r="D137" s="75"/>
      <c r="E137" s="75"/>
      <c r="F137" s="75"/>
      <c r="G137" s="75"/>
      <c r="H137" s="75"/>
      <c r="I137" s="75"/>
    </row>
    <row r="138" spans="1:9" x14ac:dyDescent="0.25">
      <c r="A138" s="75"/>
      <c r="B138" s="75"/>
      <c r="C138" s="75"/>
      <c r="D138" s="75"/>
      <c r="E138" s="75"/>
      <c r="F138" s="75"/>
      <c r="G138" s="75"/>
      <c r="H138" s="75"/>
      <c r="I138" s="75"/>
    </row>
    <row r="139" spans="1:9" x14ac:dyDescent="0.25">
      <c r="A139" s="75"/>
      <c r="B139" s="75"/>
      <c r="C139" s="75"/>
      <c r="D139" s="75"/>
      <c r="E139" s="75"/>
      <c r="F139" s="75"/>
      <c r="G139" s="75"/>
      <c r="H139" s="75"/>
      <c r="I139" s="75"/>
    </row>
    <row r="140" spans="1:9" x14ac:dyDescent="0.25">
      <c r="A140" s="75"/>
      <c r="B140" s="75"/>
      <c r="C140" s="75"/>
      <c r="D140" s="75"/>
      <c r="E140" s="75"/>
      <c r="F140" s="75"/>
      <c r="G140" s="75"/>
      <c r="H140" s="75"/>
      <c r="I140" s="75"/>
    </row>
    <row r="141" spans="1:9" x14ac:dyDescent="0.25">
      <c r="A141" s="75"/>
      <c r="B141" s="75"/>
      <c r="C141" s="75"/>
      <c r="D141" s="75"/>
      <c r="E141" s="75"/>
      <c r="F141" s="75"/>
      <c r="G141" s="75"/>
      <c r="H141" s="75"/>
      <c r="I141" s="75"/>
    </row>
    <row r="142" spans="1:9" x14ac:dyDescent="0.25">
      <c r="A142" s="75"/>
      <c r="B142" s="75"/>
      <c r="C142" s="75"/>
      <c r="D142" s="75"/>
      <c r="E142" s="75"/>
      <c r="F142" s="75"/>
      <c r="G142" s="75"/>
      <c r="H142" s="75"/>
      <c r="I142" s="75"/>
    </row>
    <row r="143" spans="1:9" x14ac:dyDescent="0.25">
      <c r="A143" s="75"/>
      <c r="B143" s="75"/>
      <c r="C143" s="75"/>
      <c r="D143" s="75"/>
      <c r="E143" s="75"/>
      <c r="F143" s="75"/>
      <c r="G143" s="75"/>
      <c r="H143" s="75"/>
      <c r="I143" s="75"/>
    </row>
    <row r="144" spans="1:9" x14ac:dyDescent="0.25">
      <c r="A144" s="75"/>
      <c r="B144" s="75"/>
      <c r="C144" s="75"/>
      <c r="D144" s="75"/>
      <c r="E144" s="75"/>
      <c r="F144" s="75"/>
      <c r="G144" s="75"/>
      <c r="H144" s="75"/>
      <c r="I144" s="75"/>
    </row>
    <row r="145" spans="1:9" x14ac:dyDescent="0.25">
      <c r="A145" s="75"/>
      <c r="B145" s="75"/>
      <c r="C145" s="75"/>
      <c r="D145" s="75"/>
      <c r="E145" s="75"/>
      <c r="F145" s="75"/>
      <c r="G145" s="75"/>
      <c r="H145" s="75"/>
      <c r="I145" s="75"/>
    </row>
    <row r="146" spans="1:9" x14ac:dyDescent="0.25">
      <c r="A146" s="75"/>
      <c r="B146" s="75"/>
      <c r="C146" s="75"/>
      <c r="D146" s="75"/>
      <c r="E146" s="75"/>
      <c r="F146" s="75"/>
      <c r="G146" s="75"/>
      <c r="H146" s="75"/>
      <c r="I146" s="75"/>
    </row>
    <row r="147" spans="1:9" x14ac:dyDescent="0.25">
      <c r="A147" s="75"/>
      <c r="B147" s="75"/>
      <c r="C147" s="75"/>
      <c r="D147" s="75"/>
      <c r="E147" s="75"/>
      <c r="F147" s="75"/>
      <c r="G147" s="75"/>
      <c r="H147" s="75"/>
      <c r="I147" s="75"/>
    </row>
    <row r="148" spans="1:9" x14ac:dyDescent="0.25">
      <c r="A148" s="75"/>
      <c r="B148" s="75"/>
      <c r="C148" s="75"/>
      <c r="D148" s="75"/>
      <c r="E148" s="75"/>
      <c r="F148" s="75"/>
      <c r="G148" s="75"/>
      <c r="H148" s="75"/>
      <c r="I148" s="75"/>
    </row>
    <row r="149" spans="1:9" x14ac:dyDescent="0.25">
      <c r="A149" s="75"/>
      <c r="B149" s="75"/>
      <c r="C149" s="75"/>
      <c r="D149" s="75"/>
      <c r="E149" s="75"/>
      <c r="F149" s="75"/>
      <c r="G149" s="75"/>
      <c r="H149" s="75"/>
      <c r="I149" s="75"/>
    </row>
    <row r="150" spans="1:9" x14ac:dyDescent="0.25">
      <c r="A150" s="75"/>
      <c r="B150" s="75"/>
      <c r="C150" s="75"/>
      <c r="D150" s="75"/>
      <c r="E150" s="75"/>
      <c r="F150" s="75"/>
      <c r="G150" s="75"/>
      <c r="H150" s="75"/>
      <c r="I150" s="75"/>
    </row>
    <row r="151" spans="1:9" x14ac:dyDescent="0.25">
      <c r="A151" s="75"/>
      <c r="B151" s="75"/>
      <c r="C151" s="75"/>
      <c r="D151" s="75"/>
      <c r="E151" s="75"/>
      <c r="F151" s="75"/>
      <c r="G151" s="75"/>
      <c r="H151" s="75"/>
      <c r="I151" s="75"/>
    </row>
    <row r="152" spans="1:9" x14ac:dyDescent="0.25">
      <c r="A152" s="75"/>
      <c r="B152" s="75"/>
      <c r="C152" s="75"/>
      <c r="D152" s="75"/>
      <c r="E152" s="75"/>
      <c r="F152" s="75"/>
      <c r="G152" s="75"/>
      <c r="H152" s="75"/>
      <c r="I152" s="75"/>
    </row>
    <row r="153" spans="1:9" x14ac:dyDescent="0.25">
      <c r="A153" s="75"/>
      <c r="B153" s="75"/>
      <c r="C153" s="75"/>
      <c r="D153" s="75"/>
      <c r="E153" s="75"/>
      <c r="F153" s="75"/>
      <c r="G153" s="75"/>
      <c r="H153" s="75"/>
      <c r="I153" s="75"/>
    </row>
    <row r="154" spans="1:9" x14ac:dyDescent="0.25">
      <c r="A154" s="75"/>
      <c r="B154" s="75"/>
      <c r="C154" s="75"/>
      <c r="D154" s="75"/>
      <c r="E154" s="75"/>
      <c r="F154" s="75"/>
      <c r="G154" s="75"/>
      <c r="H154" s="75"/>
      <c r="I154" s="75"/>
    </row>
    <row r="155" spans="1:9" x14ac:dyDescent="0.25">
      <c r="A155" s="75"/>
      <c r="B155" s="75"/>
      <c r="C155" s="75"/>
      <c r="D155" s="75"/>
      <c r="E155" s="75"/>
      <c r="F155" s="75"/>
      <c r="G155" s="75"/>
      <c r="H155" s="75"/>
      <c r="I155" s="75"/>
    </row>
    <row r="156" spans="1:9" x14ac:dyDescent="0.25">
      <c r="A156" s="75"/>
      <c r="B156" s="75"/>
      <c r="C156" s="75"/>
      <c r="D156" s="75"/>
      <c r="E156" s="75"/>
      <c r="F156" s="75"/>
      <c r="G156" s="75"/>
      <c r="H156" s="75"/>
      <c r="I156" s="75"/>
    </row>
    <row r="157" spans="1:9" x14ac:dyDescent="0.25">
      <c r="A157" s="75"/>
      <c r="B157" s="75"/>
      <c r="C157" s="75"/>
      <c r="D157" s="75"/>
      <c r="E157" s="75"/>
      <c r="F157" s="75"/>
      <c r="G157" s="75"/>
      <c r="H157" s="75"/>
      <c r="I157" s="75"/>
    </row>
    <row r="158" spans="1:9" x14ac:dyDescent="0.25">
      <c r="A158" s="75"/>
      <c r="B158" s="75"/>
      <c r="C158" s="75"/>
      <c r="D158" s="75"/>
      <c r="E158" s="75"/>
      <c r="F158" s="75"/>
      <c r="G158" s="75"/>
      <c r="H158" s="75"/>
      <c r="I158" s="75"/>
    </row>
    <row r="159" spans="1:9" x14ac:dyDescent="0.25">
      <c r="A159" s="75"/>
      <c r="B159" s="75"/>
      <c r="C159" s="75"/>
      <c r="D159" s="75"/>
      <c r="E159" s="75"/>
      <c r="F159" s="75"/>
      <c r="G159" s="75"/>
      <c r="H159" s="75"/>
      <c r="I159" s="75"/>
    </row>
    <row r="160" spans="1:9" x14ac:dyDescent="0.25">
      <c r="A160" s="75"/>
      <c r="B160" s="75"/>
      <c r="C160" s="75"/>
      <c r="D160" s="75"/>
      <c r="E160" s="75"/>
      <c r="F160" s="75"/>
      <c r="G160" s="75"/>
      <c r="H160" s="75"/>
      <c r="I160" s="75"/>
    </row>
    <row r="161" spans="1:9" x14ac:dyDescent="0.25">
      <c r="A161" s="75"/>
      <c r="B161" s="75"/>
      <c r="C161" s="75"/>
      <c r="D161" s="75"/>
      <c r="E161" s="75"/>
      <c r="F161" s="75"/>
      <c r="G161" s="75"/>
      <c r="H161" s="75"/>
      <c r="I161" s="75"/>
    </row>
    <row r="162" spans="1:9" x14ac:dyDescent="0.25">
      <c r="A162" s="75"/>
      <c r="B162" s="75"/>
      <c r="C162" s="75"/>
      <c r="D162" s="75"/>
      <c r="E162" s="75"/>
      <c r="F162" s="75"/>
      <c r="G162" s="75"/>
      <c r="H162" s="75"/>
      <c r="I162" s="75"/>
    </row>
    <row r="163" spans="1:9" x14ac:dyDescent="0.25">
      <c r="A163" s="75"/>
      <c r="B163" s="75"/>
      <c r="C163" s="75"/>
      <c r="D163" s="75"/>
      <c r="E163" s="75"/>
      <c r="F163" s="75"/>
      <c r="G163" s="75"/>
      <c r="H163" s="75"/>
      <c r="I163" s="75"/>
    </row>
    <row r="164" spans="1:9" x14ac:dyDescent="0.25">
      <c r="A164" s="75"/>
      <c r="B164" s="75"/>
      <c r="C164" s="75"/>
      <c r="D164" s="75"/>
      <c r="E164" s="75"/>
      <c r="F164" s="75"/>
      <c r="G164" s="75"/>
      <c r="H164" s="75"/>
      <c r="I164" s="75"/>
    </row>
    <row r="165" spans="1:9" x14ac:dyDescent="0.25">
      <c r="A165" s="75"/>
      <c r="B165" s="75"/>
      <c r="C165" s="75"/>
      <c r="D165" s="75"/>
      <c r="E165" s="75"/>
      <c r="F165" s="75"/>
      <c r="G165" s="75"/>
      <c r="H165" s="75"/>
      <c r="I165" s="75"/>
    </row>
    <row r="166" spans="1:9" x14ac:dyDescent="0.25">
      <c r="A166" s="75"/>
      <c r="B166" s="75"/>
      <c r="C166" s="75"/>
      <c r="D166" s="75"/>
      <c r="E166" s="75"/>
      <c r="F166" s="75"/>
      <c r="G166" s="75"/>
      <c r="H166" s="75"/>
      <c r="I166" s="75"/>
    </row>
    <row r="167" spans="1:9" x14ac:dyDescent="0.25">
      <c r="A167" s="75"/>
      <c r="B167" s="75"/>
      <c r="C167" s="75"/>
      <c r="D167" s="75"/>
      <c r="E167" s="75"/>
      <c r="F167" s="75"/>
      <c r="G167" s="75"/>
      <c r="H167" s="75"/>
      <c r="I167" s="75"/>
    </row>
    <row r="168" spans="1:9" x14ac:dyDescent="0.25">
      <c r="A168" s="75"/>
      <c r="B168" s="75"/>
      <c r="C168" s="75"/>
      <c r="D168" s="75"/>
      <c r="E168" s="75"/>
      <c r="F168" s="75"/>
      <c r="G168" s="75"/>
      <c r="H168" s="75"/>
      <c r="I168" s="75"/>
    </row>
    <row r="169" spans="1:9" x14ac:dyDescent="0.25">
      <c r="A169" s="75"/>
      <c r="B169" s="75"/>
      <c r="C169" s="75"/>
      <c r="D169" s="75"/>
      <c r="E169" s="75"/>
      <c r="F169" s="75"/>
      <c r="G169" s="75"/>
      <c r="H169" s="75"/>
      <c r="I169" s="75"/>
    </row>
    <row r="170" spans="1:9" x14ac:dyDescent="0.25">
      <c r="A170" s="75"/>
      <c r="B170" s="75"/>
      <c r="C170" s="75"/>
      <c r="D170" s="75"/>
      <c r="E170" s="75"/>
      <c r="F170" s="75"/>
      <c r="G170" s="75"/>
      <c r="H170" s="75"/>
      <c r="I170" s="75"/>
    </row>
    <row r="171" spans="1:9" x14ac:dyDescent="0.25">
      <c r="A171" s="75"/>
      <c r="B171" s="75"/>
      <c r="C171" s="75"/>
      <c r="D171" s="75"/>
      <c r="E171" s="75"/>
      <c r="F171" s="75"/>
      <c r="G171" s="75"/>
      <c r="H171" s="75"/>
      <c r="I171" s="75"/>
    </row>
    <row r="172" spans="1:9" x14ac:dyDescent="0.25">
      <c r="A172" s="75"/>
      <c r="B172" s="75"/>
      <c r="C172" s="75"/>
      <c r="D172" s="75"/>
      <c r="E172" s="75"/>
      <c r="F172" s="75"/>
      <c r="G172" s="75"/>
      <c r="H172" s="75"/>
      <c r="I172" s="75"/>
    </row>
    <row r="173" spans="1:9" x14ac:dyDescent="0.25">
      <c r="A173" s="75"/>
      <c r="B173" s="75"/>
      <c r="C173" s="75"/>
      <c r="D173" s="75"/>
      <c r="E173" s="75"/>
      <c r="F173" s="75"/>
      <c r="G173" s="75"/>
      <c r="H173" s="75"/>
      <c r="I173" s="75"/>
    </row>
    <row r="174" spans="1:9" x14ac:dyDescent="0.25">
      <c r="A174" s="75"/>
      <c r="B174" s="75"/>
      <c r="C174" s="75"/>
      <c r="D174" s="75"/>
      <c r="E174" s="75"/>
      <c r="F174" s="75"/>
      <c r="G174" s="75"/>
      <c r="H174" s="75"/>
      <c r="I174" s="75"/>
    </row>
    <row r="175" spans="1:9" x14ac:dyDescent="0.25">
      <c r="A175" s="75"/>
      <c r="B175" s="75"/>
      <c r="C175" s="75"/>
      <c r="D175" s="75"/>
      <c r="E175" s="75"/>
      <c r="F175" s="75"/>
      <c r="G175" s="75"/>
      <c r="H175" s="75"/>
      <c r="I175" s="75"/>
    </row>
    <row r="176" spans="1:9" x14ac:dyDescent="0.25">
      <c r="A176" s="75"/>
      <c r="B176" s="75"/>
      <c r="C176" s="75"/>
      <c r="D176" s="75"/>
      <c r="E176" s="75"/>
      <c r="F176" s="75"/>
      <c r="G176" s="75"/>
      <c r="H176" s="75"/>
      <c r="I176" s="75"/>
    </row>
    <row r="177" spans="1:9" x14ac:dyDescent="0.25">
      <c r="A177" s="75"/>
      <c r="B177" s="75"/>
      <c r="C177" s="75"/>
      <c r="D177" s="75"/>
      <c r="E177" s="75"/>
      <c r="F177" s="75"/>
      <c r="G177" s="75"/>
      <c r="H177" s="75"/>
      <c r="I177" s="75"/>
    </row>
    <row r="178" spans="1:9" x14ac:dyDescent="0.25">
      <c r="A178" s="75"/>
      <c r="B178" s="75"/>
      <c r="C178" s="75"/>
      <c r="D178" s="75"/>
      <c r="E178" s="75"/>
      <c r="F178" s="75"/>
      <c r="G178" s="75"/>
      <c r="H178" s="75"/>
      <c r="I178" s="75"/>
    </row>
    <row r="179" spans="1:9" x14ac:dyDescent="0.25">
      <c r="A179" s="75"/>
      <c r="B179" s="75"/>
      <c r="C179" s="75"/>
      <c r="D179" s="75"/>
      <c r="E179" s="75"/>
      <c r="F179" s="75"/>
      <c r="G179" s="75"/>
      <c r="H179" s="75"/>
      <c r="I179" s="75"/>
    </row>
    <row r="180" spans="1:9" x14ac:dyDescent="0.25">
      <c r="A180" s="75"/>
      <c r="B180" s="75"/>
      <c r="C180" s="75"/>
      <c r="D180" s="75"/>
      <c r="E180" s="75"/>
      <c r="F180" s="75"/>
      <c r="G180" s="75"/>
      <c r="H180" s="75"/>
      <c r="I180" s="75"/>
    </row>
    <row r="181" spans="1:9" x14ac:dyDescent="0.25">
      <c r="A181" s="75"/>
      <c r="B181" s="75"/>
      <c r="C181" s="75"/>
      <c r="D181" s="75"/>
      <c r="E181" s="75"/>
      <c r="F181" s="75"/>
      <c r="G181" s="75"/>
      <c r="H181" s="75"/>
      <c r="I181" s="75"/>
    </row>
    <row r="182" spans="1:9" x14ac:dyDescent="0.25">
      <c r="A182" s="75"/>
      <c r="B182" s="75"/>
      <c r="C182" s="75"/>
      <c r="D182" s="75"/>
      <c r="E182" s="75"/>
      <c r="F182" s="75"/>
      <c r="G182" s="75"/>
      <c r="H182" s="75"/>
      <c r="I182" s="75"/>
    </row>
    <row r="183" spans="1:9" x14ac:dyDescent="0.25">
      <c r="A183" s="75"/>
      <c r="B183" s="75"/>
      <c r="C183" s="75"/>
      <c r="D183" s="75"/>
      <c r="E183" s="75"/>
      <c r="F183" s="75"/>
      <c r="G183" s="75"/>
      <c r="H183" s="75"/>
      <c r="I183" s="75"/>
    </row>
    <row r="184" spans="1:9" x14ac:dyDescent="0.25">
      <c r="A184" s="75"/>
      <c r="B184" s="75"/>
      <c r="C184" s="75"/>
      <c r="D184" s="75"/>
      <c r="E184" s="75"/>
      <c r="F184" s="75"/>
      <c r="G184" s="75"/>
      <c r="H184" s="75"/>
      <c r="I184" s="75"/>
    </row>
    <row r="185" spans="1:9" x14ac:dyDescent="0.25">
      <c r="A185" s="75"/>
      <c r="B185" s="75"/>
      <c r="C185" s="75"/>
      <c r="D185" s="75"/>
      <c r="E185" s="75"/>
      <c r="F185" s="75"/>
      <c r="G185" s="75"/>
      <c r="H185" s="75"/>
      <c r="I185" s="75"/>
    </row>
    <row r="186" spans="1:9" x14ac:dyDescent="0.25">
      <c r="A186" s="75"/>
      <c r="B186" s="75"/>
      <c r="C186" s="75"/>
      <c r="D186" s="75"/>
      <c r="E186" s="75"/>
      <c r="F186" s="75"/>
      <c r="G186" s="75"/>
      <c r="H186" s="75"/>
      <c r="I186" s="75"/>
    </row>
    <row r="187" spans="1:9" x14ac:dyDescent="0.25">
      <c r="A187" s="75"/>
      <c r="B187" s="75"/>
      <c r="C187" s="75"/>
      <c r="D187" s="75"/>
      <c r="E187" s="75"/>
      <c r="F187" s="75"/>
      <c r="G187" s="75"/>
      <c r="H187" s="75"/>
      <c r="I187" s="75"/>
    </row>
    <row r="188" spans="1:9" x14ac:dyDescent="0.25">
      <c r="A188" s="75"/>
      <c r="B188" s="75"/>
      <c r="C188" s="75"/>
      <c r="D188" s="75"/>
      <c r="E188" s="75"/>
      <c r="F188" s="75"/>
      <c r="G188" s="75"/>
      <c r="H188" s="75"/>
      <c r="I188" s="75"/>
    </row>
    <row r="189" spans="1:9" x14ac:dyDescent="0.25">
      <c r="A189" s="75"/>
      <c r="B189" s="75"/>
      <c r="C189" s="75"/>
      <c r="D189" s="75"/>
      <c r="E189" s="75"/>
      <c r="F189" s="75"/>
      <c r="G189" s="75"/>
      <c r="H189" s="75"/>
      <c r="I189" s="75"/>
    </row>
    <row r="190" spans="1:9" x14ac:dyDescent="0.25">
      <c r="A190" s="75"/>
      <c r="B190" s="75"/>
      <c r="C190" s="75"/>
      <c r="D190" s="75"/>
      <c r="E190" s="75"/>
      <c r="F190" s="75"/>
      <c r="G190" s="75"/>
      <c r="H190" s="75"/>
      <c r="I190" s="75"/>
    </row>
    <row r="191" spans="1:9" x14ac:dyDescent="0.25">
      <c r="A191" s="75"/>
      <c r="B191" s="75"/>
      <c r="C191" s="75"/>
      <c r="D191" s="75"/>
      <c r="E191" s="75"/>
      <c r="F191" s="75"/>
      <c r="G191" s="75"/>
      <c r="H191" s="75"/>
      <c r="I191" s="75"/>
    </row>
    <row r="192" spans="1:9" x14ac:dyDescent="0.25">
      <c r="A192" s="75"/>
      <c r="B192" s="75"/>
      <c r="C192" s="75"/>
      <c r="D192" s="75"/>
      <c r="E192" s="75"/>
      <c r="F192" s="75"/>
      <c r="G192" s="75"/>
      <c r="H192" s="75"/>
      <c r="I192" s="75"/>
    </row>
    <row r="193" spans="1:9" x14ac:dyDescent="0.25">
      <c r="A193" s="75"/>
      <c r="B193" s="75"/>
      <c r="C193" s="75"/>
      <c r="D193" s="75"/>
      <c r="E193" s="75"/>
      <c r="F193" s="75"/>
      <c r="G193" s="75"/>
      <c r="H193" s="75"/>
      <c r="I193" s="75"/>
    </row>
    <row r="194" spans="1:9" x14ac:dyDescent="0.25">
      <c r="A194" s="75"/>
      <c r="B194" s="75"/>
      <c r="C194" s="75"/>
      <c r="D194" s="75"/>
      <c r="E194" s="75"/>
      <c r="F194" s="75"/>
      <c r="G194" s="75"/>
      <c r="H194" s="75"/>
      <c r="I194" s="75"/>
    </row>
    <row r="195" spans="1:9" x14ac:dyDescent="0.25">
      <c r="A195" s="75"/>
      <c r="B195" s="75"/>
      <c r="C195" s="75"/>
      <c r="D195" s="75"/>
      <c r="E195" s="75"/>
      <c r="F195" s="75"/>
      <c r="G195" s="75"/>
      <c r="H195" s="75"/>
      <c r="I195" s="75"/>
    </row>
    <row r="196" spans="1:9" x14ac:dyDescent="0.25">
      <c r="A196" s="75"/>
      <c r="B196" s="75"/>
      <c r="C196" s="75"/>
      <c r="D196" s="75"/>
      <c r="E196" s="75"/>
      <c r="F196" s="75"/>
      <c r="G196" s="75"/>
      <c r="H196" s="75"/>
      <c r="I196" s="75"/>
    </row>
    <row r="197" spans="1:9" x14ac:dyDescent="0.25">
      <c r="A197" s="75"/>
      <c r="B197" s="75"/>
      <c r="C197" s="75"/>
      <c r="D197" s="75"/>
      <c r="E197" s="75"/>
      <c r="F197" s="75"/>
      <c r="G197" s="75"/>
      <c r="H197" s="75"/>
      <c r="I197" s="75"/>
    </row>
    <row r="198" spans="1:9" x14ac:dyDescent="0.25">
      <c r="A198" s="75"/>
      <c r="B198" s="75"/>
      <c r="C198" s="75"/>
      <c r="D198" s="75"/>
      <c r="E198" s="75"/>
      <c r="F198" s="75"/>
      <c r="G198" s="75"/>
      <c r="H198" s="75"/>
      <c r="I198" s="75"/>
    </row>
    <row r="199" spans="1:9" x14ac:dyDescent="0.25">
      <c r="A199" s="75"/>
      <c r="B199" s="75"/>
      <c r="C199" s="75"/>
      <c r="D199" s="75"/>
      <c r="E199" s="75"/>
      <c r="F199" s="75"/>
      <c r="G199" s="75"/>
      <c r="H199" s="75"/>
      <c r="I199" s="75"/>
    </row>
    <row r="200" spans="1:9" x14ac:dyDescent="0.25">
      <c r="A200" s="75"/>
      <c r="B200" s="75"/>
      <c r="C200" s="75"/>
      <c r="D200" s="75"/>
      <c r="E200" s="75"/>
      <c r="F200" s="75"/>
      <c r="G200" s="75"/>
      <c r="H200" s="75"/>
      <c r="I200" s="75"/>
    </row>
    <row r="201" spans="1:9" x14ac:dyDescent="0.25">
      <c r="A201" s="75"/>
      <c r="B201" s="75"/>
      <c r="C201" s="75"/>
      <c r="D201" s="75"/>
      <c r="E201" s="75"/>
      <c r="F201" s="75"/>
      <c r="G201" s="75"/>
      <c r="H201" s="75"/>
      <c r="I201" s="75"/>
    </row>
    <row r="202" spans="1:9" x14ac:dyDescent="0.25">
      <c r="A202" s="75"/>
      <c r="B202" s="75"/>
      <c r="C202" s="75"/>
      <c r="D202" s="75"/>
      <c r="E202" s="75"/>
      <c r="F202" s="75"/>
      <c r="G202" s="75"/>
      <c r="H202" s="75"/>
      <c r="I202" s="75"/>
    </row>
    <row r="203" spans="1:9" x14ac:dyDescent="0.25">
      <c r="A203" s="75"/>
      <c r="B203" s="75"/>
      <c r="C203" s="75"/>
      <c r="D203" s="75"/>
      <c r="E203" s="75"/>
      <c r="F203" s="75"/>
      <c r="G203" s="75"/>
      <c r="H203" s="75"/>
      <c r="I203" s="75"/>
    </row>
    <row r="204" spans="1:9" x14ac:dyDescent="0.25">
      <c r="A204" s="75"/>
      <c r="B204" s="75"/>
      <c r="C204" s="75"/>
      <c r="D204" s="75"/>
      <c r="E204" s="75"/>
      <c r="F204" s="75"/>
      <c r="G204" s="75"/>
      <c r="H204" s="75"/>
      <c r="I204" s="75"/>
    </row>
    <row r="205" spans="1:9" x14ac:dyDescent="0.25">
      <c r="A205" s="75"/>
      <c r="B205" s="75"/>
      <c r="C205" s="75"/>
      <c r="D205" s="75"/>
      <c r="E205" s="75"/>
      <c r="F205" s="75"/>
      <c r="G205" s="75"/>
      <c r="H205" s="75"/>
      <c r="I205" s="75"/>
    </row>
    <row r="206" spans="1:9" x14ac:dyDescent="0.25">
      <c r="A206" s="75"/>
      <c r="B206" s="75"/>
      <c r="C206" s="75"/>
      <c r="D206" s="75"/>
      <c r="E206" s="75"/>
      <c r="F206" s="75"/>
      <c r="G206" s="75"/>
      <c r="H206" s="75"/>
      <c r="I206" s="75"/>
    </row>
    <row r="207" spans="1:9" x14ac:dyDescent="0.25">
      <c r="A207" s="75"/>
      <c r="B207" s="75"/>
      <c r="C207" s="75"/>
      <c r="D207" s="75"/>
      <c r="E207" s="75"/>
      <c r="F207" s="75"/>
      <c r="G207" s="75"/>
      <c r="H207" s="75"/>
      <c r="I207" s="75"/>
    </row>
    <row r="208" spans="1:9" x14ac:dyDescent="0.25">
      <c r="A208" s="75"/>
      <c r="B208" s="75"/>
      <c r="C208" s="75"/>
      <c r="D208" s="75"/>
      <c r="E208" s="75"/>
      <c r="F208" s="75"/>
      <c r="G208" s="75"/>
      <c r="H208" s="75"/>
      <c r="I208" s="75"/>
    </row>
    <row r="209" spans="1:9" x14ac:dyDescent="0.25">
      <c r="A209" s="75"/>
      <c r="B209" s="75"/>
      <c r="C209" s="75"/>
      <c r="D209" s="75"/>
      <c r="E209" s="75"/>
      <c r="F209" s="75"/>
      <c r="G209" s="75"/>
      <c r="H209" s="75"/>
      <c r="I209" s="75"/>
    </row>
    <row r="210" spans="1:9" x14ac:dyDescent="0.25">
      <c r="A210" s="75"/>
      <c r="B210" s="75"/>
      <c r="C210" s="75"/>
      <c r="D210" s="75"/>
      <c r="E210" s="75"/>
      <c r="F210" s="75"/>
      <c r="G210" s="75"/>
      <c r="H210" s="75"/>
      <c r="I210" s="75"/>
    </row>
    <row r="211" spans="1:9" x14ac:dyDescent="0.25">
      <c r="A211" s="75"/>
      <c r="B211" s="75"/>
      <c r="C211" s="75"/>
      <c r="D211" s="75"/>
      <c r="E211" s="75"/>
      <c r="F211" s="75"/>
      <c r="G211" s="75"/>
      <c r="H211" s="75"/>
      <c r="I211" s="75"/>
    </row>
    <row r="212" spans="1:9" x14ac:dyDescent="0.25">
      <c r="A212" s="75"/>
      <c r="B212" s="75"/>
      <c r="C212" s="75"/>
      <c r="D212" s="75"/>
      <c r="E212" s="75"/>
      <c r="F212" s="75"/>
      <c r="G212" s="75"/>
      <c r="H212" s="75"/>
      <c r="I212" s="75"/>
    </row>
    <row r="213" spans="1:9" x14ac:dyDescent="0.25">
      <c r="A213" s="75"/>
      <c r="B213" s="75"/>
      <c r="C213" s="75"/>
      <c r="D213" s="75"/>
      <c r="E213" s="75"/>
      <c r="F213" s="75"/>
      <c r="G213" s="75"/>
      <c r="H213" s="75"/>
      <c r="I213" s="75"/>
    </row>
    <row r="214" spans="1:9" x14ac:dyDescent="0.25">
      <c r="A214" s="75"/>
      <c r="B214" s="75"/>
      <c r="C214" s="75"/>
      <c r="D214" s="75"/>
      <c r="E214" s="75"/>
      <c r="F214" s="75"/>
      <c r="G214" s="75"/>
      <c r="H214" s="75"/>
      <c r="I214" s="75"/>
    </row>
    <row r="215" spans="1:9" x14ac:dyDescent="0.25">
      <c r="A215" s="75"/>
      <c r="B215" s="75"/>
      <c r="C215" s="75"/>
      <c r="D215" s="75"/>
      <c r="E215" s="75"/>
      <c r="F215" s="75"/>
      <c r="G215" s="75"/>
      <c r="H215" s="75"/>
      <c r="I215" s="75"/>
    </row>
    <row r="216" spans="1:9" x14ac:dyDescent="0.25">
      <c r="A216" s="75"/>
      <c r="B216" s="75"/>
      <c r="C216" s="75"/>
      <c r="D216" s="75"/>
      <c r="E216" s="75"/>
      <c r="F216" s="75"/>
      <c r="G216" s="75"/>
      <c r="H216" s="75"/>
      <c r="I216" s="75"/>
    </row>
    <row r="217" spans="1:9" x14ac:dyDescent="0.25">
      <c r="A217" s="75"/>
      <c r="B217" s="75"/>
      <c r="C217" s="75"/>
      <c r="D217" s="75"/>
      <c r="E217" s="75"/>
      <c r="F217" s="75"/>
      <c r="G217" s="75"/>
      <c r="H217" s="75"/>
      <c r="I217" s="75"/>
    </row>
    <row r="218" spans="1:9" x14ac:dyDescent="0.25">
      <c r="A218" s="75"/>
      <c r="B218" s="75"/>
      <c r="C218" s="75"/>
      <c r="D218" s="75"/>
      <c r="E218" s="75"/>
      <c r="F218" s="75"/>
      <c r="G218" s="75"/>
      <c r="H218" s="75"/>
      <c r="I218" s="75"/>
    </row>
    <row r="219" spans="1:9" x14ac:dyDescent="0.25">
      <c r="A219" s="75"/>
      <c r="B219" s="75"/>
      <c r="C219" s="75"/>
      <c r="D219" s="75"/>
      <c r="E219" s="75"/>
      <c r="F219" s="75"/>
      <c r="G219" s="75"/>
      <c r="H219" s="75"/>
      <c r="I219" s="75"/>
    </row>
    <row r="220" spans="1:9" x14ac:dyDescent="0.25">
      <c r="A220" s="75"/>
      <c r="B220" s="75"/>
      <c r="C220" s="75"/>
      <c r="D220" s="75"/>
      <c r="E220" s="75"/>
      <c r="F220" s="75"/>
      <c r="G220" s="75"/>
      <c r="H220" s="75"/>
      <c r="I220" s="75"/>
    </row>
    <row r="221" spans="1:9" x14ac:dyDescent="0.25">
      <c r="A221" s="75"/>
      <c r="B221" s="75"/>
      <c r="C221" s="75"/>
      <c r="D221" s="75"/>
      <c r="E221" s="75"/>
      <c r="F221" s="75"/>
      <c r="G221" s="75"/>
      <c r="H221" s="75"/>
      <c r="I221" s="75"/>
    </row>
    <row r="222" spans="1:9" x14ac:dyDescent="0.25">
      <c r="A222" s="75"/>
      <c r="B222" s="75"/>
      <c r="C222" s="75"/>
      <c r="D222" s="75"/>
      <c r="E222" s="75"/>
      <c r="F222" s="75"/>
      <c r="G222" s="75"/>
      <c r="H222" s="75"/>
      <c r="I222" s="75"/>
    </row>
    <row r="223" spans="1:9" x14ac:dyDescent="0.25">
      <c r="A223" s="75"/>
      <c r="B223" s="75"/>
      <c r="C223" s="75"/>
      <c r="D223" s="75"/>
      <c r="E223" s="75"/>
      <c r="F223" s="75"/>
      <c r="G223" s="75"/>
      <c r="H223" s="75"/>
      <c r="I223" s="75"/>
    </row>
    <row r="224" spans="1:9" x14ac:dyDescent="0.25">
      <c r="A224" s="75"/>
      <c r="B224" s="75"/>
      <c r="C224" s="75"/>
      <c r="D224" s="75"/>
      <c r="E224" s="75"/>
      <c r="F224" s="75"/>
      <c r="G224" s="75"/>
      <c r="H224" s="75"/>
      <c r="I224" s="75"/>
    </row>
    <row r="225" spans="1:9" x14ac:dyDescent="0.25">
      <c r="A225" s="75"/>
      <c r="B225" s="75"/>
      <c r="C225" s="75"/>
      <c r="D225" s="75"/>
      <c r="E225" s="75"/>
      <c r="F225" s="75"/>
      <c r="G225" s="75"/>
      <c r="H225" s="75"/>
      <c r="I225" s="75"/>
    </row>
    <row r="226" spans="1:9" x14ac:dyDescent="0.25">
      <c r="A226" s="75"/>
      <c r="B226" s="75"/>
      <c r="C226" s="75"/>
      <c r="D226" s="75"/>
      <c r="E226" s="75"/>
      <c r="F226" s="75"/>
      <c r="G226" s="75"/>
      <c r="H226" s="75"/>
      <c r="I226" s="75"/>
    </row>
    <row r="227" spans="1:9" x14ac:dyDescent="0.25">
      <c r="A227" s="75"/>
      <c r="B227" s="75"/>
      <c r="C227" s="75"/>
      <c r="D227" s="75"/>
      <c r="E227" s="75"/>
      <c r="F227" s="75"/>
      <c r="G227" s="75"/>
      <c r="H227" s="75"/>
      <c r="I227" s="75"/>
    </row>
    <row r="228" spans="1:9" x14ac:dyDescent="0.25">
      <c r="A228" s="75"/>
      <c r="B228" s="75"/>
      <c r="C228" s="75"/>
      <c r="D228" s="75"/>
      <c r="E228" s="75"/>
      <c r="F228" s="75"/>
      <c r="G228" s="75"/>
      <c r="H228" s="75"/>
      <c r="I228" s="75"/>
    </row>
    <row r="229" spans="1:9" x14ac:dyDescent="0.25">
      <c r="A229" s="75"/>
      <c r="B229" s="75"/>
      <c r="C229" s="75"/>
      <c r="D229" s="75"/>
      <c r="E229" s="75"/>
      <c r="F229" s="75"/>
      <c r="G229" s="75"/>
      <c r="H229" s="75"/>
      <c r="I229" s="75"/>
    </row>
    <row r="230" spans="1:9" x14ac:dyDescent="0.25">
      <c r="A230" s="75"/>
      <c r="B230" s="75"/>
      <c r="C230" s="75"/>
      <c r="D230" s="75"/>
      <c r="E230" s="75"/>
      <c r="F230" s="75"/>
      <c r="G230" s="75"/>
      <c r="H230" s="75"/>
      <c r="I230" s="75"/>
    </row>
    <row r="231" spans="1:9" x14ac:dyDescent="0.25">
      <c r="A231" s="75"/>
      <c r="B231" s="75"/>
      <c r="C231" s="75"/>
      <c r="D231" s="75"/>
      <c r="E231" s="75"/>
      <c r="F231" s="75"/>
      <c r="G231" s="75"/>
      <c r="H231" s="75"/>
      <c r="I231" s="75"/>
    </row>
    <row r="232" spans="1:9" x14ac:dyDescent="0.25">
      <c r="A232" s="75"/>
      <c r="B232" s="75"/>
      <c r="C232" s="75"/>
      <c r="D232" s="75"/>
      <c r="E232" s="75"/>
      <c r="F232" s="75"/>
      <c r="G232" s="75"/>
      <c r="H232" s="75"/>
      <c r="I232" s="75"/>
    </row>
    <row r="233" spans="1:9" x14ac:dyDescent="0.25">
      <c r="A233" s="75"/>
      <c r="B233" s="75"/>
      <c r="C233" s="75"/>
      <c r="D233" s="75"/>
      <c r="E233" s="75"/>
      <c r="F233" s="75"/>
      <c r="G233" s="75"/>
      <c r="H233" s="75"/>
      <c r="I233" s="75"/>
    </row>
    <row r="234" spans="1:9" x14ac:dyDescent="0.25">
      <c r="A234" s="75"/>
      <c r="B234" s="75"/>
      <c r="C234" s="75"/>
      <c r="D234" s="75"/>
      <c r="E234" s="75"/>
      <c r="F234" s="75"/>
      <c r="G234" s="75"/>
      <c r="H234" s="75"/>
      <c r="I234" s="75"/>
    </row>
    <row r="235" spans="1:9" x14ac:dyDescent="0.25">
      <c r="A235" s="75"/>
      <c r="B235" s="75"/>
      <c r="C235" s="75"/>
      <c r="D235" s="75"/>
      <c r="E235" s="75"/>
      <c r="F235" s="75"/>
      <c r="G235" s="75"/>
      <c r="H235" s="75"/>
      <c r="I235" s="75"/>
    </row>
    <row r="236" spans="1:9" x14ac:dyDescent="0.25">
      <c r="A236" s="75"/>
      <c r="B236" s="75"/>
      <c r="C236" s="75"/>
      <c r="D236" s="75"/>
      <c r="E236" s="75"/>
      <c r="F236" s="75"/>
      <c r="G236" s="75"/>
      <c r="H236" s="75"/>
      <c r="I236" s="75"/>
    </row>
    <row r="237" spans="1:9" x14ac:dyDescent="0.25">
      <c r="A237" s="75"/>
      <c r="B237" s="75"/>
      <c r="C237" s="75"/>
      <c r="D237" s="75"/>
      <c r="E237" s="75"/>
      <c r="F237" s="75"/>
      <c r="G237" s="75"/>
      <c r="H237" s="75"/>
      <c r="I237" s="75"/>
    </row>
    <row r="238" spans="1:9" x14ac:dyDescent="0.25">
      <c r="A238" s="75"/>
      <c r="B238" s="75"/>
      <c r="C238" s="75"/>
      <c r="D238" s="75"/>
      <c r="E238" s="75"/>
      <c r="F238" s="75"/>
      <c r="G238" s="75"/>
      <c r="H238" s="75"/>
      <c r="I238" s="75"/>
    </row>
    <row r="239" spans="1:9" x14ac:dyDescent="0.25">
      <c r="A239" s="75"/>
      <c r="B239" s="75"/>
      <c r="C239" s="75"/>
      <c r="D239" s="75"/>
      <c r="E239" s="75"/>
      <c r="F239" s="75"/>
      <c r="G239" s="75"/>
      <c r="H239" s="75"/>
      <c r="I239" s="75"/>
    </row>
    <row r="240" spans="1:9" x14ac:dyDescent="0.25">
      <c r="A240" s="75"/>
      <c r="B240" s="75"/>
      <c r="C240" s="75"/>
      <c r="D240" s="75"/>
      <c r="E240" s="75"/>
      <c r="F240" s="75"/>
      <c r="G240" s="75"/>
      <c r="H240" s="75"/>
      <c r="I240" s="75"/>
    </row>
    <row r="241" spans="1:9" x14ac:dyDescent="0.25">
      <c r="A241" s="75"/>
      <c r="B241" s="75"/>
      <c r="C241" s="75"/>
      <c r="D241" s="75"/>
      <c r="E241" s="75"/>
      <c r="F241" s="75"/>
      <c r="G241" s="75"/>
      <c r="H241" s="75"/>
      <c r="I241" s="75"/>
    </row>
    <row r="242" spans="1:9" x14ac:dyDescent="0.25">
      <c r="A242" s="75"/>
      <c r="B242" s="75"/>
      <c r="C242" s="75"/>
      <c r="D242" s="75"/>
      <c r="E242" s="75"/>
      <c r="F242" s="75"/>
      <c r="G242" s="75"/>
      <c r="H242" s="75"/>
      <c r="I242" s="75"/>
    </row>
    <row r="243" spans="1:9" x14ac:dyDescent="0.25">
      <c r="A243" s="75"/>
      <c r="B243" s="75"/>
      <c r="C243" s="75"/>
      <c r="D243" s="75"/>
      <c r="E243" s="75"/>
      <c r="F243" s="75"/>
      <c r="G243" s="75"/>
      <c r="H243" s="75"/>
      <c r="I243" s="75"/>
    </row>
    <row r="244" spans="1:9" x14ac:dyDescent="0.25">
      <c r="A244" s="75"/>
      <c r="B244" s="75"/>
      <c r="C244" s="75"/>
      <c r="D244" s="75"/>
      <c r="E244" s="75"/>
      <c r="F244" s="75"/>
      <c r="G244" s="75"/>
      <c r="H244" s="75"/>
      <c r="I244" s="75"/>
    </row>
    <row r="245" spans="1:9" x14ac:dyDescent="0.25">
      <c r="A245" s="75"/>
      <c r="B245" s="75"/>
      <c r="C245" s="75"/>
      <c r="D245" s="75"/>
      <c r="E245" s="75"/>
      <c r="F245" s="75"/>
      <c r="G245" s="75"/>
      <c r="H245" s="75"/>
      <c r="I245" s="75"/>
    </row>
    <row r="246" spans="1:9" x14ac:dyDescent="0.25">
      <c r="A246" s="75"/>
      <c r="B246" s="75"/>
      <c r="C246" s="75"/>
      <c r="D246" s="75"/>
      <c r="E246" s="75"/>
      <c r="F246" s="75"/>
      <c r="G246" s="75"/>
      <c r="H246" s="75"/>
      <c r="I246" s="75"/>
    </row>
    <row r="247" spans="1:9" x14ac:dyDescent="0.25">
      <c r="A247" s="75"/>
      <c r="B247" s="75"/>
      <c r="C247" s="75"/>
      <c r="D247" s="75"/>
      <c r="E247" s="75"/>
      <c r="F247" s="75"/>
      <c r="G247" s="75"/>
      <c r="H247" s="75"/>
      <c r="I247" s="75"/>
    </row>
    <row r="248" spans="1:9" x14ac:dyDescent="0.25">
      <c r="A248" s="75"/>
      <c r="B248" s="75"/>
      <c r="C248" s="75"/>
      <c r="D248" s="75"/>
      <c r="E248" s="75"/>
      <c r="F248" s="75"/>
      <c r="G248" s="75"/>
      <c r="H248" s="75"/>
      <c r="I248" s="75"/>
    </row>
    <row r="249" spans="1:9" x14ac:dyDescent="0.25">
      <c r="A249" s="75"/>
      <c r="B249" s="75"/>
      <c r="C249" s="75"/>
      <c r="D249" s="75"/>
      <c r="E249" s="75"/>
      <c r="F249" s="75"/>
      <c r="G249" s="75"/>
      <c r="H249" s="75"/>
      <c r="I249" s="75"/>
    </row>
    <row r="250" spans="1:9" x14ac:dyDescent="0.25">
      <c r="A250" s="75"/>
      <c r="B250" s="75"/>
      <c r="C250" s="75"/>
      <c r="D250" s="75"/>
      <c r="E250" s="75"/>
      <c r="F250" s="75"/>
      <c r="G250" s="75"/>
      <c r="H250" s="75"/>
      <c r="I250" s="75"/>
    </row>
    <row r="251" spans="1:9" x14ac:dyDescent="0.25">
      <c r="A251" s="75"/>
      <c r="B251" s="75"/>
      <c r="C251" s="75"/>
      <c r="D251" s="75"/>
      <c r="E251" s="75"/>
      <c r="F251" s="75"/>
      <c r="G251" s="75"/>
      <c r="H251" s="75"/>
      <c r="I251" s="75"/>
    </row>
    <row r="252" spans="1:9" x14ac:dyDescent="0.25">
      <c r="A252" s="75"/>
      <c r="B252" s="75"/>
      <c r="C252" s="75"/>
      <c r="D252" s="75"/>
      <c r="E252" s="75"/>
      <c r="F252" s="75"/>
      <c r="G252" s="75"/>
      <c r="H252" s="75"/>
      <c r="I252" s="75"/>
    </row>
    <row r="253" spans="1:9" x14ac:dyDescent="0.25">
      <c r="A253" s="75"/>
      <c r="B253" s="75"/>
      <c r="C253" s="75"/>
      <c r="D253" s="75"/>
      <c r="E253" s="75"/>
      <c r="F253" s="75"/>
      <c r="G253" s="75"/>
      <c r="H253" s="75"/>
      <c r="I253" s="75"/>
    </row>
    <row r="254" spans="1:9" x14ac:dyDescent="0.25">
      <c r="A254" s="75"/>
      <c r="B254" s="75"/>
      <c r="C254" s="75"/>
      <c r="D254" s="75"/>
      <c r="E254" s="75"/>
      <c r="F254" s="75"/>
      <c r="G254" s="75"/>
      <c r="H254" s="75"/>
      <c r="I254" s="75"/>
    </row>
    <row r="255" spans="1:9" x14ac:dyDescent="0.25">
      <c r="A255" s="75"/>
      <c r="B255" s="75"/>
      <c r="C255" s="75"/>
      <c r="D255" s="75"/>
      <c r="E255" s="75"/>
      <c r="F255" s="75"/>
      <c r="G255" s="75"/>
      <c r="H255" s="75"/>
      <c r="I255" s="75"/>
    </row>
    <row r="256" spans="1:9" x14ac:dyDescent="0.25">
      <c r="A256" s="75"/>
      <c r="B256" s="75"/>
      <c r="C256" s="75"/>
      <c r="D256" s="75"/>
      <c r="E256" s="75"/>
      <c r="F256" s="75"/>
      <c r="G256" s="75"/>
      <c r="H256" s="75"/>
      <c r="I256" s="75"/>
    </row>
    <row r="257" spans="1:9" x14ac:dyDescent="0.25">
      <c r="A257" s="75"/>
      <c r="B257" s="75"/>
      <c r="C257" s="75"/>
      <c r="D257" s="75"/>
      <c r="E257" s="75"/>
      <c r="F257" s="75"/>
      <c r="G257" s="75"/>
      <c r="H257" s="75"/>
      <c r="I257" s="75"/>
    </row>
    <row r="258" spans="1:9" x14ac:dyDescent="0.25">
      <c r="A258" s="75"/>
      <c r="B258" s="75"/>
      <c r="C258" s="75"/>
      <c r="D258" s="75"/>
      <c r="E258" s="75"/>
      <c r="F258" s="75"/>
      <c r="G258" s="75"/>
      <c r="H258" s="75"/>
      <c r="I258" s="75"/>
    </row>
    <row r="259" spans="1:9" x14ac:dyDescent="0.25">
      <c r="A259" s="75"/>
      <c r="B259" s="75"/>
      <c r="C259" s="75"/>
      <c r="D259" s="75"/>
      <c r="E259" s="75"/>
      <c r="F259" s="75"/>
      <c r="G259" s="75"/>
      <c r="H259" s="75"/>
      <c r="I259" s="75"/>
    </row>
    <row r="260" spans="1:9" x14ac:dyDescent="0.25">
      <c r="A260" s="75"/>
      <c r="B260" s="75"/>
      <c r="C260" s="75"/>
      <c r="D260" s="75"/>
      <c r="E260" s="75"/>
      <c r="F260" s="75"/>
      <c r="G260" s="75"/>
      <c r="H260" s="75"/>
      <c r="I260" s="75"/>
    </row>
    <row r="261" spans="1:9" x14ac:dyDescent="0.25">
      <c r="A261" s="75"/>
      <c r="B261" s="75"/>
      <c r="C261" s="75"/>
      <c r="D261" s="75"/>
      <c r="E261" s="75"/>
      <c r="F261" s="75"/>
      <c r="G261" s="75"/>
      <c r="H261" s="75"/>
      <c r="I261" s="75"/>
    </row>
    <row r="262" spans="1:9" x14ac:dyDescent="0.25">
      <c r="A262" s="75"/>
      <c r="B262" s="75"/>
      <c r="C262" s="75"/>
      <c r="D262" s="75"/>
      <c r="E262" s="75"/>
      <c r="F262" s="75"/>
      <c r="G262" s="75"/>
      <c r="H262" s="75"/>
      <c r="I262" s="75"/>
    </row>
    <row r="263" spans="1:9" x14ac:dyDescent="0.25">
      <c r="A263" s="75"/>
      <c r="B263" s="75"/>
      <c r="C263" s="75"/>
      <c r="D263" s="75"/>
      <c r="E263" s="75"/>
      <c r="F263" s="75"/>
      <c r="G263" s="75"/>
      <c r="H263" s="75"/>
      <c r="I263" s="75"/>
    </row>
    <row r="264" spans="1:9" x14ac:dyDescent="0.25">
      <c r="A264" s="75"/>
      <c r="B264" s="75"/>
      <c r="C264" s="75"/>
      <c r="D264" s="75"/>
      <c r="E264" s="75"/>
      <c r="F264" s="75"/>
      <c r="G264" s="75"/>
      <c r="H264" s="75"/>
      <c r="I264" s="75"/>
    </row>
    <row r="265" spans="1:9" x14ac:dyDescent="0.25">
      <c r="A265" s="75"/>
      <c r="B265" s="75"/>
      <c r="C265" s="75"/>
      <c r="D265" s="75"/>
      <c r="E265" s="75"/>
      <c r="F265" s="75"/>
      <c r="G265" s="75"/>
      <c r="H265" s="75"/>
      <c r="I265" s="75"/>
    </row>
    <row r="266" spans="1:9" x14ac:dyDescent="0.25">
      <c r="A266" s="75"/>
      <c r="B266" s="75"/>
      <c r="C266" s="75"/>
      <c r="D266" s="75"/>
      <c r="E266" s="75"/>
      <c r="F266" s="75"/>
      <c r="G266" s="75"/>
      <c r="H266" s="75"/>
      <c r="I266" s="75"/>
    </row>
    <row r="267" spans="1:9" x14ac:dyDescent="0.25">
      <c r="A267" s="75"/>
      <c r="B267" s="75"/>
      <c r="C267" s="75"/>
      <c r="D267" s="75"/>
      <c r="E267" s="75"/>
      <c r="F267" s="75"/>
      <c r="G267" s="75"/>
      <c r="H267" s="75"/>
      <c r="I267" s="75"/>
    </row>
    <row r="268" spans="1:9" x14ac:dyDescent="0.25">
      <c r="A268" s="75"/>
      <c r="B268" s="75"/>
      <c r="C268" s="75"/>
      <c r="D268" s="75"/>
      <c r="E268" s="75"/>
      <c r="F268" s="75"/>
      <c r="G268" s="75"/>
      <c r="H268" s="75"/>
      <c r="I268" s="75"/>
    </row>
    <row r="269" spans="1:9" x14ac:dyDescent="0.25">
      <c r="A269" s="75"/>
      <c r="B269" s="75"/>
      <c r="C269" s="75"/>
      <c r="D269" s="75"/>
      <c r="E269" s="75"/>
      <c r="F269" s="75"/>
      <c r="G269" s="75"/>
      <c r="H269" s="75"/>
      <c r="I269" s="75"/>
    </row>
    <row r="270" spans="1:9" x14ac:dyDescent="0.25">
      <c r="A270" s="75"/>
      <c r="B270" s="75"/>
      <c r="C270" s="75"/>
      <c r="D270" s="75"/>
      <c r="E270" s="75"/>
      <c r="F270" s="75"/>
      <c r="G270" s="75"/>
      <c r="H270" s="75"/>
      <c r="I270" s="75"/>
    </row>
    <row r="271" spans="1:9" x14ac:dyDescent="0.25">
      <c r="A271" s="75"/>
      <c r="B271" s="75"/>
      <c r="C271" s="75"/>
      <c r="D271" s="75"/>
      <c r="E271" s="75"/>
      <c r="F271" s="75"/>
      <c r="G271" s="75"/>
      <c r="H271" s="75"/>
      <c r="I271" s="75"/>
    </row>
    <row r="272" spans="1:9" x14ac:dyDescent="0.25">
      <c r="A272" s="75"/>
      <c r="B272" s="75"/>
      <c r="C272" s="75"/>
      <c r="D272" s="75"/>
      <c r="E272" s="75"/>
      <c r="F272" s="75"/>
      <c r="G272" s="75"/>
      <c r="H272" s="75"/>
      <c r="I272" s="75"/>
    </row>
    <row r="273" spans="1:9" x14ac:dyDescent="0.25">
      <c r="A273" s="75"/>
      <c r="B273" s="75"/>
      <c r="C273" s="75"/>
      <c r="D273" s="75"/>
      <c r="E273" s="75"/>
      <c r="F273" s="75"/>
      <c r="G273" s="75"/>
      <c r="H273" s="75"/>
      <c r="I273" s="75"/>
    </row>
    <row r="274" spans="1:9" x14ac:dyDescent="0.25">
      <c r="A274" s="75"/>
      <c r="B274" s="75"/>
      <c r="C274" s="75"/>
      <c r="D274" s="75"/>
      <c r="E274" s="75"/>
      <c r="F274" s="75"/>
      <c r="G274" s="75"/>
      <c r="H274" s="75"/>
      <c r="I274" s="75"/>
    </row>
    <row r="275" spans="1:9" x14ac:dyDescent="0.25">
      <c r="A275" s="75"/>
      <c r="B275" s="75"/>
      <c r="C275" s="75"/>
      <c r="D275" s="75"/>
      <c r="E275" s="75"/>
      <c r="F275" s="75"/>
      <c r="G275" s="75"/>
      <c r="H275" s="75"/>
      <c r="I275" s="75"/>
    </row>
    <row r="276" spans="1:9" x14ac:dyDescent="0.25">
      <c r="A276" s="75"/>
      <c r="B276" s="75"/>
      <c r="C276" s="75"/>
      <c r="D276" s="75"/>
      <c r="E276" s="75"/>
      <c r="F276" s="75"/>
      <c r="G276" s="75"/>
      <c r="H276" s="75"/>
      <c r="I276" s="75"/>
    </row>
    <row r="277" spans="1:9" x14ac:dyDescent="0.25">
      <c r="A277" s="75"/>
      <c r="B277" s="75"/>
      <c r="C277" s="75"/>
      <c r="D277" s="75"/>
      <c r="E277" s="75"/>
      <c r="F277" s="75"/>
      <c r="G277" s="75"/>
      <c r="H277" s="75"/>
      <c r="I277" s="75"/>
    </row>
    <row r="278" spans="1:9" x14ac:dyDescent="0.25">
      <c r="A278" s="75"/>
      <c r="B278" s="75"/>
      <c r="C278" s="75"/>
      <c r="D278" s="75"/>
      <c r="E278" s="75"/>
      <c r="F278" s="75"/>
      <c r="G278" s="75"/>
      <c r="H278" s="75"/>
      <c r="I278" s="75"/>
    </row>
    <row r="279" spans="1:9" x14ac:dyDescent="0.25">
      <c r="A279" s="75"/>
      <c r="B279" s="75"/>
      <c r="C279" s="75"/>
      <c r="D279" s="75"/>
      <c r="E279" s="75"/>
      <c r="F279" s="75"/>
      <c r="G279" s="75"/>
      <c r="H279" s="75"/>
      <c r="I279" s="75"/>
    </row>
    <row r="280" spans="1:9" x14ac:dyDescent="0.25">
      <c r="A280" s="75"/>
      <c r="B280" s="75"/>
      <c r="C280" s="75"/>
      <c r="D280" s="75"/>
      <c r="E280" s="75"/>
      <c r="F280" s="75"/>
      <c r="G280" s="75"/>
      <c r="H280" s="75"/>
      <c r="I280" s="75"/>
    </row>
    <row r="281" spans="1:9" x14ac:dyDescent="0.25">
      <c r="A281" s="75"/>
      <c r="B281" s="75"/>
      <c r="C281" s="75"/>
      <c r="D281" s="75"/>
      <c r="E281" s="75"/>
      <c r="F281" s="75"/>
      <c r="G281" s="75"/>
      <c r="H281" s="75"/>
      <c r="I281" s="75"/>
    </row>
    <row r="282" spans="1:9" x14ac:dyDescent="0.25">
      <c r="A282" s="75"/>
      <c r="B282" s="75"/>
      <c r="C282" s="75"/>
      <c r="D282" s="75"/>
      <c r="E282" s="75"/>
      <c r="F282" s="75"/>
      <c r="G282" s="75"/>
      <c r="H282" s="75"/>
      <c r="I282" s="75"/>
    </row>
    <row r="283" spans="1:9" x14ac:dyDescent="0.25">
      <c r="A283" s="75"/>
      <c r="B283" s="75"/>
      <c r="C283" s="75"/>
      <c r="D283" s="75"/>
      <c r="E283" s="75"/>
      <c r="F283" s="75"/>
      <c r="G283" s="75"/>
      <c r="H283" s="75"/>
      <c r="I283" s="75"/>
    </row>
    <row r="284" spans="1:9" x14ac:dyDescent="0.25">
      <c r="A284" s="75"/>
      <c r="B284" s="75"/>
      <c r="C284" s="75"/>
      <c r="D284" s="75"/>
      <c r="E284" s="75"/>
      <c r="F284" s="75"/>
      <c r="G284" s="75"/>
      <c r="H284" s="75"/>
      <c r="I284" s="75"/>
    </row>
    <row r="285" spans="1:9" x14ac:dyDescent="0.25">
      <c r="A285" s="75"/>
      <c r="B285" s="75"/>
      <c r="C285" s="75"/>
      <c r="D285" s="75"/>
      <c r="E285" s="75"/>
      <c r="F285" s="75"/>
      <c r="G285" s="75"/>
      <c r="H285" s="75"/>
      <c r="I285" s="75"/>
    </row>
    <row r="286" spans="1:9" x14ac:dyDescent="0.25">
      <c r="A286" s="75"/>
      <c r="B286" s="75"/>
      <c r="C286" s="75"/>
      <c r="D286" s="75"/>
      <c r="E286" s="75"/>
      <c r="F286" s="75"/>
      <c r="G286" s="75"/>
      <c r="H286" s="75"/>
      <c r="I286" s="75"/>
    </row>
    <row r="287" spans="1:9" x14ac:dyDescent="0.25">
      <c r="A287" s="75"/>
      <c r="B287" s="75"/>
      <c r="C287" s="75"/>
      <c r="D287" s="75"/>
      <c r="E287" s="75"/>
      <c r="F287" s="75"/>
      <c r="G287" s="75"/>
      <c r="H287" s="75"/>
      <c r="I287" s="75"/>
    </row>
    <row r="288" spans="1:9" x14ac:dyDescent="0.25">
      <c r="A288" s="75"/>
      <c r="B288" s="75"/>
      <c r="C288" s="75"/>
      <c r="D288" s="75"/>
      <c r="E288" s="75"/>
      <c r="F288" s="75"/>
      <c r="G288" s="75"/>
      <c r="H288" s="75"/>
      <c r="I288" s="75"/>
    </row>
    <row r="289" spans="1:9" x14ac:dyDescent="0.25">
      <c r="A289" s="75"/>
      <c r="B289" s="75"/>
      <c r="C289" s="75"/>
      <c r="D289" s="75"/>
      <c r="E289" s="75"/>
      <c r="F289" s="75"/>
      <c r="G289" s="75"/>
      <c r="H289" s="75"/>
      <c r="I289" s="75"/>
    </row>
    <row r="290" spans="1:9" x14ac:dyDescent="0.25">
      <c r="A290" s="75"/>
      <c r="B290" s="75"/>
      <c r="C290" s="75"/>
      <c r="D290" s="75"/>
      <c r="E290" s="75"/>
      <c r="F290" s="75"/>
      <c r="G290" s="75"/>
      <c r="H290" s="75"/>
      <c r="I290" s="75"/>
    </row>
    <row r="291" spans="1:9" x14ac:dyDescent="0.25">
      <c r="A291" s="75"/>
      <c r="B291" s="75"/>
      <c r="C291" s="75"/>
      <c r="D291" s="75"/>
      <c r="E291" s="75"/>
      <c r="F291" s="75"/>
      <c r="G291" s="75"/>
      <c r="H291" s="75"/>
      <c r="I291" s="75"/>
    </row>
    <row r="292" spans="1:9" x14ac:dyDescent="0.25">
      <c r="A292" s="75"/>
      <c r="B292" s="75"/>
      <c r="C292" s="75"/>
      <c r="D292" s="75"/>
      <c r="E292" s="75"/>
      <c r="F292" s="75"/>
      <c r="G292" s="75"/>
      <c r="H292" s="75"/>
      <c r="I292" s="75"/>
    </row>
    <row r="293" spans="1:9" x14ac:dyDescent="0.25">
      <c r="A293" s="75"/>
      <c r="B293" s="75"/>
      <c r="C293" s="75"/>
      <c r="D293" s="75"/>
      <c r="E293" s="75"/>
      <c r="F293" s="75"/>
      <c r="G293" s="75"/>
      <c r="H293" s="75"/>
      <c r="I293" s="75"/>
    </row>
    <row r="294" spans="1:9" x14ac:dyDescent="0.25">
      <c r="A294" s="75"/>
      <c r="B294" s="75"/>
      <c r="C294" s="75"/>
      <c r="D294" s="75"/>
      <c r="E294" s="75"/>
      <c r="F294" s="75"/>
      <c r="G294" s="75"/>
      <c r="H294" s="75"/>
      <c r="I294" s="75"/>
    </row>
    <row r="295" spans="1:9" x14ac:dyDescent="0.25">
      <c r="A295" s="75"/>
      <c r="B295" s="75"/>
      <c r="C295" s="75"/>
      <c r="D295" s="75"/>
      <c r="E295" s="75"/>
      <c r="F295" s="75"/>
      <c r="G295" s="75"/>
      <c r="H295" s="75"/>
      <c r="I295" s="75"/>
    </row>
    <row r="296" spans="1:9" x14ac:dyDescent="0.25">
      <c r="A296" s="75"/>
      <c r="B296" s="75"/>
      <c r="C296" s="75"/>
      <c r="D296" s="75"/>
      <c r="E296" s="75"/>
      <c r="F296" s="75"/>
      <c r="G296" s="75"/>
      <c r="H296" s="75"/>
      <c r="I296" s="75"/>
    </row>
    <row r="297" spans="1:9" x14ac:dyDescent="0.25">
      <c r="A297" s="75"/>
      <c r="B297" s="75"/>
      <c r="C297" s="75"/>
      <c r="D297" s="75"/>
      <c r="E297" s="75"/>
      <c r="F297" s="75"/>
      <c r="G297" s="75"/>
      <c r="H297" s="75"/>
      <c r="I297" s="75"/>
    </row>
    <row r="298" spans="1:9" x14ac:dyDescent="0.25">
      <c r="A298" s="75"/>
      <c r="B298" s="75"/>
      <c r="C298" s="75"/>
      <c r="D298" s="75"/>
      <c r="E298" s="75"/>
      <c r="F298" s="75"/>
      <c r="G298" s="75"/>
      <c r="H298" s="75"/>
      <c r="I298" s="75"/>
    </row>
    <row r="299" spans="1:9" x14ac:dyDescent="0.25">
      <c r="A299" s="75"/>
      <c r="B299" s="75"/>
      <c r="C299" s="75"/>
      <c r="D299" s="75"/>
      <c r="E299" s="75"/>
      <c r="F299" s="75"/>
      <c r="G299" s="75"/>
      <c r="H299" s="75"/>
      <c r="I299" s="75"/>
    </row>
    <row r="300" spans="1:9" x14ac:dyDescent="0.25">
      <c r="A300" s="75"/>
      <c r="B300" s="75"/>
      <c r="C300" s="75"/>
      <c r="D300" s="75"/>
      <c r="E300" s="75"/>
      <c r="F300" s="75"/>
      <c r="G300" s="75"/>
      <c r="H300" s="75"/>
      <c r="I300" s="75"/>
    </row>
    <row r="301" spans="1:9" x14ac:dyDescent="0.25">
      <c r="A301" s="75"/>
      <c r="B301" s="75"/>
      <c r="C301" s="75"/>
      <c r="D301" s="75"/>
      <c r="E301" s="75"/>
      <c r="F301" s="75"/>
      <c r="G301" s="75"/>
      <c r="H301" s="75"/>
      <c r="I301" s="75"/>
    </row>
    <row r="302" spans="1:9" x14ac:dyDescent="0.25">
      <c r="A302" s="75"/>
      <c r="B302" s="75"/>
      <c r="C302" s="75"/>
      <c r="D302" s="75"/>
      <c r="E302" s="75"/>
      <c r="F302" s="75"/>
      <c r="G302" s="75"/>
      <c r="H302" s="75"/>
      <c r="I302" s="75"/>
    </row>
    <row r="303" spans="1:9" x14ac:dyDescent="0.25">
      <c r="A303" s="75"/>
      <c r="B303" s="75"/>
      <c r="C303" s="75"/>
      <c r="D303" s="75"/>
      <c r="E303" s="75"/>
      <c r="F303" s="75"/>
      <c r="G303" s="75"/>
      <c r="H303" s="75"/>
      <c r="I303" s="75"/>
    </row>
    <row r="304" spans="1:9" x14ac:dyDescent="0.25">
      <c r="A304" s="75"/>
      <c r="B304" s="75"/>
      <c r="C304" s="75"/>
      <c r="D304" s="75"/>
      <c r="E304" s="75"/>
      <c r="F304" s="75"/>
      <c r="G304" s="75"/>
      <c r="H304" s="75"/>
      <c r="I304" s="75"/>
    </row>
    <row r="305" spans="1:9" x14ac:dyDescent="0.25">
      <c r="A305" s="75"/>
      <c r="B305" s="75"/>
      <c r="C305" s="75"/>
      <c r="D305" s="75"/>
      <c r="E305" s="75"/>
      <c r="F305" s="75"/>
      <c r="G305" s="75"/>
      <c r="H305" s="75"/>
      <c r="I305" s="75"/>
    </row>
    <row r="306" spans="1:9" x14ac:dyDescent="0.25">
      <c r="A306" s="75"/>
      <c r="B306" s="75"/>
      <c r="C306" s="75"/>
      <c r="D306" s="75"/>
      <c r="E306" s="75"/>
      <c r="F306" s="75"/>
      <c r="G306" s="75"/>
      <c r="H306" s="75"/>
      <c r="I306" s="75"/>
    </row>
    <row r="307" spans="1:9" x14ac:dyDescent="0.25">
      <c r="A307" s="75"/>
      <c r="B307" s="75"/>
      <c r="C307" s="75"/>
      <c r="D307" s="75"/>
      <c r="E307" s="75"/>
      <c r="F307" s="75"/>
      <c r="G307" s="75"/>
      <c r="H307" s="75"/>
      <c r="I307" s="75"/>
    </row>
    <row r="308" spans="1:9" x14ac:dyDescent="0.25">
      <c r="A308" s="75"/>
      <c r="B308" s="75"/>
      <c r="C308" s="75"/>
      <c r="D308" s="75"/>
      <c r="E308" s="75"/>
      <c r="F308" s="75"/>
      <c r="G308" s="75"/>
      <c r="H308" s="75"/>
      <c r="I308" s="75"/>
    </row>
    <row r="309" spans="1:9" x14ac:dyDescent="0.25">
      <c r="A309" s="75"/>
      <c r="B309" s="75"/>
      <c r="C309" s="75"/>
      <c r="D309" s="75"/>
      <c r="E309" s="75"/>
      <c r="F309" s="75"/>
      <c r="G309" s="75"/>
      <c r="H309" s="75"/>
      <c r="I309" s="75"/>
    </row>
    <row r="310" spans="1:9" x14ac:dyDescent="0.25">
      <c r="A310" s="75"/>
      <c r="B310" s="75"/>
      <c r="C310" s="75"/>
      <c r="D310" s="75"/>
      <c r="E310" s="75"/>
      <c r="F310" s="75"/>
      <c r="G310" s="75"/>
      <c r="H310" s="75"/>
      <c r="I310" s="75"/>
    </row>
    <row r="311" spans="1:9" x14ac:dyDescent="0.25">
      <c r="A311" s="75"/>
      <c r="B311" s="75"/>
      <c r="C311" s="75"/>
      <c r="D311" s="75"/>
      <c r="E311" s="75"/>
      <c r="F311" s="75"/>
      <c r="G311" s="75"/>
      <c r="H311" s="75"/>
      <c r="I311" s="75"/>
    </row>
    <row r="312" spans="1:9" x14ac:dyDescent="0.25">
      <c r="A312" s="75"/>
      <c r="B312" s="75"/>
      <c r="C312" s="75"/>
      <c r="D312" s="75"/>
      <c r="E312" s="75"/>
      <c r="F312" s="75"/>
      <c r="G312" s="75"/>
      <c r="H312" s="75"/>
      <c r="I312" s="75"/>
    </row>
    <row r="313" spans="1:9" x14ac:dyDescent="0.25">
      <c r="A313" s="75"/>
      <c r="B313" s="75"/>
      <c r="C313" s="75"/>
      <c r="D313" s="75"/>
      <c r="E313" s="75"/>
      <c r="F313" s="75"/>
      <c r="G313" s="75"/>
      <c r="H313" s="75"/>
      <c r="I313" s="75"/>
    </row>
    <row r="314" spans="1:9" x14ac:dyDescent="0.25">
      <c r="A314" s="75"/>
      <c r="B314" s="75"/>
      <c r="C314" s="75"/>
      <c r="D314" s="75"/>
      <c r="E314" s="75"/>
      <c r="F314" s="75"/>
      <c r="G314" s="75"/>
      <c r="H314" s="75"/>
      <c r="I314" s="75"/>
    </row>
    <row r="315" spans="1:9" x14ac:dyDescent="0.25">
      <c r="A315" s="75"/>
      <c r="B315" s="75"/>
      <c r="C315" s="75"/>
      <c r="D315" s="75"/>
      <c r="E315" s="75"/>
      <c r="F315" s="75"/>
      <c r="G315" s="75"/>
      <c r="H315" s="75"/>
      <c r="I315" s="75"/>
    </row>
    <row r="316" spans="1:9" x14ac:dyDescent="0.25">
      <c r="A316" s="75"/>
      <c r="B316" s="75"/>
      <c r="C316" s="75"/>
      <c r="D316" s="75"/>
      <c r="E316" s="75"/>
      <c r="F316" s="75"/>
      <c r="G316" s="75"/>
      <c r="H316" s="75"/>
      <c r="I316" s="75"/>
    </row>
    <row r="317" spans="1:9" x14ac:dyDescent="0.25">
      <c r="A317" s="75"/>
      <c r="B317" s="75"/>
      <c r="C317" s="75"/>
      <c r="D317" s="75"/>
      <c r="E317" s="75"/>
      <c r="F317" s="75"/>
      <c r="G317" s="75"/>
      <c r="H317" s="75"/>
      <c r="I317" s="75"/>
    </row>
    <row r="318" spans="1:9" x14ac:dyDescent="0.25">
      <c r="A318" s="75"/>
      <c r="B318" s="75"/>
      <c r="C318" s="75"/>
      <c r="D318" s="75"/>
      <c r="E318" s="75"/>
      <c r="F318" s="75"/>
      <c r="G318" s="75"/>
      <c r="H318" s="75"/>
      <c r="I318" s="75"/>
    </row>
    <row r="319" spans="1:9" x14ac:dyDescent="0.25">
      <c r="A319" s="75"/>
      <c r="B319" s="75"/>
      <c r="C319" s="75"/>
      <c r="D319" s="75"/>
      <c r="E319" s="75"/>
      <c r="F319" s="75"/>
      <c r="G319" s="75"/>
      <c r="H319" s="75"/>
      <c r="I319" s="75"/>
    </row>
    <row r="320" spans="1:9" x14ac:dyDescent="0.25">
      <c r="A320" s="75"/>
      <c r="B320" s="75"/>
      <c r="C320" s="75"/>
      <c r="D320" s="75"/>
      <c r="E320" s="75"/>
      <c r="F320" s="75"/>
      <c r="G320" s="75"/>
      <c r="H320" s="75"/>
      <c r="I320" s="75"/>
    </row>
    <row r="321" spans="1:9" x14ac:dyDescent="0.25">
      <c r="A321" s="75"/>
      <c r="B321" s="75"/>
      <c r="C321" s="75"/>
      <c r="D321" s="75"/>
      <c r="E321" s="75"/>
      <c r="F321" s="75"/>
      <c r="G321" s="75"/>
      <c r="H321" s="75"/>
      <c r="I321" s="75"/>
    </row>
    <row r="322" spans="1:9" x14ac:dyDescent="0.25">
      <c r="A322" s="75"/>
      <c r="B322" s="75"/>
      <c r="C322" s="75"/>
      <c r="D322" s="75"/>
      <c r="E322" s="75"/>
      <c r="F322" s="75"/>
      <c r="G322" s="75"/>
      <c r="H322" s="75"/>
      <c r="I322" s="75"/>
    </row>
    <row r="323" spans="1:9" x14ac:dyDescent="0.25">
      <c r="A323" s="75"/>
      <c r="B323" s="75"/>
      <c r="C323" s="75"/>
      <c r="D323" s="75"/>
      <c r="E323" s="75"/>
      <c r="F323" s="75"/>
      <c r="G323" s="75"/>
      <c r="H323" s="75"/>
      <c r="I323" s="75"/>
    </row>
    <row r="324" spans="1:9" x14ac:dyDescent="0.25">
      <c r="A324" s="75"/>
      <c r="B324" s="75"/>
      <c r="C324" s="75"/>
      <c r="D324" s="75"/>
      <c r="E324" s="75"/>
      <c r="F324" s="75"/>
      <c r="G324" s="75"/>
      <c r="H324" s="75"/>
      <c r="I324" s="75"/>
    </row>
    <row r="325" spans="1:9" x14ac:dyDescent="0.25">
      <c r="A325" s="75"/>
      <c r="B325" s="75"/>
      <c r="C325" s="75"/>
      <c r="D325" s="75"/>
      <c r="E325" s="75"/>
      <c r="F325" s="75"/>
      <c r="G325" s="75"/>
      <c r="H325" s="75"/>
      <c r="I325" s="75"/>
    </row>
    <row r="326" spans="1:9" x14ac:dyDescent="0.25">
      <c r="A326" s="75"/>
      <c r="B326" s="75"/>
      <c r="C326" s="75"/>
      <c r="D326" s="75"/>
      <c r="E326" s="75"/>
      <c r="F326" s="75"/>
      <c r="G326" s="75"/>
      <c r="H326" s="75"/>
      <c r="I326" s="75"/>
    </row>
    <row r="327" spans="1:9" x14ac:dyDescent="0.25">
      <c r="A327" s="75"/>
      <c r="B327" s="75"/>
      <c r="C327" s="75"/>
      <c r="D327" s="75"/>
      <c r="E327" s="75"/>
      <c r="F327" s="75"/>
      <c r="G327" s="75"/>
      <c r="H327" s="75"/>
      <c r="I327" s="75"/>
    </row>
    <row r="328" spans="1:9" x14ac:dyDescent="0.25">
      <c r="A328" s="75"/>
      <c r="B328" s="75"/>
      <c r="C328" s="75"/>
      <c r="D328" s="75"/>
      <c r="E328" s="75"/>
      <c r="F328" s="75"/>
      <c r="G328" s="75"/>
      <c r="H328" s="75"/>
      <c r="I328" s="75"/>
    </row>
    <row r="329" spans="1:9" x14ac:dyDescent="0.25">
      <c r="A329" s="75"/>
      <c r="B329" s="75"/>
      <c r="C329" s="75"/>
      <c r="D329" s="75"/>
      <c r="E329" s="75"/>
      <c r="F329" s="75"/>
      <c r="G329" s="75"/>
      <c r="H329" s="75"/>
      <c r="I329" s="75"/>
    </row>
    <row r="330" spans="1:9" x14ac:dyDescent="0.25">
      <c r="A330" s="75"/>
      <c r="B330" s="75"/>
      <c r="C330" s="75"/>
      <c r="D330" s="75"/>
      <c r="E330" s="75"/>
      <c r="F330" s="75"/>
      <c r="G330" s="75"/>
      <c r="H330" s="75"/>
      <c r="I330" s="75"/>
    </row>
    <row r="331" spans="1:9" x14ac:dyDescent="0.25">
      <c r="A331" s="75"/>
      <c r="B331" s="75"/>
      <c r="C331" s="75"/>
      <c r="D331" s="75"/>
      <c r="E331" s="75"/>
      <c r="F331" s="75"/>
      <c r="G331" s="75"/>
      <c r="H331" s="75"/>
      <c r="I331" s="75"/>
    </row>
    <row r="332" spans="1:9" x14ac:dyDescent="0.25">
      <c r="A332" s="75"/>
      <c r="B332" s="75"/>
      <c r="C332" s="75"/>
      <c r="D332" s="75"/>
      <c r="E332" s="75"/>
      <c r="F332" s="75"/>
      <c r="G332" s="75"/>
      <c r="H332" s="75"/>
      <c r="I332" s="75"/>
    </row>
    <row r="333" spans="1:9" x14ac:dyDescent="0.25">
      <c r="A333" s="75"/>
      <c r="B333" s="75"/>
      <c r="C333" s="75"/>
      <c r="D333" s="75"/>
      <c r="E333" s="75"/>
      <c r="F333" s="75"/>
      <c r="G333" s="75"/>
      <c r="H333" s="75"/>
      <c r="I333" s="75"/>
    </row>
    <row r="334" spans="1:9" x14ac:dyDescent="0.25">
      <c r="A334" s="75"/>
      <c r="B334" s="75"/>
      <c r="C334" s="75"/>
      <c r="D334" s="75"/>
      <c r="E334" s="75"/>
      <c r="F334" s="75"/>
      <c r="G334" s="75"/>
      <c r="H334" s="75"/>
      <c r="I334" s="75"/>
    </row>
    <row r="335" spans="1:9" x14ac:dyDescent="0.25">
      <c r="A335" s="75"/>
      <c r="B335" s="75"/>
      <c r="C335" s="75"/>
      <c r="D335" s="75"/>
      <c r="E335" s="75"/>
      <c r="F335" s="75"/>
      <c r="G335" s="75"/>
      <c r="H335" s="75"/>
      <c r="I335" s="75"/>
    </row>
    <row r="336" spans="1:9" x14ac:dyDescent="0.25">
      <c r="A336" s="75"/>
      <c r="B336" s="75"/>
      <c r="C336" s="75"/>
      <c r="D336" s="75"/>
      <c r="E336" s="75"/>
      <c r="F336" s="75"/>
      <c r="G336" s="75"/>
      <c r="H336" s="75"/>
      <c r="I336" s="75"/>
    </row>
    <row r="337" spans="1:9" x14ac:dyDescent="0.25">
      <c r="A337" s="75"/>
      <c r="B337" s="75"/>
      <c r="C337" s="75"/>
      <c r="D337" s="75"/>
      <c r="E337" s="75"/>
      <c r="F337" s="75"/>
      <c r="G337" s="75"/>
      <c r="H337" s="75"/>
      <c r="I337" s="75"/>
    </row>
    <row r="338" spans="1:9" x14ac:dyDescent="0.25">
      <c r="A338" s="75"/>
      <c r="B338" s="75"/>
      <c r="C338" s="75"/>
      <c r="D338" s="75"/>
      <c r="E338" s="75"/>
      <c r="F338" s="75"/>
      <c r="G338" s="75"/>
      <c r="H338" s="75"/>
      <c r="I338" s="75"/>
    </row>
    <row r="339" spans="1:9" x14ac:dyDescent="0.25">
      <c r="A339" s="75"/>
      <c r="B339" s="75"/>
      <c r="C339" s="75"/>
      <c r="D339" s="75"/>
      <c r="E339" s="75"/>
      <c r="F339" s="75"/>
      <c r="G339" s="75"/>
      <c r="H339" s="75"/>
      <c r="I339" s="75"/>
    </row>
    <row r="340" spans="1:9" x14ac:dyDescent="0.25">
      <c r="A340" s="75"/>
      <c r="B340" s="75"/>
      <c r="C340" s="75"/>
      <c r="D340" s="75"/>
      <c r="E340" s="75"/>
      <c r="F340" s="75"/>
      <c r="G340" s="75"/>
      <c r="H340" s="75"/>
      <c r="I340" s="75"/>
    </row>
    <row r="341" spans="1:9" x14ac:dyDescent="0.25">
      <c r="A341" s="75"/>
      <c r="B341" s="75"/>
      <c r="C341" s="75"/>
      <c r="D341" s="75"/>
      <c r="E341" s="75"/>
      <c r="F341" s="75"/>
      <c r="G341" s="75"/>
      <c r="H341" s="75"/>
      <c r="I341" s="75"/>
    </row>
    <row r="342" spans="1:9" x14ac:dyDescent="0.25">
      <c r="A342" s="75"/>
      <c r="B342" s="75"/>
      <c r="C342" s="75"/>
      <c r="D342" s="75"/>
      <c r="E342" s="75"/>
      <c r="F342" s="75"/>
      <c r="G342" s="75"/>
      <c r="H342" s="75"/>
      <c r="I342" s="75"/>
    </row>
    <row r="343" spans="1:9" x14ac:dyDescent="0.25">
      <c r="A343" s="75"/>
      <c r="B343" s="75"/>
      <c r="C343" s="75"/>
      <c r="D343" s="75"/>
      <c r="E343" s="75"/>
      <c r="F343" s="75"/>
      <c r="G343" s="75"/>
      <c r="H343" s="75"/>
      <c r="I343" s="75"/>
    </row>
    <row r="344" spans="1:9" x14ac:dyDescent="0.25">
      <c r="A344" s="75"/>
      <c r="B344" s="75"/>
      <c r="C344" s="75"/>
      <c r="D344" s="75"/>
      <c r="E344" s="75"/>
      <c r="F344" s="75"/>
      <c r="G344" s="75"/>
      <c r="H344" s="75"/>
      <c r="I344" s="75"/>
    </row>
    <row r="345" spans="1:9" x14ac:dyDescent="0.25">
      <c r="A345" s="75"/>
      <c r="B345" s="75"/>
      <c r="C345" s="75"/>
      <c r="D345" s="75"/>
      <c r="E345" s="75"/>
      <c r="F345" s="75"/>
      <c r="G345" s="75"/>
      <c r="H345" s="75"/>
      <c r="I345" s="75"/>
    </row>
    <row r="346" spans="1:9" x14ac:dyDescent="0.25">
      <c r="A346" s="75"/>
      <c r="B346" s="75"/>
      <c r="C346" s="75"/>
      <c r="D346" s="75"/>
      <c r="E346" s="75"/>
      <c r="F346" s="75"/>
      <c r="G346" s="75"/>
      <c r="H346" s="75"/>
      <c r="I346" s="75"/>
    </row>
    <row r="347" spans="1:9" x14ac:dyDescent="0.25">
      <c r="A347" s="75"/>
      <c r="B347" s="75"/>
      <c r="C347" s="75"/>
      <c r="D347" s="75"/>
      <c r="E347" s="75"/>
      <c r="F347" s="75"/>
      <c r="G347" s="75"/>
      <c r="H347" s="75"/>
      <c r="I347" s="75"/>
    </row>
    <row r="348" spans="1:9" x14ac:dyDescent="0.25">
      <c r="A348" s="75"/>
      <c r="B348" s="75"/>
      <c r="C348" s="75"/>
      <c r="D348" s="75"/>
      <c r="E348" s="75"/>
      <c r="F348" s="75"/>
      <c r="G348" s="75"/>
      <c r="H348" s="75"/>
      <c r="I348" s="75"/>
    </row>
    <row r="349" spans="1:9" x14ac:dyDescent="0.25">
      <c r="A349" s="75"/>
      <c r="B349" s="75"/>
      <c r="C349" s="75"/>
      <c r="D349" s="75"/>
      <c r="E349" s="75"/>
      <c r="F349" s="75"/>
      <c r="G349" s="75"/>
      <c r="H349" s="75"/>
      <c r="I349" s="75"/>
    </row>
    <row r="350" spans="1:9" x14ac:dyDescent="0.25">
      <c r="A350" s="75"/>
      <c r="B350" s="75"/>
      <c r="C350" s="75"/>
      <c r="D350" s="75"/>
      <c r="E350" s="75"/>
      <c r="F350" s="75"/>
      <c r="G350" s="75"/>
      <c r="H350" s="75"/>
      <c r="I350" s="75"/>
    </row>
    <row r="351" spans="1:9" x14ac:dyDescent="0.25">
      <c r="A351" s="75"/>
      <c r="B351" s="75"/>
      <c r="C351" s="75"/>
      <c r="D351" s="75"/>
      <c r="E351" s="75"/>
      <c r="F351" s="75"/>
      <c r="G351" s="75"/>
      <c r="H351" s="75"/>
      <c r="I351" s="75"/>
    </row>
    <row r="352" spans="1:9" x14ac:dyDescent="0.25">
      <c r="A352" s="75"/>
      <c r="B352" s="75"/>
      <c r="C352" s="75"/>
      <c r="D352" s="75"/>
      <c r="E352" s="75"/>
      <c r="F352" s="75"/>
      <c r="G352" s="75"/>
      <c r="H352" s="75"/>
      <c r="I352" s="75"/>
    </row>
    <row r="353" spans="1:9" x14ac:dyDescent="0.25">
      <c r="A353" s="75"/>
      <c r="B353" s="75"/>
      <c r="C353" s="75"/>
      <c r="D353" s="75"/>
      <c r="E353" s="75"/>
      <c r="F353" s="75"/>
      <c r="G353" s="75"/>
      <c r="H353" s="75"/>
      <c r="I353" s="75"/>
    </row>
    <row r="354" spans="1:9" x14ac:dyDescent="0.25">
      <c r="A354" s="75"/>
      <c r="B354" s="75"/>
      <c r="C354" s="75"/>
      <c r="D354" s="75"/>
      <c r="E354" s="75"/>
      <c r="F354" s="75"/>
      <c r="G354" s="75"/>
      <c r="H354" s="75"/>
      <c r="I354" s="75"/>
    </row>
    <row r="355" spans="1:9" x14ac:dyDescent="0.25">
      <c r="A355" s="75"/>
      <c r="B355" s="75"/>
      <c r="C355" s="75"/>
      <c r="D355" s="75"/>
      <c r="E355" s="75"/>
      <c r="F355" s="75"/>
      <c r="G355" s="75"/>
      <c r="H355" s="75"/>
      <c r="I355" s="75"/>
    </row>
    <row r="356" spans="1:9" x14ac:dyDescent="0.25">
      <c r="A356" s="75"/>
      <c r="B356" s="75"/>
      <c r="C356" s="75"/>
      <c r="D356" s="75"/>
      <c r="E356" s="75"/>
      <c r="F356" s="75"/>
      <c r="G356" s="75"/>
      <c r="H356" s="75"/>
      <c r="I356" s="75"/>
    </row>
    <row r="357" spans="1:9" x14ac:dyDescent="0.25">
      <c r="A357" s="75"/>
      <c r="B357" s="75"/>
      <c r="C357" s="75"/>
      <c r="D357" s="75"/>
      <c r="E357" s="75"/>
      <c r="F357" s="75"/>
      <c r="G357" s="75"/>
      <c r="H357" s="75"/>
      <c r="I357" s="75"/>
    </row>
    <row r="358" spans="1:9" x14ac:dyDescent="0.25">
      <c r="A358" s="75"/>
      <c r="B358" s="75"/>
      <c r="C358" s="75"/>
      <c r="D358" s="75"/>
      <c r="E358" s="75"/>
      <c r="F358" s="75"/>
      <c r="G358" s="75"/>
      <c r="H358" s="75"/>
      <c r="I358" s="75"/>
    </row>
    <row r="359" spans="1:9" x14ac:dyDescent="0.25">
      <c r="A359" s="75"/>
      <c r="B359" s="75"/>
      <c r="C359" s="75"/>
      <c r="D359" s="75"/>
      <c r="E359" s="75"/>
      <c r="F359" s="75"/>
      <c r="G359" s="75"/>
      <c r="H359" s="75"/>
      <c r="I359" s="75"/>
    </row>
    <row r="360" spans="1:9" x14ac:dyDescent="0.25">
      <c r="A360" s="75"/>
      <c r="B360" s="75"/>
      <c r="C360" s="75"/>
      <c r="D360" s="75"/>
      <c r="E360" s="75"/>
      <c r="F360" s="75"/>
      <c r="G360" s="75"/>
      <c r="H360" s="75"/>
      <c r="I360" s="75"/>
    </row>
    <row r="361" spans="1:9" x14ac:dyDescent="0.25">
      <c r="A361" s="75"/>
      <c r="B361" s="75"/>
      <c r="C361" s="75"/>
      <c r="D361" s="75"/>
      <c r="E361" s="75"/>
      <c r="F361" s="75"/>
      <c r="G361" s="75"/>
      <c r="H361" s="75"/>
      <c r="I361" s="75"/>
    </row>
    <row r="362" spans="1:9" x14ac:dyDescent="0.25">
      <c r="A362" s="75"/>
      <c r="B362" s="75"/>
      <c r="C362" s="75"/>
      <c r="D362" s="75"/>
      <c r="E362" s="75"/>
      <c r="F362" s="75"/>
      <c r="G362" s="75"/>
      <c r="H362" s="75"/>
      <c r="I362" s="75"/>
    </row>
    <row r="363" spans="1:9" x14ac:dyDescent="0.25">
      <c r="A363" s="75"/>
      <c r="B363" s="75"/>
      <c r="C363" s="75"/>
      <c r="D363" s="75"/>
      <c r="E363" s="75"/>
      <c r="F363" s="75"/>
      <c r="G363" s="75"/>
      <c r="H363" s="75"/>
      <c r="I363" s="75"/>
    </row>
    <row r="364" spans="1:9" x14ac:dyDescent="0.25">
      <c r="A364" s="75"/>
      <c r="B364" s="75"/>
      <c r="C364" s="75"/>
      <c r="D364" s="75"/>
      <c r="E364" s="75"/>
      <c r="F364" s="75"/>
      <c r="G364" s="75"/>
      <c r="H364" s="75"/>
      <c r="I364" s="75"/>
    </row>
    <row r="365" spans="1:9" x14ac:dyDescent="0.25">
      <c r="A365" s="75"/>
      <c r="B365" s="75"/>
      <c r="C365" s="75"/>
      <c r="D365" s="75"/>
      <c r="E365" s="75"/>
      <c r="F365" s="75"/>
      <c r="G365" s="75"/>
      <c r="H365" s="75"/>
      <c r="I365" s="75"/>
    </row>
    <row r="366" spans="1:9" x14ac:dyDescent="0.25">
      <c r="A366" s="75"/>
      <c r="B366" s="75"/>
      <c r="C366" s="75"/>
      <c r="D366" s="75"/>
      <c r="E366" s="75"/>
      <c r="F366" s="75"/>
      <c r="G366" s="75"/>
      <c r="H366" s="75"/>
      <c r="I366" s="75"/>
    </row>
    <row r="367" spans="1:9" x14ac:dyDescent="0.25">
      <c r="A367" s="75"/>
      <c r="B367" s="75"/>
      <c r="C367" s="75"/>
      <c r="D367" s="75"/>
      <c r="E367" s="75"/>
      <c r="F367" s="75"/>
      <c r="G367" s="75"/>
      <c r="H367" s="75"/>
      <c r="I367" s="75"/>
    </row>
    <row r="368" spans="1:9" x14ac:dyDescent="0.25">
      <c r="A368" s="75"/>
      <c r="B368" s="75"/>
      <c r="C368" s="75"/>
      <c r="D368" s="75"/>
      <c r="E368" s="75"/>
      <c r="F368" s="75"/>
      <c r="G368" s="75"/>
      <c r="H368" s="75"/>
      <c r="I368" s="75"/>
    </row>
    <row r="369" spans="1:9" x14ac:dyDescent="0.25">
      <c r="A369" s="75"/>
      <c r="B369" s="75"/>
      <c r="C369" s="75"/>
      <c r="D369" s="75"/>
      <c r="E369" s="75"/>
      <c r="F369" s="75"/>
      <c r="G369" s="75"/>
      <c r="H369" s="75"/>
      <c r="I369" s="75"/>
    </row>
    <row r="370" spans="1:9" x14ac:dyDescent="0.25">
      <c r="A370" s="75"/>
      <c r="B370" s="75"/>
      <c r="C370" s="75"/>
      <c r="D370" s="75"/>
      <c r="E370" s="75"/>
      <c r="F370" s="75"/>
      <c r="G370" s="75"/>
      <c r="H370" s="75"/>
      <c r="I370" s="75"/>
    </row>
    <row r="371" spans="1:9" x14ac:dyDescent="0.25">
      <c r="A371" s="75"/>
      <c r="B371" s="75"/>
      <c r="C371" s="75"/>
      <c r="D371" s="75"/>
      <c r="E371" s="75"/>
      <c r="F371" s="75"/>
      <c r="G371" s="75"/>
      <c r="H371" s="75"/>
      <c r="I371" s="75"/>
    </row>
    <row r="372" spans="1:9" x14ac:dyDescent="0.25">
      <c r="A372" s="75"/>
      <c r="B372" s="75"/>
      <c r="C372" s="75"/>
      <c r="D372" s="75"/>
      <c r="E372" s="75"/>
      <c r="F372" s="75"/>
      <c r="G372" s="75"/>
      <c r="H372" s="75"/>
      <c r="I372" s="75"/>
    </row>
    <row r="373" spans="1:9" x14ac:dyDescent="0.25">
      <c r="A373" s="75"/>
      <c r="B373" s="75"/>
      <c r="C373" s="75"/>
      <c r="D373" s="75"/>
      <c r="E373" s="75"/>
      <c r="F373" s="75"/>
      <c r="G373" s="75"/>
      <c r="H373" s="75"/>
      <c r="I373" s="75"/>
    </row>
    <row r="374" spans="1:9" x14ac:dyDescent="0.25">
      <c r="A374" s="75"/>
      <c r="B374" s="75"/>
      <c r="C374" s="75"/>
      <c r="D374" s="75"/>
      <c r="E374" s="75"/>
      <c r="F374" s="75"/>
      <c r="G374" s="75"/>
      <c r="H374" s="75"/>
      <c r="I374" s="75"/>
    </row>
    <row r="375" spans="1:9" x14ac:dyDescent="0.25">
      <c r="A375" s="75"/>
      <c r="B375" s="75"/>
      <c r="C375" s="75"/>
      <c r="D375" s="75"/>
      <c r="E375" s="75"/>
      <c r="F375" s="75"/>
      <c r="G375" s="75"/>
      <c r="H375" s="75"/>
      <c r="I375" s="75"/>
    </row>
    <row r="376" spans="1:9" x14ac:dyDescent="0.25">
      <c r="A376" s="75"/>
      <c r="B376" s="75"/>
      <c r="C376" s="75"/>
      <c r="D376" s="75"/>
      <c r="E376" s="75"/>
      <c r="F376" s="75"/>
      <c r="G376" s="75"/>
      <c r="H376" s="75"/>
      <c r="I376" s="75"/>
    </row>
    <row r="377" spans="1:9" x14ac:dyDescent="0.25">
      <c r="A377" s="75"/>
      <c r="B377" s="75"/>
      <c r="C377" s="75"/>
      <c r="D377" s="75"/>
      <c r="E377" s="75"/>
      <c r="F377" s="75"/>
      <c r="G377" s="75"/>
      <c r="H377" s="75"/>
      <c r="I377" s="75"/>
    </row>
    <row r="378" spans="1:9" x14ac:dyDescent="0.25">
      <c r="A378" s="75"/>
      <c r="B378" s="75"/>
      <c r="C378" s="75"/>
      <c r="D378" s="75"/>
      <c r="E378" s="75"/>
      <c r="F378" s="75"/>
      <c r="G378" s="75"/>
      <c r="H378" s="75"/>
      <c r="I378" s="75"/>
    </row>
    <row r="379" spans="1:9" x14ac:dyDescent="0.25">
      <c r="A379" s="75"/>
      <c r="B379" s="75"/>
      <c r="C379" s="75"/>
      <c r="D379" s="75"/>
      <c r="E379" s="75"/>
      <c r="F379" s="75"/>
      <c r="G379" s="75"/>
      <c r="H379" s="75"/>
      <c r="I379" s="75"/>
    </row>
    <row r="380" spans="1:9" x14ac:dyDescent="0.25">
      <c r="A380" s="75"/>
      <c r="B380" s="75"/>
      <c r="C380" s="75"/>
      <c r="D380" s="75"/>
      <c r="E380" s="75"/>
      <c r="F380" s="75"/>
      <c r="G380" s="75"/>
      <c r="H380" s="75"/>
      <c r="I380" s="75"/>
    </row>
    <row r="381" spans="1:9" x14ac:dyDescent="0.25">
      <c r="A381" s="75"/>
      <c r="B381" s="75"/>
      <c r="C381" s="75"/>
      <c r="D381" s="75"/>
      <c r="E381" s="75"/>
      <c r="F381" s="75"/>
      <c r="G381" s="75"/>
      <c r="H381" s="75"/>
      <c r="I381" s="75"/>
    </row>
    <row r="382" spans="1:9" x14ac:dyDescent="0.25">
      <c r="A382" s="75"/>
      <c r="B382" s="75"/>
      <c r="C382" s="75"/>
      <c r="D382" s="75"/>
      <c r="E382" s="75"/>
      <c r="F382" s="75"/>
      <c r="G382" s="75"/>
      <c r="H382" s="75"/>
      <c r="I382" s="75"/>
    </row>
    <row r="383" spans="1:9" x14ac:dyDescent="0.25">
      <c r="A383" s="75"/>
      <c r="B383" s="75"/>
      <c r="C383" s="75"/>
      <c r="D383" s="75"/>
      <c r="E383" s="75"/>
      <c r="F383" s="75"/>
      <c r="G383" s="75"/>
      <c r="H383" s="75"/>
      <c r="I383" s="75"/>
    </row>
    <row r="384" spans="1:9" x14ac:dyDescent="0.25">
      <c r="A384" s="75"/>
      <c r="B384" s="75"/>
      <c r="C384" s="75"/>
      <c r="D384" s="75"/>
      <c r="E384" s="75"/>
      <c r="F384" s="75"/>
      <c r="G384" s="75"/>
      <c r="H384" s="75"/>
      <c r="I384" s="75"/>
    </row>
    <row r="385" spans="1:9" x14ac:dyDescent="0.25">
      <c r="A385" s="75"/>
      <c r="B385" s="75"/>
      <c r="C385" s="75"/>
      <c r="D385" s="75"/>
      <c r="E385" s="75"/>
      <c r="F385" s="75"/>
      <c r="G385" s="75"/>
      <c r="H385" s="75"/>
      <c r="I385" s="75"/>
    </row>
    <row r="386" spans="1:9" x14ac:dyDescent="0.25">
      <c r="A386" s="75"/>
      <c r="B386" s="75"/>
      <c r="C386" s="75"/>
      <c r="D386" s="75"/>
      <c r="E386" s="75"/>
      <c r="F386" s="75"/>
      <c r="G386" s="75"/>
      <c r="H386" s="75"/>
      <c r="I386" s="75"/>
    </row>
    <row r="387" spans="1:9" x14ac:dyDescent="0.25">
      <c r="A387" s="75"/>
      <c r="B387" s="75"/>
      <c r="C387" s="75"/>
      <c r="D387" s="75"/>
      <c r="E387" s="75"/>
      <c r="F387" s="75"/>
      <c r="G387" s="75"/>
      <c r="H387" s="75"/>
      <c r="I387" s="75"/>
    </row>
    <row r="388" spans="1:9" x14ac:dyDescent="0.25">
      <c r="A388" s="75"/>
      <c r="B388" s="75"/>
      <c r="C388" s="75"/>
      <c r="D388" s="75"/>
      <c r="E388" s="75"/>
      <c r="F388" s="75"/>
      <c r="G388" s="75"/>
      <c r="H388" s="75"/>
      <c r="I388" s="75"/>
    </row>
    <row r="389" spans="1:9" x14ac:dyDescent="0.25">
      <c r="A389" s="75"/>
      <c r="B389" s="75"/>
      <c r="C389" s="75"/>
      <c r="D389" s="75"/>
      <c r="E389" s="75"/>
      <c r="F389" s="75"/>
      <c r="G389" s="75"/>
      <c r="H389" s="75"/>
      <c r="I389" s="75"/>
    </row>
    <row r="390" spans="1:9" x14ac:dyDescent="0.25">
      <c r="A390" s="75"/>
      <c r="B390" s="75"/>
      <c r="C390" s="75"/>
      <c r="D390" s="75"/>
      <c r="E390" s="75"/>
      <c r="F390" s="75"/>
      <c r="G390" s="75"/>
      <c r="H390" s="75"/>
      <c r="I390" s="75"/>
    </row>
    <row r="391" spans="1:9" x14ac:dyDescent="0.25">
      <c r="A391" s="75"/>
      <c r="B391" s="75"/>
      <c r="C391" s="75"/>
      <c r="D391" s="75"/>
      <c r="E391" s="75"/>
      <c r="F391" s="75"/>
      <c r="G391" s="75"/>
      <c r="H391" s="75"/>
      <c r="I391" s="75"/>
    </row>
    <row r="392" spans="1:9" x14ac:dyDescent="0.25">
      <c r="A392" s="75"/>
      <c r="B392" s="75"/>
      <c r="C392" s="75"/>
      <c r="D392" s="75"/>
      <c r="E392" s="75"/>
      <c r="F392" s="75"/>
      <c r="G392" s="75"/>
      <c r="H392" s="75"/>
      <c r="I392" s="75"/>
    </row>
    <row r="393" spans="1:9" x14ac:dyDescent="0.25">
      <c r="A393" s="75"/>
      <c r="B393" s="75"/>
      <c r="C393" s="75"/>
      <c r="D393" s="75"/>
      <c r="E393" s="75"/>
      <c r="F393" s="75"/>
      <c r="G393" s="75"/>
      <c r="H393" s="75"/>
      <c r="I393" s="75"/>
    </row>
    <row r="394" spans="1:9" x14ac:dyDescent="0.25">
      <c r="A394" s="75"/>
      <c r="B394" s="75"/>
      <c r="C394" s="75"/>
      <c r="D394" s="75"/>
      <c r="E394" s="75"/>
      <c r="F394" s="75"/>
      <c r="G394" s="75"/>
      <c r="H394" s="75"/>
      <c r="I394" s="75"/>
    </row>
    <row r="395" spans="1:9" x14ac:dyDescent="0.25">
      <c r="A395" s="75"/>
      <c r="B395" s="75"/>
      <c r="C395" s="75"/>
      <c r="D395" s="75"/>
      <c r="E395" s="75"/>
      <c r="F395" s="75"/>
      <c r="G395" s="75"/>
      <c r="H395" s="75"/>
      <c r="I395" s="75"/>
    </row>
    <row r="396" spans="1:9" x14ac:dyDescent="0.25">
      <c r="A396" s="75"/>
      <c r="B396" s="75"/>
      <c r="C396" s="75"/>
      <c r="D396" s="75"/>
      <c r="E396" s="75"/>
      <c r="F396" s="75"/>
      <c r="G396" s="75"/>
      <c r="H396" s="75"/>
      <c r="I396" s="75"/>
    </row>
    <row r="397" spans="1:9" x14ac:dyDescent="0.25">
      <c r="A397" s="75"/>
      <c r="B397" s="75"/>
      <c r="C397" s="75"/>
      <c r="D397" s="75"/>
      <c r="E397" s="75"/>
      <c r="F397" s="75"/>
      <c r="G397" s="75"/>
      <c r="H397" s="75"/>
      <c r="I397" s="75"/>
    </row>
    <row r="398" spans="1:9" x14ac:dyDescent="0.25">
      <c r="A398" s="75"/>
      <c r="B398" s="75"/>
      <c r="C398" s="75"/>
      <c r="D398" s="75"/>
      <c r="E398" s="75"/>
      <c r="F398" s="75"/>
      <c r="G398" s="75"/>
      <c r="H398" s="75"/>
      <c r="I398" s="75"/>
    </row>
    <row r="399" spans="1:9" x14ac:dyDescent="0.25">
      <c r="A399" s="75"/>
      <c r="B399" s="75"/>
      <c r="C399" s="75"/>
      <c r="D399" s="75"/>
      <c r="E399" s="75"/>
      <c r="F399" s="75"/>
      <c r="G399" s="75"/>
      <c r="H399" s="75"/>
      <c r="I399" s="75"/>
    </row>
    <row r="400" spans="1:9" x14ac:dyDescent="0.25">
      <c r="A400" s="75"/>
      <c r="B400" s="75"/>
      <c r="C400" s="75"/>
      <c r="D400" s="75"/>
      <c r="E400" s="75"/>
      <c r="F400" s="75"/>
      <c r="G400" s="75"/>
      <c r="H400" s="75"/>
      <c r="I400" s="75"/>
    </row>
    <row r="401" spans="1:9" x14ac:dyDescent="0.25">
      <c r="A401" s="75"/>
      <c r="B401" s="75"/>
      <c r="C401" s="75"/>
      <c r="D401" s="75"/>
      <c r="E401" s="75"/>
      <c r="F401" s="75"/>
      <c r="G401" s="75"/>
      <c r="H401" s="75"/>
      <c r="I401" s="75"/>
    </row>
    <row r="402" spans="1:9" x14ac:dyDescent="0.25">
      <c r="A402" s="75"/>
      <c r="B402" s="75"/>
      <c r="C402" s="75"/>
      <c r="D402" s="75"/>
      <c r="E402" s="75"/>
      <c r="F402" s="75"/>
      <c r="G402" s="75"/>
      <c r="H402" s="75"/>
      <c r="I402" s="75"/>
    </row>
    <row r="403" spans="1:9" x14ac:dyDescent="0.25">
      <c r="A403" s="75"/>
      <c r="B403" s="75"/>
      <c r="C403" s="75"/>
      <c r="D403" s="75"/>
      <c r="E403" s="75"/>
      <c r="F403" s="75"/>
      <c r="G403" s="75"/>
      <c r="H403" s="75"/>
      <c r="I403" s="75"/>
    </row>
    <row r="404" spans="1:9" x14ac:dyDescent="0.25">
      <c r="A404" s="75"/>
      <c r="B404" s="75"/>
      <c r="C404" s="75"/>
      <c r="D404" s="75"/>
      <c r="E404" s="75"/>
      <c r="F404" s="75"/>
      <c r="G404" s="75"/>
      <c r="H404" s="75"/>
      <c r="I404" s="75"/>
    </row>
    <row r="405" spans="1:9" x14ac:dyDescent="0.25">
      <c r="A405" s="75"/>
      <c r="B405" s="75"/>
      <c r="C405" s="75"/>
      <c r="D405" s="75"/>
      <c r="E405" s="75"/>
      <c r="F405" s="75"/>
      <c r="G405" s="75"/>
      <c r="H405" s="75"/>
      <c r="I405" s="75"/>
    </row>
    <row r="406" spans="1:9" x14ac:dyDescent="0.25">
      <c r="A406" s="75"/>
      <c r="B406" s="75"/>
      <c r="C406" s="75"/>
      <c r="D406" s="75"/>
      <c r="E406" s="75"/>
      <c r="F406" s="75"/>
      <c r="G406" s="75"/>
      <c r="H406" s="75"/>
      <c r="I406" s="75"/>
    </row>
    <row r="407" spans="1:9" x14ac:dyDescent="0.25">
      <c r="A407" s="75"/>
      <c r="B407" s="75"/>
      <c r="C407" s="75"/>
      <c r="D407" s="75"/>
      <c r="E407" s="75"/>
      <c r="F407" s="75"/>
      <c r="G407" s="75"/>
      <c r="H407" s="75"/>
      <c r="I407" s="75"/>
    </row>
    <row r="408" spans="1:9" x14ac:dyDescent="0.25">
      <c r="A408" s="75"/>
      <c r="B408" s="75"/>
      <c r="C408" s="75"/>
      <c r="D408" s="75"/>
      <c r="E408" s="75"/>
      <c r="F408" s="75"/>
      <c r="G408" s="75"/>
      <c r="H408" s="75"/>
      <c r="I408" s="75"/>
    </row>
    <row r="409" spans="1:9" x14ac:dyDescent="0.25">
      <c r="A409" s="75"/>
      <c r="B409" s="75"/>
      <c r="C409" s="75"/>
      <c r="D409" s="75"/>
      <c r="E409" s="75"/>
      <c r="F409" s="75"/>
      <c r="G409" s="75"/>
      <c r="H409" s="75"/>
      <c r="I409" s="75"/>
    </row>
    <row r="410" spans="1:9" x14ac:dyDescent="0.25">
      <c r="A410" s="75"/>
      <c r="B410" s="75"/>
      <c r="C410" s="75"/>
      <c r="D410" s="75"/>
      <c r="E410" s="75"/>
      <c r="F410" s="75"/>
      <c r="G410" s="75"/>
      <c r="H410" s="75"/>
      <c r="I410" s="75"/>
    </row>
    <row r="411" spans="1:9" x14ac:dyDescent="0.25">
      <c r="A411" s="75"/>
      <c r="B411" s="75"/>
      <c r="C411" s="75"/>
      <c r="D411" s="75"/>
      <c r="E411" s="75"/>
      <c r="F411" s="75"/>
      <c r="G411" s="75"/>
      <c r="H411" s="75"/>
      <c r="I411" s="75"/>
    </row>
    <row r="412" spans="1:9" x14ac:dyDescent="0.25">
      <c r="A412" s="75"/>
      <c r="B412" s="75"/>
      <c r="C412" s="75"/>
      <c r="D412" s="75"/>
      <c r="E412" s="75"/>
      <c r="F412" s="75"/>
      <c r="G412" s="75"/>
      <c r="H412" s="75"/>
      <c r="I412" s="75"/>
    </row>
    <row r="413" spans="1:9" x14ac:dyDescent="0.25">
      <c r="A413" s="75"/>
      <c r="B413" s="75"/>
      <c r="C413" s="75"/>
      <c r="D413" s="75"/>
      <c r="E413" s="75"/>
      <c r="F413" s="75"/>
      <c r="G413" s="75"/>
      <c r="H413" s="75"/>
      <c r="I413" s="75"/>
    </row>
    <row r="414" spans="1:9" x14ac:dyDescent="0.25">
      <c r="A414" s="75"/>
      <c r="B414" s="75"/>
      <c r="C414" s="75"/>
      <c r="D414" s="75"/>
      <c r="E414" s="75"/>
      <c r="F414" s="75"/>
      <c r="G414" s="75"/>
      <c r="H414" s="75"/>
      <c r="I414" s="75"/>
    </row>
    <row r="415" spans="1:9" x14ac:dyDescent="0.25">
      <c r="A415" s="75"/>
      <c r="B415" s="75"/>
      <c r="C415" s="75"/>
      <c r="D415" s="75"/>
      <c r="E415" s="75"/>
      <c r="F415" s="75"/>
      <c r="G415" s="75"/>
      <c r="H415" s="75"/>
      <c r="I415" s="75"/>
    </row>
    <row r="416" spans="1:9" x14ac:dyDescent="0.25">
      <c r="A416" s="75"/>
      <c r="B416" s="75"/>
      <c r="C416" s="75"/>
      <c r="D416" s="75"/>
      <c r="E416" s="75"/>
      <c r="F416" s="75"/>
      <c r="G416" s="75"/>
      <c r="H416" s="75"/>
      <c r="I416" s="75"/>
    </row>
    <row r="417" spans="1:9" x14ac:dyDescent="0.25">
      <c r="A417" s="75"/>
      <c r="B417" s="75"/>
      <c r="C417" s="75"/>
      <c r="D417" s="75"/>
      <c r="E417" s="75"/>
      <c r="F417" s="75"/>
      <c r="G417" s="75"/>
      <c r="H417" s="75"/>
      <c r="I417" s="75"/>
    </row>
    <row r="418" spans="1:9" x14ac:dyDescent="0.25">
      <c r="A418" s="75"/>
      <c r="B418" s="75"/>
      <c r="C418" s="75"/>
      <c r="D418" s="75"/>
      <c r="E418" s="75"/>
      <c r="F418" s="75"/>
      <c r="G418" s="75"/>
      <c r="H418" s="75"/>
      <c r="I418" s="75"/>
    </row>
    <row r="419" spans="1:9" x14ac:dyDescent="0.25">
      <c r="A419" s="75"/>
      <c r="B419" s="75"/>
      <c r="C419" s="75"/>
      <c r="D419" s="75"/>
      <c r="E419" s="75"/>
      <c r="F419" s="75"/>
      <c r="G419" s="75"/>
      <c r="H419" s="75"/>
      <c r="I419" s="75"/>
    </row>
    <row r="420" spans="1:9" x14ac:dyDescent="0.25">
      <c r="A420" s="75"/>
      <c r="B420" s="75"/>
      <c r="C420" s="75"/>
      <c r="D420" s="75"/>
      <c r="E420" s="75"/>
      <c r="F420" s="75"/>
      <c r="G420" s="75"/>
      <c r="H420" s="75"/>
      <c r="I420" s="75"/>
    </row>
    <row r="421" spans="1:9" x14ac:dyDescent="0.25">
      <c r="A421" s="75"/>
      <c r="B421" s="75"/>
      <c r="C421" s="75"/>
      <c r="D421" s="75"/>
      <c r="E421" s="75"/>
      <c r="F421" s="75"/>
      <c r="G421" s="75"/>
      <c r="H421" s="75"/>
      <c r="I421" s="75"/>
    </row>
    <row r="422" spans="1:9" x14ac:dyDescent="0.25">
      <c r="A422" s="75"/>
      <c r="B422" s="75"/>
      <c r="C422" s="75"/>
      <c r="D422" s="75"/>
      <c r="E422" s="75"/>
      <c r="F422" s="75"/>
      <c r="G422" s="75"/>
      <c r="H422" s="75"/>
      <c r="I422" s="75"/>
    </row>
    <row r="423" spans="1:9" x14ac:dyDescent="0.25">
      <c r="A423" s="75"/>
      <c r="B423" s="75"/>
      <c r="C423" s="75"/>
      <c r="D423" s="75"/>
      <c r="E423" s="75"/>
      <c r="F423" s="75"/>
      <c r="G423" s="75"/>
      <c r="H423" s="75"/>
      <c r="I423" s="75"/>
    </row>
    <row r="424" spans="1:9" x14ac:dyDescent="0.25">
      <c r="A424" s="75"/>
      <c r="B424" s="75"/>
      <c r="C424" s="75"/>
      <c r="D424" s="75"/>
      <c r="E424" s="75"/>
      <c r="F424" s="75"/>
      <c r="G424" s="75"/>
      <c r="H424" s="75"/>
      <c r="I424" s="75"/>
    </row>
    <row r="425" spans="1:9" x14ac:dyDescent="0.25">
      <c r="A425" s="75"/>
      <c r="B425" s="75"/>
      <c r="C425" s="75"/>
      <c r="D425" s="75"/>
      <c r="E425" s="75"/>
      <c r="F425" s="75"/>
      <c r="G425" s="75"/>
      <c r="H425" s="75"/>
      <c r="I425" s="75"/>
    </row>
    <row r="426" spans="1:9" x14ac:dyDescent="0.25">
      <c r="A426" s="75"/>
      <c r="B426" s="75"/>
      <c r="C426" s="75"/>
      <c r="D426" s="75"/>
      <c r="E426" s="75"/>
      <c r="F426" s="75"/>
      <c r="G426" s="75"/>
      <c r="H426" s="75"/>
      <c r="I426" s="75"/>
    </row>
    <row r="427" spans="1:9" x14ac:dyDescent="0.25">
      <c r="A427" s="75"/>
      <c r="B427" s="75"/>
      <c r="C427" s="75"/>
      <c r="D427" s="75"/>
      <c r="E427" s="75"/>
      <c r="F427" s="75"/>
      <c r="G427" s="75"/>
      <c r="H427" s="75"/>
      <c r="I427" s="75"/>
    </row>
    <row r="428" spans="1:9" x14ac:dyDescent="0.25">
      <c r="A428" s="75"/>
      <c r="B428" s="75"/>
      <c r="C428" s="75"/>
      <c r="D428" s="75"/>
      <c r="E428" s="75"/>
      <c r="F428" s="75"/>
      <c r="G428" s="75"/>
      <c r="H428" s="75"/>
      <c r="I428" s="75"/>
    </row>
    <row r="429" spans="1:9" x14ac:dyDescent="0.25">
      <c r="A429" s="75"/>
      <c r="B429" s="75"/>
      <c r="C429" s="75"/>
      <c r="D429" s="75"/>
      <c r="E429" s="75"/>
      <c r="F429" s="75"/>
      <c r="G429" s="75"/>
      <c r="H429" s="75"/>
      <c r="I429" s="75"/>
    </row>
    <row r="430" spans="1:9" x14ac:dyDescent="0.25">
      <c r="A430" s="75"/>
      <c r="B430" s="75"/>
      <c r="C430" s="75"/>
      <c r="D430" s="75"/>
      <c r="E430" s="75"/>
      <c r="F430" s="75"/>
      <c r="G430" s="75"/>
      <c r="H430" s="75"/>
      <c r="I430" s="75"/>
    </row>
    <row r="431" spans="1:9" x14ac:dyDescent="0.25">
      <c r="A431" s="75"/>
      <c r="B431" s="75"/>
      <c r="C431" s="75"/>
      <c r="D431" s="75"/>
      <c r="E431" s="75"/>
      <c r="F431" s="75"/>
      <c r="G431" s="75"/>
      <c r="H431" s="75"/>
      <c r="I431" s="75"/>
    </row>
    <row r="432" spans="1:9" x14ac:dyDescent="0.25">
      <c r="A432" s="75"/>
      <c r="B432" s="75"/>
      <c r="C432" s="75"/>
      <c r="D432" s="75"/>
      <c r="E432" s="75"/>
      <c r="F432" s="75"/>
      <c r="G432" s="75"/>
      <c r="H432" s="75"/>
      <c r="I432" s="75"/>
    </row>
    <row r="433" spans="1:9" x14ac:dyDescent="0.25">
      <c r="A433" s="75"/>
      <c r="B433" s="75"/>
      <c r="C433" s="75"/>
      <c r="D433" s="75"/>
      <c r="E433" s="75"/>
      <c r="F433" s="75"/>
      <c r="G433" s="75"/>
      <c r="H433" s="75"/>
      <c r="I433" s="75"/>
    </row>
    <row r="434" spans="1:9" x14ac:dyDescent="0.25">
      <c r="A434" s="75"/>
      <c r="B434" s="75"/>
      <c r="C434" s="75"/>
      <c r="D434" s="75"/>
      <c r="E434" s="75"/>
      <c r="F434" s="75"/>
      <c r="G434" s="75"/>
      <c r="H434" s="75"/>
      <c r="I434" s="75"/>
    </row>
    <row r="435" spans="1:9" x14ac:dyDescent="0.25">
      <c r="A435" s="75"/>
      <c r="B435" s="75"/>
      <c r="C435" s="75"/>
      <c r="D435" s="75"/>
      <c r="E435" s="75"/>
      <c r="F435" s="75"/>
      <c r="G435" s="75"/>
      <c r="H435" s="75"/>
      <c r="I435" s="75"/>
    </row>
    <row r="436" spans="1:9" x14ac:dyDescent="0.25">
      <c r="A436" s="75"/>
      <c r="B436" s="75"/>
      <c r="C436" s="75"/>
      <c r="D436" s="75"/>
      <c r="E436" s="75"/>
      <c r="F436" s="75"/>
      <c r="G436" s="75"/>
      <c r="H436" s="75"/>
      <c r="I436" s="75"/>
    </row>
    <row r="437" spans="1:9" x14ac:dyDescent="0.25">
      <c r="A437" s="75"/>
      <c r="B437" s="75"/>
      <c r="C437" s="75"/>
      <c r="D437" s="75"/>
      <c r="E437" s="75"/>
      <c r="F437" s="75"/>
      <c r="G437" s="75"/>
      <c r="H437" s="75"/>
      <c r="I437" s="75"/>
    </row>
    <row r="438" spans="1:9" x14ac:dyDescent="0.25">
      <c r="A438" s="75"/>
      <c r="B438" s="75"/>
      <c r="C438" s="75"/>
      <c r="D438" s="75"/>
      <c r="E438" s="75"/>
      <c r="F438" s="75"/>
      <c r="G438" s="75"/>
      <c r="H438" s="75"/>
      <c r="I438" s="75"/>
    </row>
    <row r="439" spans="1:9" x14ac:dyDescent="0.25">
      <c r="A439" s="75"/>
      <c r="B439" s="75"/>
      <c r="C439" s="75"/>
      <c r="D439" s="75"/>
      <c r="E439" s="75"/>
      <c r="F439" s="75"/>
      <c r="G439" s="75"/>
      <c r="H439" s="75"/>
      <c r="I439" s="75"/>
    </row>
    <row r="440" spans="1:9" x14ac:dyDescent="0.25">
      <c r="A440" s="75"/>
      <c r="B440" s="75"/>
      <c r="C440" s="75"/>
      <c r="D440" s="75"/>
      <c r="E440" s="75"/>
      <c r="F440" s="75"/>
      <c r="G440" s="75"/>
      <c r="H440" s="75"/>
      <c r="I440" s="75"/>
    </row>
    <row r="441" spans="1:9" x14ac:dyDescent="0.25">
      <c r="A441" s="75"/>
      <c r="B441" s="75"/>
      <c r="C441" s="75"/>
      <c r="D441" s="75"/>
      <c r="E441" s="75"/>
      <c r="F441" s="75"/>
      <c r="G441" s="75"/>
      <c r="H441" s="75"/>
      <c r="I441" s="75"/>
    </row>
    <row r="442" spans="1:9" x14ac:dyDescent="0.25">
      <c r="A442" s="75"/>
      <c r="B442" s="75"/>
      <c r="C442" s="75"/>
      <c r="D442" s="75"/>
      <c r="E442" s="75"/>
      <c r="F442" s="75"/>
      <c r="G442" s="75"/>
      <c r="H442" s="75"/>
      <c r="I442" s="75"/>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07B3BB-0CAC-4D5B-A755-D53BE064C1AB}">
  <dimension ref="A1:W75"/>
  <sheetViews>
    <sheetView tabSelected="1" workbookViewId="0">
      <pane ySplit="1" topLeftCell="A2" activePane="bottomLeft" state="frozen"/>
      <selection pane="bottomLeft" activeCell="F1" sqref="F1"/>
    </sheetView>
  </sheetViews>
  <sheetFormatPr defaultRowHeight="15" x14ac:dyDescent="0.25"/>
  <sheetData>
    <row r="1" spans="1:23" ht="17.25" customHeight="1" x14ac:dyDescent="0.25">
      <c r="A1" s="85" t="s">
        <v>180</v>
      </c>
      <c r="B1" s="13" t="s">
        <v>181</v>
      </c>
      <c r="C1" s="13" t="s">
        <v>182</v>
      </c>
      <c r="D1" s="13" t="s">
        <v>183</v>
      </c>
      <c r="E1" s="13"/>
      <c r="F1" s="101" t="s">
        <v>184</v>
      </c>
      <c r="G1" s="102"/>
      <c r="H1" s="103" t="s">
        <v>185</v>
      </c>
      <c r="I1" s="104"/>
      <c r="J1" s="105"/>
      <c r="K1" s="103" t="s">
        <v>186</v>
      </c>
      <c r="L1" s="104"/>
      <c r="M1" s="105"/>
      <c r="N1" s="103" t="s">
        <v>187</v>
      </c>
      <c r="O1" s="104"/>
      <c r="P1" s="105"/>
      <c r="Q1" s="101" t="s">
        <v>188</v>
      </c>
      <c r="R1" s="106"/>
      <c r="S1" s="102"/>
      <c r="T1" s="101" t="s">
        <v>189</v>
      </c>
      <c r="U1" s="106"/>
      <c r="V1" s="102"/>
      <c r="W1" s="8"/>
    </row>
    <row r="2" spans="1:23" ht="16.5" x14ac:dyDescent="0.25">
      <c r="A2" s="30">
        <v>45093</v>
      </c>
      <c r="B2" s="18" t="s">
        <v>194</v>
      </c>
      <c r="C2" s="18" t="s">
        <v>195</v>
      </c>
      <c r="D2" s="19">
        <v>1</v>
      </c>
      <c r="E2" s="19" t="s">
        <v>196</v>
      </c>
      <c r="F2" s="19">
        <v>185.8</v>
      </c>
      <c r="G2" s="19">
        <v>34.299999999999997</v>
      </c>
      <c r="H2" s="19">
        <v>191.5</v>
      </c>
      <c r="I2" s="19">
        <v>33.9</v>
      </c>
      <c r="J2" s="19">
        <v>3.1</v>
      </c>
      <c r="K2" s="19">
        <v>195.1</v>
      </c>
      <c r="L2" s="19">
        <v>33.5</v>
      </c>
      <c r="M2" s="19">
        <v>5</v>
      </c>
      <c r="N2" s="19">
        <v>198</v>
      </c>
      <c r="O2" s="19">
        <v>33.1</v>
      </c>
      <c r="P2" s="19">
        <v>6.6</v>
      </c>
      <c r="Q2" s="19">
        <v>200.6</v>
      </c>
      <c r="R2" s="19">
        <v>32.799999999999997</v>
      </c>
      <c r="S2" s="19">
        <v>8</v>
      </c>
      <c r="T2" s="19">
        <v>185.8</v>
      </c>
      <c r="U2" s="19">
        <v>34.299999999999997</v>
      </c>
      <c r="V2" s="19">
        <v>0</v>
      </c>
      <c r="W2" s="24"/>
    </row>
    <row r="3" spans="1:23" ht="16.5" x14ac:dyDescent="0.25">
      <c r="A3" s="31"/>
      <c r="B3" s="21" t="s">
        <v>195</v>
      </c>
      <c r="C3" s="21" t="s">
        <v>197</v>
      </c>
      <c r="D3" s="22">
        <v>1</v>
      </c>
      <c r="E3" s="22" t="s">
        <v>196</v>
      </c>
      <c r="F3" s="23">
        <v>136.9</v>
      </c>
      <c r="G3" s="22">
        <v>14.4</v>
      </c>
      <c r="H3" s="22">
        <v>140.9</v>
      </c>
      <c r="I3" s="22">
        <v>17.3</v>
      </c>
      <c r="J3" s="22">
        <v>2.9</v>
      </c>
      <c r="K3" s="22">
        <v>143.69999999999999</v>
      </c>
      <c r="L3" s="22">
        <v>18.100000000000001</v>
      </c>
      <c r="M3" s="22">
        <v>5</v>
      </c>
      <c r="N3" s="22">
        <v>145.9</v>
      </c>
      <c r="O3" s="22">
        <v>19.7</v>
      </c>
      <c r="P3" s="22">
        <v>6.6</v>
      </c>
      <c r="Q3" s="23">
        <v>147.69999999999999</v>
      </c>
      <c r="R3" s="23">
        <v>19.7</v>
      </c>
      <c r="S3" s="23">
        <v>7.9</v>
      </c>
      <c r="T3" s="23">
        <v>156.1</v>
      </c>
      <c r="U3" s="23">
        <v>36.200000000000003</v>
      </c>
      <c r="V3" s="23">
        <v>14</v>
      </c>
      <c r="W3" s="24"/>
    </row>
    <row r="4" spans="1:23" ht="16.5" x14ac:dyDescent="0.25">
      <c r="A4" s="31"/>
      <c r="B4" s="21" t="s">
        <v>197</v>
      </c>
      <c r="C4" s="21" t="s">
        <v>198</v>
      </c>
      <c r="D4" s="22">
        <v>1</v>
      </c>
      <c r="E4" s="22" t="s">
        <v>196</v>
      </c>
      <c r="F4" s="23">
        <v>129.30000000000001</v>
      </c>
      <c r="G4" s="22">
        <v>26.1</v>
      </c>
      <c r="H4" s="22">
        <v>133.30000000000001</v>
      </c>
      <c r="I4" s="22">
        <v>25.5</v>
      </c>
      <c r="J4" s="22">
        <v>3.1</v>
      </c>
      <c r="K4" s="22">
        <v>135.5</v>
      </c>
      <c r="L4" s="22">
        <v>25.7</v>
      </c>
      <c r="M4" s="22">
        <v>4.8</v>
      </c>
      <c r="N4" s="22">
        <v>138.1</v>
      </c>
      <c r="O4" s="22">
        <v>26.4</v>
      </c>
      <c r="P4" s="22">
        <v>6.8</v>
      </c>
      <c r="Q4" s="23">
        <v>139.9</v>
      </c>
      <c r="R4" s="23">
        <v>26.7</v>
      </c>
      <c r="S4" s="23">
        <v>8.1999999999999993</v>
      </c>
      <c r="T4" s="23">
        <v>154.6</v>
      </c>
      <c r="U4" s="23">
        <v>43.5</v>
      </c>
      <c r="V4" s="23">
        <v>19.600000000000001</v>
      </c>
      <c r="W4" s="24"/>
    </row>
    <row r="5" spans="1:23" ht="16.5" x14ac:dyDescent="0.25">
      <c r="A5" s="31"/>
      <c r="B5" s="21" t="s">
        <v>198</v>
      </c>
      <c r="C5" s="21" t="s">
        <v>199</v>
      </c>
      <c r="D5" s="22">
        <v>1</v>
      </c>
      <c r="E5" s="22" t="s">
        <v>196</v>
      </c>
      <c r="F5" s="23">
        <v>158.4</v>
      </c>
      <c r="G5" s="22">
        <v>27.1</v>
      </c>
      <c r="H5" s="22">
        <v>163</v>
      </c>
      <c r="I5" s="22">
        <v>35.1</v>
      </c>
      <c r="J5" s="22">
        <v>2.9</v>
      </c>
      <c r="K5" s="22">
        <v>166</v>
      </c>
      <c r="L5" s="22">
        <v>35.799999999999997</v>
      </c>
      <c r="M5" s="22">
        <v>4.8</v>
      </c>
      <c r="N5" s="22">
        <v>169</v>
      </c>
      <c r="O5" s="22">
        <v>33.4</v>
      </c>
      <c r="P5" s="22">
        <v>6.7</v>
      </c>
      <c r="Q5" s="23">
        <v>170.9</v>
      </c>
      <c r="R5" s="23">
        <v>33</v>
      </c>
      <c r="S5" s="23">
        <v>7.9</v>
      </c>
      <c r="T5" s="23">
        <v>190.7</v>
      </c>
      <c r="U5" s="23">
        <v>44.2</v>
      </c>
      <c r="V5" s="23">
        <v>20.399999999999999</v>
      </c>
      <c r="W5" s="24"/>
    </row>
    <row r="6" spans="1:23" ht="16.5" x14ac:dyDescent="0.25">
      <c r="A6" s="31"/>
      <c r="B6" s="21" t="s">
        <v>199</v>
      </c>
      <c r="C6" s="21" t="s">
        <v>200</v>
      </c>
      <c r="D6" s="22">
        <v>1</v>
      </c>
      <c r="E6" s="22" t="s">
        <v>196</v>
      </c>
      <c r="F6" s="23">
        <v>84.3</v>
      </c>
      <c r="G6" s="22">
        <v>21.8</v>
      </c>
      <c r="H6" s="22">
        <v>86.8</v>
      </c>
      <c r="I6" s="22">
        <v>26.2</v>
      </c>
      <c r="J6" s="22">
        <v>3</v>
      </c>
      <c r="K6" s="22">
        <v>88.7</v>
      </c>
      <c r="L6" s="22">
        <v>27.3</v>
      </c>
      <c r="M6" s="22">
        <v>5.2</v>
      </c>
      <c r="N6" s="22">
        <v>89.8</v>
      </c>
      <c r="O6" s="22">
        <v>21.6</v>
      </c>
      <c r="P6" s="22">
        <v>6.5</v>
      </c>
      <c r="Q6" s="23">
        <v>90.9</v>
      </c>
      <c r="R6" s="23">
        <v>21.9</v>
      </c>
      <c r="S6" s="23">
        <v>7.8</v>
      </c>
      <c r="T6" s="23">
        <v>91.4</v>
      </c>
      <c r="U6" s="23">
        <v>50</v>
      </c>
      <c r="V6" s="23">
        <v>8.4</v>
      </c>
      <c r="W6" s="24"/>
    </row>
    <row r="7" spans="1:23" ht="16.5" x14ac:dyDescent="0.25">
      <c r="A7" s="31"/>
      <c r="B7" s="21" t="s">
        <v>200</v>
      </c>
      <c r="C7" s="21" t="s">
        <v>201</v>
      </c>
      <c r="D7" s="22">
        <v>1</v>
      </c>
      <c r="E7" s="22" t="s">
        <v>196</v>
      </c>
      <c r="F7" s="23">
        <v>83.1</v>
      </c>
      <c r="G7" s="22">
        <v>2.2000000000000002</v>
      </c>
      <c r="H7" s="22">
        <v>85.5</v>
      </c>
      <c r="I7" s="22">
        <v>0.9</v>
      </c>
      <c r="J7" s="22">
        <v>2.9</v>
      </c>
      <c r="K7" s="22">
        <v>87.2</v>
      </c>
      <c r="L7" s="22">
        <v>2.4</v>
      </c>
      <c r="M7" s="22">
        <v>4.9000000000000004</v>
      </c>
      <c r="N7" s="22">
        <v>88.7</v>
      </c>
      <c r="O7" s="22">
        <v>2.1</v>
      </c>
      <c r="P7" s="22">
        <v>6.7</v>
      </c>
      <c r="Q7" s="23">
        <v>89.6</v>
      </c>
      <c r="R7" s="23">
        <v>2.1</v>
      </c>
      <c r="S7" s="23">
        <v>7.8</v>
      </c>
      <c r="T7" s="23">
        <v>88.9</v>
      </c>
      <c r="U7" s="23">
        <v>33.200000000000003</v>
      </c>
      <c r="V7" s="23">
        <v>7</v>
      </c>
      <c r="W7" s="24"/>
    </row>
    <row r="8" spans="1:23" ht="16.5" x14ac:dyDescent="0.25">
      <c r="A8" s="31"/>
      <c r="B8" s="21" t="s">
        <v>201</v>
      </c>
      <c r="C8" s="21" t="s">
        <v>202</v>
      </c>
      <c r="D8" s="22">
        <v>1</v>
      </c>
      <c r="E8" s="22" t="s">
        <v>196</v>
      </c>
      <c r="F8" s="23">
        <v>68.2</v>
      </c>
      <c r="G8" s="22">
        <v>6.9</v>
      </c>
      <c r="H8" s="22">
        <v>70.2</v>
      </c>
      <c r="I8" s="22">
        <v>12.4</v>
      </c>
      <c r="J8" s="22">
        <v>2.9</v>
      </c>
      <c r="K8" s="22">
        <v>71.7</v>
      </c>
      <c r="L8" s="22">
        <v>13</v>
      </c>
      <c r="M8" s="22">
        <v>5.0999999999999996</v>
      </c>
      <c r="N8" s="22">
        <v>72.599999999999994</v>
      </c>
      <c r="O8" s="22">
        <v>13.2</v>
      </c>
      <c r="P8" s="22">
        <v>6.5</v>
      </c>
      <c r="Q8" s="23">
        <v>73.5</v>
      </c>
      <c r="R8" s="23">
        <v>13.7</v>
      </c>
      <c r="S8" s="23">
        <v>7.8</v>
      </c>
      <c r="T8" s="23">
        <v>75.099999999999994</v>
      </c>
      <c r="U8" s="23">
        <v>54.6</v>
      </c>
      <c r="V8" s="23">
        <v>10.1</v>
      </c>
      <c r="W8" s="24"/>
    </row>
    <row r="9" spans="1:23" ht="16.5" x14ac:dyDescent="0.25">
      <c r="A9" s="31"/>
      <c r="B9" s="21" t="s">
        <v>202</v>
      </c>
      <c r="C9" s="21" t="s">
        <v>203</v>
      </c>
      <c r="D9" s="22">
        <v>1</v>
      </c>
      <c r="E9" s="22" t="s">
        <v>196</v>
      </c>
      <c r="F9" s="23">
        <v>101.7</v>
      </c>
      <c r="G9" s="22">
        <v>3</v>
      </c>
      <c r="H9" s="22">
        <v>104.7</v>
      </c>
      <c r="I9" s="22">
        <v>4.5999999999999996</v>
      </c>
      <c r="J9" s="22">
        <v>2.9</v>
      </c>
      <c r="K9" s="22">
        <v>106.7</v>
      </c>
      <c r="L9" s="22">
        <v>4.8</v>
      </c>
      <c r="M9" s="22">
        <v>4.9000000000000004</v>
      </c>
      <c r="N9" s="22">
        <v>108.2</v>
      </c>
      <c r="O9" s="22">
        <v>4.8</v>
      </c>
      <c r="P9" s="22">
        <v>6.4</v>
      </c>
      <c r="Q9" s="23">
        <v>109.9</v>
      </c>
      <c r="R9" s="23">
        <v>4.7</v>
      </c>
      <c r="S9" s="23">
        <v>8.1</v>
      </c>
      <c r="T9" s="23">
        <v>113.2</v>
      </c>
      <c r="U9" s="23">
        <v>16.8</v>
      </c>
      <c r="V9" s="23">
        <v>11.3</v>
      </c>
      <c r="W9" s="24"/>
    </row>
    <row r="10" spans="1:23" ht="16.5" x14ac:dyDescent="0.25">
      <c r="A10" s="31"/>
      <c r="B10" s="21" t="s">
        <v>203</v>
      </c>
      <c r="C10" s="21" t="s">
        <v>204</v>
      </c>
      <c r="D10" s="22">
        <v>1</v>
      </c>
      <c r="E10" s="22" t="s">
        <v>196</v>
      </c>
      <c r="F10" s="23">
        <v>110.9</v>
      </c>
      <c r="G10" s="22">
        <v>18.3</v>
      </c>
      <c r="H10" s="22">
        <v>114.2</v>
      </c>
      <c r="I10" s="22">
        <v>18.3</v>
      </c>
      <c r="J10" s="22">
        <v>3</v>
      </c>
      <c r="K10" s="22">
        <v>116.1</v>
      </c>
      <c r="L10" s="22">
        <v>18.8</v>
      </c>
      <c r="M10" s="22">
        <v>4.7</v>
      </c>
      <c r="N10" s="22">
        <v>118.5</v>
      </c>
      <c r="O10" s="22">
        <v>19.7</v>
      </c>
      <c r="P10" s="22">
        <v>6.9</v>
      </c>
      <c r="Q10" s="23">
        <v>120.2</v>
      </c>
      <c r="R10" s="23">
        <v>19.899999999999999</v>
      </c>
      <c r="S10" s="23">
        <v>8.4</v>
      </c>
      <c r="T10" s="23">
        <v>115.6</v>
      </c>
      <c r="U10" s="23">
        <v>37.5</v>
      </c>
      <c r="V10" s="23">
        <v>4.2</v>
      </c>
      <c r="W10" s="24"/>
    </row>
    <row r="11" spans="1:23" ht="16.5" x14ac:dyDescent="0.25">
      <c r="A11" s="31"/>
      <c r="B11" s="21" t="s">
        <v>204</v>
      </c>
      <c r="C11" s="21" t="s">
        <v>205</v>
      </c>
      <c r="D11" s="22">
        <v>1</v>
      </c>
      <c r="E11" s="22" t="s">
        <v>196</v>
      </c>
      <c r="F11" s="23">
        <v>85.1</v>
      </c>
      <c r="G11" s="22">
        <v>2.1</v>
      </c>
      <c r="H11" s="22">
        <v>87.7</v>
      </c>
      <c r="I11" s="22">
        <v>0.6</v>
      </c>
      <c r="J11" s="22">
        <v>3.1</v>
      </c>
      <c r="K11" s="22">
        <v>89.2</v>
      </c>
      <c r="L11" s="22">
        <v>0.6</v>
      </c>
      <c r="M11" s="22">
        <v>4.8</v>
      </c>
      <c r="N11" s="22">
        <v>90.9</v>
      </c>
      <c r="O11" s="22">
        <v>0.6</v>
      </c>
      <c r="P11" s="22">
        <v>6.8</v>
      </c>
      <c r="Q11" s="23">
        <v>92.2</v>
      </c>
      <c r="R11" s="23">
        <v>0.5</v>
      </c>
      <c r="S11" s="23">
        <v>8.3000000000000007</v>
      </c>
      <c r="T11" s="23">
        <v>91.7</v>
      </c>
      <c r="U11" s="23">
        <v>33.9</v>
      </c>
      <c r="V11" s="23">
        <v>7.8</v>
      </c>
      <c r="W11" s="24"/>
    </row>
    <row r="12" spans="1:23" ht="16.5" x14ac:dyDescent="0.25">
      <c r="A12" s="31"/>
      <c r="B12" s="21" t="s">
        <v>205</v>
      </c>
      <c r="C12" s="21" t="s">
        <v>206</v>
      </c>
      <c r="D12" s="22">
        <v>1</v>
      </c>
      <c r="E12" s="22" t="s">
        <v>196</v>
      </c>
      <c r="F12" s="23">
        <v>86</v>
      </c>
      <c r="G12" s="22">
        <v>10.5</v>
      </c>
      <c r="H12" s="22">
        <v>88.6</v>
      </c>
      <c r="I12" s="22">
        <v>12</v>
      </c>
      <c r="J12" s="22">
        <v>3</v>
      </c>
      <c r="K12" s="22">
        <v>90.3</v>
      </c>
      <c r="L12" s="22">
        <v>15</v>
      </c>
      <c r="M12" s="22">
        <v>5</v>
      </c>
      <c r="N12" s="22">
        <v>91.5</v>
      </c>
      <c r="O12" s="22">
        <v>16.3</v>
      </c>
      <c r="P12" s="22">
        <v>6.4</v>
      </c>
      <c r="Q12" s="23">
        <v>92.7</v>
      </c>
      <c r="R12" s="23">
        <v>14.5</v>
      </c>
      <c r="S12" s="23">
        <v>7.8</v>
      </c>
      <c r="T12" s="23">
        <v>93.5</v>
      </c>
      <c r="U12" s="23">
        <v>41.2</v>
      </c>
      <c r="V12" s="23">
        <v>8.6999999999999993</v>
      </c>
      <c r="W12" s="24"/>
    </row>
    <row r="13" spans="1:23" ht="16.5" x14ac:dyDescent="0.25">
      <c r="A13" s="31"/>
      <c r="B13" s="21" t="s">
        <v>206</v>
      </c>
      <c r="C13" s="21" t="s">
        <v>207</v>
      </c>
      <c r="D13" s="22">
        <v>1</v>
      </c>
      <c r="E13" s="22" t="s">
        <v>196</v>
      </c>
      <c r="F13" s="23">
        <v>113.3</v>
      </c>
      <c r="G13" s="22">
        <v>25.5</v>
      </c>
      <c r="H13" s="22">
        <v>116.7</v>
      </c>
      <c r="I13" s="22">
        <v>28.7</v>
      </c>
      <c r="J13" s="22">
        <v>3</v>
      </c>
      <c r="K13" s="22">
        <v>118.8</v>
      </c>
      <c r="L13" s="22">
        <v>30.6</v>
      </c>
      <c r="M13" s="22">
        <v>4.9000000000000004</v>
      </c>
      <c r="N13" s="22">
        <v>120.9</v>
      </c>
      <c r="O13" s="22">
        <v>31.3</v>
      </c>
      <c r="P13" s="22">
        <v>6.7</v>
      </c>
      <c r="Q13" s="23">
        <v>122.8</v>
      </c>
      <c r="R13" s="23">
        <v>30.6</v>
      </c>
      <c r="S13" s="23">
        <v>8.4</v>
      </c>
      <c r="T13" s="23">
        <v>113.8</v>
      </c>
      <c r="U13" s="23">
        <v>33.9</v>
      </c>
      <c r="V13" s="23">
        <v>0.4</v>
      </c>
      <c r="W13" s="24"/>
    </row>
    <row r="14" spans="1:23" ht="16.5" x14ac:dyDescent="0.25">
      <c r="A14" s="31"/>
      <c r="B14" s="21" t="s">
        <v>207</v>
      </c>
      <c r="C14" s="21" t="s">
        <v>208</v>
      </c>
      <c r="D14" s="22">
        <v>1</v>
      </c>
      <c r="E14" s="22" t="s">
        <v>196</v>
      </c>
      <c r="F14" s="23">
        <v>98.8</v>
      </c>
      <c r="G14" s="22">
        <v>2.5</v>
      </c>
      <c r="H14" s="22">
        <v>101.6</v>
      </c>
      <c r="I14" s="22">
        <v>2.5</v>
      </c>
      <c r="J14" s="22">
        <v>2.8</v>
      </c>
      <c r="K14" s="22">
        <v>103.9</v>
      </c>
      <c r="L14" s="22">
        <v>2.5</v>
      </c>
      <c r="M14" s="22">
        <v>5.2</v>
      </c>
      <c r="N14" s="22">
        <v>105.1</v>
      </c>
      <c r="O14" s="22">
        <v>2.6</v>
      </c>
      <c r="P14" s="22">
        <v>6.4</v>
      </c>
      <c r="Q14" s="23">
        <v>107</v>
      </c>
      <c r="R14" s="23">
        <v>2.5</v>
      </c>
      <c r="S14" s="23">
        <v>8.3000000000000007</v>
      </c>
      <c r="T14" s="23">
        <v>128.19999999999999</v>
      </c>
      <c r="U14" s="23">
        <v>24</v>
      </c>
      <c r="V14" s="23">
        <v>29.8</v>
      </c>
      <c r="W14" s="24"/>
    </row>
    <row r="15" spans="1:23" ht="16.5" x14ac:dyDescent="0.25">
      <c r="A15" s="31"/>
      <c r="B15" s="21" t="s">
        <v>208</v>
      </c>
      <c r="C15" s="21" t="s">
        <v>209</v>
      </c>
      <c r="D15" s="22">
        <v>1</v>
      </c>
      <c r="E15" s="22" t="s">
        <v>196</v>
      </c>
      <c r="F15" s="23">
        <v>71.900000000000006</v>
      </c>
      <c r="G15" s="22">
        <v>13.6</v>
      </c>
      <c r="H15" s="22">
        <v>74</v>
      </c>
      <c r="I15" s="22">
        <v>15.9</v>
      </c>
      <c r="J15" s="22">
        <v>2.9</v>
      </c>
      <c r="K15" s="22">
        <v>75.5</v>
      </c>
      <c r="L15" s="22">
        <v>18.7</v>
      </c>
      <c r="M15" s="22">
        <v>5</v>
      </c>
      <c r="N15" s="22">
        <v>76.7</v>
      </c>
      <c r="O15" s="22">
        <v>18.899999999999999</v>
      </c>
      <c r="P15" s="22">
        <v>6.7</v>
      </c>
      <c r="Q15" s="23">
        <v>77.599999999999994</v>
      </c>
      <c r="R15" s="23">
        <v>19.100000000000001</v>
      </c>
      <c r="S15" s="23">
        <v>7.9</v>
      </c>
      <c r="T15" s="23">
        <v>76.099999999999994</v>
      </c>
      <c r="U15" s="23">
        <v>35.5</v>
      </c>
      <c r="V15" s="23">
        <v>5.8</v>
      </c>
      <c r="W15" s="24"/>
    </row>
    <row r="16" spans="1:23" ht="16.5" x14ac:dyDescent="0.25">
      <c r="A16" s="31"/>
      <c r="B16" s="21" t="s">
        <v>209</v>
      </c>
      <c r="C16" s="21" t="s">
        <v>210</v>
      </c>
      <c r="D16" s="22">
        <v>1</v>
      </c>
      <c r="E16" s="22" t="s">
        <v>196</v>
      </c>
      <c r="F16" s="23">
        <v>101.2</v>
      </c>
      <c r="G16" s="22">
        <v>12.8</v>
      </c>
      <c r="H16" s="22">
        <v>104.2</v>
      </c>
      <c r="I16" s="22">
        <v>16.100000000000001</v>
      </c>
      <c r="J16" s="22">
        <v>3</v>
      </c>
      <c r="K16" s="22">
        <v>106.1</v>
      </c>
      <c r="L16" s="22">
        <v>15.2</v>
      </c>
      <c r="M16" s="22">
        <v>4.8</v>
      </c>
      <c r="N16" s="22">
        <v>107.8</v>
      </c>
      <c r="O16" s="22">
        <v>16.8</v>
      </c>
      <c r="P16" s="22">
        <v>6.5</v>
      </c>
      <c r="Q16" s="23">
        <v>109.2</v>
      </c>
      <c r="R16" s="23">
        <v>16.8</v>
      </c>
      <c r="S16" s="23">
        <v>7.9</v>
      </c>
      <c r="T16" s="23">
        <v>111.1</v>
      </c>
      <c r="U16" s="23">
        <v>59.4</v>
      </c>
      <c r="V16" s="23">
        <v>9.8000000000000007</v>
      </c>
      <c r="W16" s="24"/>
    </row>
    <row r="17" spans="1:23" ht="16.5" x14ac:dyDescent="0.25">
      <c r="A17" s="31"/>
      <c r="B17" s="21" t="s">
        <v>210</v>
      </c>
      <c r="C17" s="21" t="s">
        <v>211</v>
      </c>
      <c r="D17" s="22">
        <v>1</v>
      </c>
      <c r="E17" s="22" t="s">
        <v>196</v>
      </c>
      <c r="F17" s="23">
        <v>85.9</v>
      </c>
      <c r="G17" s="22">
        <v>11.3</v>
      </c>
      <c r="H17" s="22">
        <v>88.4</v>
      </c>
      <c r="I17" s="22">
        <v>17.3</v>
      </c>
      <c r="J17" s="22">
        <v>2.9</v>
      </c>
      <c r="K17" s="22">
        <v>90.1</v>
      </c>
      <c r="L17" s="22">
        <v>17.600000000000001</v>
      </c>
      <c r="M17" s="22">
        <v>4.9000000000000004</v>
      </c>
      <c r="N17" s="22">
        <v>91.4</v>
      </c>
      <c r="O17" s="22">
        <v>18.5</v>
      </c>
      <c r="P17" s="22">
        <v>6.4</v>
      </c>
      <c r="Q17" s="23">
        <v>92.9</v>
      </c>
      <c r="R17" s="23">
        <v>19.2</v>
      </c>
      <c r="S17" s="23">
        <v>8.1</v>
      </c>
      <c r="T17" s="23">
        <v>93.2</v>
      </c>
      <c r="U17" s="23">
        <v>68.3</v>
      </c>
      <c r="V17" s="23">
        <v>8.5</v>
      </c>
      <c r="W17" s="24"/>
    </row>
    <row r="18" spans="1:23" ht="16.5" x14ac:dyDescent="0.25">
      <c r="A18" s="31"/>
      <c r="B18" s="21" t="s">
        <v>211</v>
      </c>
      <c r="C18" s="21" t="s">
        <v>212</v>
      </c>
      <c r="D18" s="22">
        <v>1</v>
      </c>
      <c r="E18" s="22" t="s">
        <v>196</v>
      </c>
      <c r="F18" s="23">
        <v>72.7</v>
      </c>
      <c r="G18" s="22">
        <v>15.1</v>
      </c>
      <c r="H18" s="22">
        <v>74.8</v>
      </c>
      <c r="I18" s="22">
        <v>19.100000000000001</v>
      </c>
      <c r="J18" s="22">
        <v>2.9</v>
      </c>
      <c r="K18" s="22">
        <v>76.3</v>
      </c>
      <c r="L18" s="22">
        <v>20.8</v>
      </c>
      <c r="M18" s="22">
        <v>5</v>
      </c>
      <c r="N18" s="22">
        <v>77.400000000000006</v>
      </c>
      <c r="O18" s="22">
        <v>24.4</v>
      </c>
      <c r="P18" s="22">
        <v>6.5</v>
      </c>
      <c r="Q18" s="23">
        <v>78.5</v>
      </c>
      <c r="R18" s="23">
        <v>24.1</v>
      </c>
      <c r="S18" s="23">
        <v>8</v>
      </c>
      <c r="T18" s="23">
        <v>80.8</v>
      </c>
      <c r="U18" s="23">
        <v>55.3</v>
      </c>
      <c r="V18" s="23">
        <v>11.1</v>
      </c>
      <c r="W18" s="24"/>
    </row>
    <row r="19" spans="1:23" ht="16.5" x14ac:dyDescent="0.25">
      <c r="A19" s="31"/>
      <c r="B19" s="21" t="s">
        <v>212</v>
      </c>
      <c r="C19" s="21" t="s">
        <v>213</v>
      </c>
      <c r="D19" s="22">
        <v>1</v>
      </c>
      <c r="E19" s="22" t="s">
        <v>196</v>
      </c>
      <c r="F19" s="23">
        <v>136.1</v>
      </c>
      <c r="G19" s="22">
        <v>10.3</v>
      </c>
      <c r="H19" s="22">
        <v>140.30000000000001</v>
      </c>
      <c r="I19" s="22">
        <v>10.9</v>
      </c>
      <c r="J19" s="22">
        <v>3.1</v>
      </c>
      <c r="K19" s="22">
        <v>142.80000000000001</v>
      </c>
      <c r="L19" s="22">
        <v>11.1</v>
      </c>
      <c r="M19" s="22">
        <v>4.9000000000000004</v>
      </c>
      <c r="N19" s="22">
        <v>145</v>
      </c>
      <c r="O19" s="22">
        <v>11.4</v>
      </c>
      <c r="P19" s="22">
        <v>6.5</v>
      </c>
      <c r="Q19" s="23">
        <v>147.1</v>
      </c>
      <c r="R19" s="23">
        <v>11.3</v>
      </c>
      <c r="S19" s="23">
        <v>8.1</v>
      </c>
      <c r="T19" s="23">
        <v>151.30000000000001</v>
      </c>
      <c r="U19" s="23">
        <v>16.899999999999999</v>
      </c>
      <c r="V19" s="23">
        <v>11.2</v>
      </c>
      <c r="W19" s="24"/>
    </row>
    <row r="20" spans="1:23" ht="16.5" x14ac:dyDescent="0.25">
      <c r="A20" s="31"/>
      <c r="B20" s="21" t="s">
        <v>213</v>
      </c>
      <c r="C20" s="21" t="s">
        <v>214</v>
      </c>
      <c r="D20" s="22">
        <v>1</v>
      </c>
      <c r="E20" s="22" t="s">
        <v>196</v>
      </c>
      <c r="F20" s="23">
        <v>86</v>
      </c>
      <c r="G20" s="22">
        <v>17.399999999999999</v>
      </c>
      <c r="H20" s="22">
        <v>88.5</v>
      </c>
      <c r="I20" s="22">
        <v>27.2</v>
      </c>
      <c r="J20" s="22">
        <v>2.9</v>
      </c>
      <c r="K20" s="22">
        <v>90.3</v>
      </c>
      <c r="L20" s="22">
        <v>27.4</v>
      </c>
      <c r="M20" s="22">
        <v>5</v>
      </c>
      <c r="N20" s="22">
        <v>91.6</v>
      </c>
      <c r="O20" s="22">
        <v>28.3</v>
      </c>
      <c r="P20" s="22">
        <v>6.5</v>
      </c>
      <c r="Q20" s="23">
        <v>92.9</v>
      </c>
      <c r="R20" s="23">
        <v>28.5</v>
      </c>
      <c r="S20" s="23">
        <v>8</v>
      </c>
      <c r="T20" s="23">
        <v>93.1</v>
      </c>
      <c r="U20" s="23">
        <v>55.6</v>
      </c>
      <c r="V20" s="23">
        <v>8.3000000000000007</v>
      </c>
      <c r="W20" s="24"/>
    </row>
    <row r="21" spans="1:23" ht="16.5" x14ac:dyDescent="0.25">
      <c r="A21" s="31"/>
      <c r="B21" s="21" t="s">
        <v>214</v>
      </c>
      <c r="C21" s="21" t="s">
        <v>215</v>
      </c>
      <c r="D21" s="22">
        <v>1</v>
      </c>
      <c r="E21" s="22" t="s">
        <v>196</v>
      </c>
      <c r="F21" s="23">
        <v>92.8</v>
      </c>
      <c r="G21" s="22">
        <v>8.1</v>
      </c>
      <c r="H21" s="22">
        <v>95.5</v>
      </c>
      <c r="I21" s="22">
        <v>19.2</v>
      </c>
      <c r="J21" s="22">
        <v>2.9</v>
      </c>
      <c r="K21" s="22">
        <v>97.4</v>
      </c>
      <c r="L21" s="22">
        <v>22.8</v>
      </c>
      <c r="M21" s="22">
        <v>5</v>
      </c>
      <c r="N21" s="22">
        <v>98.6</v>
      </c>
      <c r="O21" s="22">
        <v>23.1</v>
      </c>
      <c r="P21" s="22">
        <v>6.2</v>
      </c>
      <c r="Q21" s="23">
        <v>100</v>
      </c>
      <c r="R21" s="23">
        <v>23.5</v>
      </c>
      <c r="S21" s="23">
        <v>7.8</v>
      </c>
      <c r="T21" s="23">
        <v>100.9</v>
      </c>
      <c r="U21" s="23">
        <v>44.1</v>
      </c>
      <c r="V21" s="23">
        <v>8.6999999999999993</v>
      </c>
      <c r="W21" s="24"/>
    </row>
    <row r="22" spans="1:23" ht="16.5" x14ac:dyDescent="0.25">
      <c r="A22" s="31"/>
      <c r="B22" s="21" t="s">
        <v>215</v>
      </c>
      <c r="C22" s="21" t="s">
        <v>216</v>
      </c>
      <c r="D22" s="22">
        <v>1</v>
      </c>
      <c r="E22" s="22" t="s">
        <v>196</v>
      </c>
      <c r="F22" s="23">
        <v>135.80000000000001</v>
      </c>
      <c r="G22" s="22">
        <v>10.6</v>
      </c>
      <c r="H22" s="22">
        <v>139.9</v>
      </c>
      <c r="I22" s="22">
        <v>15.6</v>
      </c>
      <c r="J22" s="22">
        <v>3</v>
      </c>
      <c r="K22" s="22">
        <v>142.4</v>
      </c>
      <c r="L22" s="22">
        <v>15.9</v>
      </c>
      <c r="M22" s="22">
        <v>4.9000000000000004</v>
      </c>
      <c r="N22" s="22">
        <v>144.80000000000001</v>
      </c>
      <c r="O22" s="22">
        <v>15.4</v>
      </c>
      <c r="P22" s="22">
        <v>6.6</v>
      </c>
      <c r="Q22" s="23">
        <v>146.69999999999999</v>
      </c>
      <c r="R22" s="23">
        <v>16.100000000000001</v>
      </c>
      <c r="S22" s="23">
        <v>8</v>
      </c>
      <c r="T22" s="23">
        <v>146.30000000000001</v>
      </c>
      <c r="U22" s="23">
        <v>32.5</v>
      </c>
      <c r="V22" s="23">
        <v>7.7</v>
      </c>
      <c r="W22" s="24"/>
    </row>
    <row r="23" spans="1:23" ht="16.5" x14ac:dyDescent="0.25">
      <c r="A23" s="31"/>
      <c r="B23" s="21" t="s">
        <v>216</v>
      </c>
      <c r="C23" s="21" t="s">
        <v>217</v>
      </c>
      <c r="D23" s="22">
        <v>1</v>
      </c>
      <c r="E23" s="22" t="s">
        <v>196</v>
      </c>
      <c r="F23" s="23">
        <v>156.30000000000001</v>
      </c>
      <c r="G23" s="22">
        <v>18.600000000000001</v>
      </c>
      <c r="H23" s="22">
        <v>160.80000000000001</v>
      </c>
      <c r="I23" s="22">
        <v>19.7</v>
      </c>
      <c r="J23" s="22">
        <v>2.9</v>
      </c>
      <c r="K23" s="22">
        <v>164.3</v>
      </c>
      <c r="L23" s="22">
        <v>20.2</v>
      </c>
      <c r="M23" s="22">
        <v>5.0999999999999996</v>
      </c>
      <c r="N23" s="22">
        <v>166.6</v>
      </c>
      <c r="O23" s="22">
        <v>20.8</v>
      </c>
      <c r="P23" s="22">
        <v>6.6</v>
      </c>
      <c r="Q23" s="23">
        <v>168.8</v>
      </c>
      <c r="R23" s="23">
        <v>22</v>
      </c>
      <c r="S23" s="23">
        <v>8</v>
      </c>
      <c r="T23" s="23">
        <v>160.9</v>
      </c>
      <c r="U23" s="23">
        <v>29</v>
      </c>
      <c r="V23" s="23">
        <v>2.9</v>
      </c>
      <c r="W23" s="24"/>
    </row>
    <row r="24" spans="1:23" ht="16.5" x14ac:dyDescent="0.25">
      <c r="A24" s="31"/>
      <c r="B24" s="21" t="s">
        <v>217</v>
      </c>
      <c r="C24" s="21" t="s">
        <v>218</v>
      </c>
      <c r="D24" s="22">
        <v>1</v>
      </c>
      <c r="E24" s="22" t="s">
        <v>196</v>
      </c>
      <c r="F24" s="23">
        <v>118.4</v>
      </c>
      <c r="G24" s="22">
        <v>7.2</v>
      </c>
      <c r="H24" s="22">
        <v>122</v>
      </c>
      <c r="I24" s="22">
        <v>10.6</v>
      </c>
      <c r="J24" s="22">
        <v>3</v>
      </c>
      <c r="K24" s="22">
        <v>124.4</v>
      </c>
      <c r="L24" s="22">
        <v>11.4</v>
      </c>
      <c r="M24" s="22">
        <v>5.0999999999999996</v>
      </c>
      <c r="N24" s="22">
        <v>126.2</v>
      </c>
      <c r="O24" s="22">
        <v>12.4</v>
      </c>
      <c r="P24" s="22">
        <v>6.6</v>
      </c>
      <c r="Q24" s="23">
        <v>127.9</v>
      </c>
      <c r="R24" s="23">
        <v>15.1</v>
      </c>
      <c r="S24" s="23">
        <v>8</v>
      </c>
      <c r="T24" s="23">
        <v>128.1</v>
      </c>
      <c r="U24" s="23">
        <v>31</v>
      </c>
      <c r="V24" s="23">
        <v>8.1999999999999993</v>
      </c>
      <c r="W24" s="24"/>
    </row>
    <row r="25" spans="1:23" ht="16.5" x14ac:dyDescent="0.25">
      <c r="A25" s="30">
        <v>45093</v>
      </c>
      <c r="B25" s="18" t="s">
        <v>218</v>
      </c>
      <c r="C25" s="18" t="s">
        <v>219</v>
      </c>
      <c r="D25" s="19">
        <v>1</v>
      </c>
      <c r="E25" s="19" t="s">
        <v>196</v>
      </c>
      <c r="F25" s="19">
        <v>129.5</v>
      </c>
      <c r="G25" s="19">
        <v>20.3</v>
      </c>
      <c r="H25" s="19">
        <v>133.4</v>
      </c>
      <c r="I25" s="19">
        <v>24.9</v>
      </c>
      <c r="J25" s="19">
        <v>3</v>
      </c>
      <c r="K25" s="19">
        <v>136.1</v>
      </c>
      <c r="L25" s="19">
        <v>27.1</v>
      </c>
      <c r="M25" s="19">
        <v>5.0999999999999996</v>
      </c>
      <c r="N25" s="19">
        <v>138.19999999999999</v>
      </c>
      <c r="O25" s="19">
        <v>25.5</v>
      </c>
      <c r="P25" s="19">
        <v>6.7</v>
      </c>
      <c r="Q25" s="19">
        <v>139.80000000000001</v>
      </c>
      <c r="R25" s="19">
        <v>26</v>
      </c>
      <c r="S25" s="19">
        <v>8</v>
      </c>
      <c r="T25" s="19">
        <v>139.9</v>
      </c>
      <c r="U25" s="19">
        <v>53.2</v>
      </c>
      <c r="V25" s="19">
        <v>8</v>
      </c>
      <c r="W25" s="8" t="s">
        <v>220</v>
      </c>
    </row>
    <row r="26" spans="1:23" ht="16.5" x14ac:dyDescent="0.25">
      <c r="A26" s="30">
        <v>45093</v>
      </c>
      <c r="B26" s="18" t="s">
        <v>219</v>
      </c>
      <c r="C26" s="18" t="s">
        <v>221</v>
      </c>
      <c r="D26" s="19">
        <v>1</v>
      </c>
      <c r="E26" s="19" t="s">
        <v>196</v>
      </c>
      <c r="F26" s="19">
        <v>93.6</v>
      </c>
      <c r="G26" s="19">
        <v>13.9</v>
      </c>
      <c r="H26" s="19">
        <v>96.5</v>
      </c>
      <c r="I26" s="19">
        <v>11.6</v>
      </c>
      <c r="J26" s="19">
        <v>3.1</v>
      </c>
      <c r="K26" s="19">
        <v>98.2</v>
      </c>
      <c r="L26" s="19">
        <v>12.9</v>
      </c>
      <c r="M26" s="19">
        <v>4.9000000000000004</v>
      </c>
      <c r="N26" s="19">
        <v>99.8</v>
      </c>
      <c r="O26" s="19">
        <v>13.5</v>
      </c>
      <c r="P26" s="19">
        <v>6.6</v>
      </c>
      <c r="Q26" s="19">
        <v>101.1</v>
      </c>
      <c r="R26" s="19">
        <v>13.9</v>
      </c>
      <c r="S26" s="19">
        <v>8</v>
      </c>
      <c r="T26" s="19">
        <v>101.5</v>
      </c>
      <c r="U26" s="19">
        <v>45.1</v>
      </c>
      <c r="V26" s="19">
        <v>8.4</v>
      </c>
      <c r="W26" s="8"/>
    </row>
    <row r="27" spans="1:23" ht="16.5" x14ac:dyDescent="0.25">
      <c r="A27" s="33">
        <v>44939</v>
      </c>
      <c r="B27" s="21" t="s">
        <v>221</v>
      </c>
      <c r="C27" s="21" t="s">
        <v>222</v>
      </c>
      <c r="D27" s="22">
        <v>1</v>
      </c>
      <c r="E27" s="22" t="s">
        <v>196</v>
      </c>
      <c r="F27" s="22">
        <v>119</v>
      </c>
      <c r="G27" s="22">
        <v>30.8</v>
      </c>
      <c r="H27" s="22">
        <v>122.7</v>
      </c>
      <c r="I27" s="22">
        <v>37.700000000000003</v>
      </c>
      <c r="J27" s="22">
        <v>3.1</v>
      </c>
      <c r="K27" s="22">
        <v>124.9</v>
      </c>
      <c r="L27" s="22">
        <v>41.2</v>
      </c>
      <c r="M27" s="22">
        <v>5</v>
      </c>
      <c r="N27" s="22">
        <v>126.6</v>
      </c>
      <c r="O27" s="22">
        <v>43.2</v>
      </c>
      <c r="P27" s="22">
        <v>6.4</v>
      </c>
      <c r="Q27" s="22">
        <v>128.69999999999999</v>
      </c>
      <c r="R27" s="22">
        <v>40.700000000000003</v>
      </c>
      <c r="S27" s="22">
        <v>8.1999999999999993</v>
      </c>
      <c r="T27" s="22">
        <v>128.9</v>
      </c>
      <c r="U27" s="22">
        <v>61.3</v>
      </c>
      <c r="V27" s="22">
        <v>8.3000000000000007</v>
      </c>
      <c r="W27" s="24"/>
    </row>
    <row r="28" spans="1:23" ht="16.5" x14ac:dyDescent="0.25">
      <c r="A28" s="33">
        <v>44939</v>
      </c>
      <c r="B28" s="21" t="s">
        <v>222</v>
      </c>
      <c r="C28" s="21" t="s">
        <v>223</v>
      </c>
      <c r="D28" s="22">
        <v>1</v>
      </c>
      <c r="E28" s="22" t="s">
        <v>196</v>
      </c>
      <c r="F28" s="22">
        <v>91</v>
      </c>
      <c r="G28" s="22">
        <v>14.1</v>
      </c>
      <c r="H28" s="22">
        <v>93.8</v>
      </c>
      <c r="I28" s="22">
        <v>19.7</v>
      </c>
      <c r="J28" s="22">
        <v>3.1</v>
      </c>
      <c r="K28" s="22">
        <v>95.6</v>
      </c>
      <c r="L28" s="22">
        <v>19.399999999999999</v>
      </c>
      <c r="M28" s="22">
        <v>5.0999999999999996</v>
      </c>
      <c r="N28" s="22">
        <v>96.9</v>
      </c>
      <c r="O28" s="22">
        <v>21.2</v>
      </c>
      <c r="P28" s="22">
        <v>6.5</v>
      </c>
      <c r="Q28" s="22">
        <v>98.3</v>
      </c>
      <c r="R28" s="22">
        <v>21.6</v>
      </c>
      <c r="S28" s="22">
        <v>8</v>
      </c>
      <c r="T28" s="22">
        <v>98.1</v>
      </c>
      <c r="U28" s="22">
        <v>59.9</v>
      </c>
      <c r="V28" s="22">
        <v>7.8</v>
      </c>
      <c r="W28" s="24"/>
    </row>
    <row r="29" spans="1:23" ht="16.5" x14ac:dyDescent="0.25">
      <c r="A29" s="33">
        <v>44939</v>
      </c>
      <c r="B29" s="21" t="s">
        <v>223</v>
      </c>
      <c r="C29" s="21" t="s">
        <v>224</v>
      </c>
      <c r="D29" s="22">
        <v>1</v>
      </c>
      <c r="E29" s="22" t="s">
        <v>196</v>
      </c>
      <c r="F29" s="22">
        <v>136.4</v>
      </c>
      <c r="G29" s="22">
        <v>11</v>
      </c>
      <c r="H29" s="22">
        <v>140.4</v>
      </c>
      <c r="I29" s="22">
        <v>18.8</v>
      </c>
      <c r="J29" s="22">
        <v>2.9</v>
      </c>
      <c r="K29" s="22">
        <v>143.19999999999999</v>
      </c>
      <c r="L29" s="22">
        <v>19.600000000000001</v>
      </c>
      <c r="M29" s="22">
        <v>5</v>
      </c>
      <c r="N29" s="22">
        <v>145.19999999999999</v>
      </c>
      <c r="O29" s="22">
        <v>19.600000000000001</v>
      </c>
      <c r="P29" s="22">
        <v>6.5</v>
      </c>
      <c r="Q29" s="22">
        <v>147.19999999999999</v>
      </c>
      <c r="R29" s="22">
        <v>19.600000000000001</v>
      </c>
      <c r="S29" s="22">
        <v>7.9</v>
      </c>
      <c r="T29" s="22">
        <v>158.4</v>
      </c>
      <c r="U29" s="22">
        <v>38.5</v>
      </c>
      <c r="V29" s="22">
        <v>16.100000000000001</v>
      </c>
      <c r="W29" s="24"/>
    </row>
    <row r="30" spans="1:23" ht="16.5" x14ac:dyDescent="0.25">
      <c r="A30" s="33">
        <v>44939</v>
      </c>
      <c r="B30" s="21" t="s">
        <v>224</v>
      </c>
      <c r="C30" s="21" t="s">
        <v>225</v>
      </c>
      <c r="D30" s="22">
        <v>1</v>
      </c>
      <c r="E30" s="22" t="s">
        <v>196</v>
      </c>
      <c r="F30" s="22">
        <v>82.7</v>
      </c>
      <c r="G30" s="22">
        <v>9.8000000000000007</v>
      </c>
      <c r="H30" s="22">
        <v>85.2</v>
      </c>
      <c r="I30" s="22">
        <v>24.5</v>
      </c>
      <c r="J30" s="22">
        <v>3</v>
      </c>
      <c r="K30" s="22">
        <v>87</v>
      </c>
      <c r="L30" s="22">
        <v>28.6</v>
      </c>
      <c r="M30" s="22">
        <v>5.2</v>
      </c>
      <c r="N30" s="22">
        <v>88</v>
      </c>
      <c r="O30" s="22">
        <v>37.5</v>
      </c>
      <c r="P30" s="22">
        <v>6.4</v>
      </c>
      <c r="Q30" s="22">
        <v>89.5</v>
      </c>
      <c r="R30" s="22">
        <v>38.299999999999997</v>
      </c>
      <c r="S30" s="22">
        <v>8.1999999999999993</v>
      </c>
      <c r="T30" s="22">
        <v>91</v>
      </c>
      <c r="U30" s="22">
        <v>58.4</v>
      </c>
      <c r="V30" s="22">
        <v>10</v>
      </c>
      <c r="W30" s="24"/>
    </row>
    <row r="31" spans="1:23" ht="16.5" x14ac:dyDescent="0.25">
      <c r="A31" s="33">
        <v>44939</v>
      </c>
      <c r="B31" s="21" t="s">
        <v>225</v>
      </c>
      <c r="C31" s="21" t="s">
        <v>226</v>
      </c>
      <c r="D31" s="22">
        <v>1</v>
      </c>
      <c r="E31" s="22" t="s">
        <v>196</v>
      </c>
      <c r="F31" s="22">
        <v>91.1</v>
      </c>
      <c r="G31" s="22">
        <v>31.5</v>
      </c>
      <c r="H31" s="22">
        <v>93.8</v>
      </c>
      <c r="I31" s="22">
        <v>39.700000000000003</v>
      </c>
      <c r="J31" s="22">
        <v>3</v>
      </c>
      <c r="K31" s="22">
        <v>95.6</v>
      </c>
      <c r="L31" s="22">
        <v>42.3</v>
      </c>
      <c r="M31" s="22">
        <v>4.9000000000000004</v>
      </c>
      <c r="N31" s="22">
        <v>96.9</v>
      </c>
      <c r="O31" s="22">
        <v>43.9</v>
      </c>
      <c r="P31" s="22">
        <v>6.4</v>
      </c>
      <c r="Q31" s="22">
        <v>98.4</v>
      </c>
      <c r="R31" s="22">
        <v>46.7</v>
      </c>
      <c r="S31" s="22">
        <v>8</v>
      </c>
      <c r="T31" s="22">
        <v>97.7</v>
      </c>
      <c r="U31" s="22">
        <v>62.3</v>
      </c>
      <c r="V31" s="22">
        <v>7.2</v>
      </c>
      <c r="W31" s="24"/>
    </row>
    <row r="32" spans="1:23" ht="16.5" x14ac:dyDescent="0.25">
      <c r="A32" s="33">
        <v>44939</v>
      </c>
      <c r="B32" s="21" t="s">
        <v>226</v>
      </c>
      <c r="C32" s="21" t="s">
        <v>227</v>
      </c>
      <c r="D32" s="22">
        <v>1</v>
      </c>
      <c r="E32" s="22" t="s">
        <v>196</v>
      </c>
      <c r="F32" s="22">
        <v>79.900000000000006</v>
      </c>
      <c r="G32" s="22">
        <v>7.5</v>
      </c>
      <c r="H32" s="22">
        <v>82.2</v>
      </c>
      <c r="I32" s="22">
        <v>17.8</v>
      </c>
      <c r="J32" s="22">
        <v>2.9</v>
      </c>
      <c r="K32" s="22">
        <v>83.8</v>
      </c>
      <c r="L32" s="22">
        <v>22.2</v>
      </c>
      <c r="M32" s="22">
        <v>4.9000000000000004</v>
      </c>
      <c r="N32" s="22">
        <v>85</v>
      </c>
      <c r="O32" s="22">
        <v>25.2</v>
      </c>
      <c r="P32" s="22">
        <v>6.4</v>
      </c>
      <c r="Q32" s="22">
        <v>86.1</v>
      </c>
      <c r="R32" s="22">
        <v>26.7</v>
      </c>
      <c r="S32" s="22">
        <v>7.8</v>
      </c>
      <c r="T32" s="22">
        <v>87.1</v>
      </c>
      <c r="U32" s="22">
        <v>55.3</v>
      </c>
      <c r="V32" s="22">
        <v>9</v>
      </c>
      <c r="W32" s="24"/>
    </row>
    <row r="33" spans="1:23" ht="16.5" x14ac:dyDescent="0.25">
      <c r="A33" s="33">
        <v>44939</v>
      </c>
      <c r="B33" s="21" t="s">
        <v>227</v>
      </c>
      <c r="C33" s="21" t="s">
        <v>228</v>
      </c>
      <c r="D33" s="22">
        <v>1</v>
      </c>
      <c r="E33" s="22" t="s">
        <v>196</v>
      </c>
      <c r="F33" s="22">
        <v>77.7</v>
      </c>
      <c r="G33" s="22">
        <v>22.1</v>
      </c>
      <c r="H33" s="22">
        <v>80.099999999999994</v>
      </c>
      <c r="I33" s="22">
        <v>26.7</v>
      </c>
      <c r="J33" s="22">
        <v>3.1</v>
      </c>
      <c r="K33" s="22">
        <v>81.599999999999994</v>
      </c>
      <c r="L33" s="22">
        <v>31.7</v>
      </c>
      <c r="M33" s="22">
        <v>5</v>
      </c>
      <c r="N33" s="22">
        <v>82.6</v>
      </c>
      <c r="O33" s="22">
        <v>34.5</v>
      </c>
      <c r="P33" s="22">
        <v>6.3</v>
      </c>
      <c r="Q33" s="22">
        <v>83.7</v>
      </c>
      <c r="R33" s="22">
        <v>35.700000000000003</v>
      </c>
      <c r="S33" s="22">
        <v>7.7</v>
      </c>
      <c r="T33" s="22">
        <v>83.4</v>
      </c>
      <c r="U33" s="22">
        <v>50.1</v>
      </c>
      <c r="V33" s="22">
        <v>7.3</v>
      </c>
      <c r="W33" s="24"/>
    </row>
    <row r="34" spans="1:23" ht="16.5" x14ac:dyDescent="0.25">
      <c r="A34" s="33">
        <v>44939</v>
      </c>
      <c r="B34" s="21" t="s">
        <v>228</v>
      </c>
      <c r="C34" s="21" t="s">
        <v>229</v>
      </c>
      <c r="D34" s="22">
        <v>1</v>
      </c>
      <c r="E34" s="22" t="s">
        <v>196</v>
      </c>
      <c r="F34" s="22">
        <v>127.1</v>
      </c>
      <c r="G34" s="22">
        <v>19.399999999999999</v>
      </c>
      <c r="H34" s="22">
        <v>130.9</v>
      </c>
      <c r="I34" s="22">
        <v>25.5</v>
      </c>
      <c r="J34" s="22">
        <v>3</v>
      </c>
      <c r="K34" s="22">
        <v>133.4</v>
      </c>
      <c r="L34" s="22">
        <v>29.2</v>
      </c>
      <c r="M34" s="22">
        <v>5</v>
      </c>
      <c r="N34" s="22">
        <v>135.4</v>
      </c>
      <c r="O34" s="22">
        <v>33.299999999999997</v>
      </c>
      <c r="P34" s="22">
        <v>6.5</v>
      </c>
      <c r="Q34" s="22">
        <v>137.19999999999999</v>
      </c>
      <c r="R34" s="22">
        <v>31.7</v>
      </c>
      <c r="S34" s="22">
        <v>7.9</v>
      </c>
      <c r="T34" s="22">
        <v>150.6</v>
      </c>
      <c r="U34" s="22">
        <v>64.7</v>
      </c>
      <c r="V34" s="22">
        <v>18.5</v>
      </c>
      <c r="W34" s="24"/>
    </row>
    <row r="35" spans="1:23" ht="16.5" x14ac:dyDescent="0.25">
      <c r="A35" s="33">
        <v>44939</v>
      </c>
      <c r="B35" s="21" t="s">
        <v>229</v>
      </c>
      <c r="C35" s="21" t="s">
        <v>230</v>
      </c>
      <c r="D35" s="22">
        <v>1</v>
      </c>
      <c r="E35" s="22" t="s">
        <v>196</v>
      </c>
      <c r="F35" s="22">
        <v>80.8</v>
      </c>
      <c r="G35" s="22">
        <v>7.3</v>
      </c>
      <c r="H35" s="22">
        <v>83.3</v>
      </c>
      <c r="I35" s="22">
        <v>12.4</v>
      </c>
      <c r="J35" s="22">
        <v>3.1</v>
      </c>
      <c r="K35" s="22">
        <v>84.9</v>
      </c>
      <c r="L35" s="22">
        <v>14.1</v>
      </c>
      <c r="M35" s="22">
        <v>5.0999999999999996</v>
      </c>
      <c r="N35" s="22">
        <v>86</v>
      </c>
      <c r="O35" s="22">
        <v>15.1</v>
      </c>
      <c r="P35" s="22">
        <v>6.4</v>
      </c>
      <c r="Q35" s="22">
        <v>87.3</v>
      </c>
      <c r="R35" s="22">
        <v>14.9</v>
      </c>
      <c r="S35" s="22">
        <v>8</v>
      </c>
      <c r="T35" s="22">
        <v>86.8</v>
      </c>
      <c r="U35" s="22">
        <v>57.3</v>
      </c>
      <c r="V35" s="22">
        <v>7.4</v>
      </c>
      <c r="W35" s="24"/>
    </row>
    <row r="36" spans="1:23" ht="16.5" x14ac:dyDescent="0.25">
      <c r="A36" s="33">
        <v>44939</v>
      </c>
      <c r="B36" s="21" t="s">
        <v>230</v>
      </c>
      <c r="C36" s="21" t="s">
        <v>231</v>
      </c>
      <c r="D36" s="22">
        <v>1</v>
      </c>
      <c r="E36" s="22" t="s">
        <v>196</v>
      </c>
      <c r="F36" s="22">
        <v>83.6</v>
      </c>
      <c r="G36" s="22">
        <v>16.100000000000001</v>
      </c>
      <c r="H36" s="22">
        <v>86.1</v>
      </c>
      <c r="I36" s="22">
        <v>18.600000000000001</v>
      </c>
      <c r="J36" s="22">
        <v>3</v>
      </c>
      <c r="K36" s="22">
        <v>87.7</v>
      </c>
      <c r="L36" s="22">
        <v>18.8</v>
      </c>
      <c r="M36" s="22">
        <v>4.9000000000000004</v>
      </c>
      <c r="N36" s="22">
        <v>89</v>
      </c>
      <c r="O36" s="22">
        <v>18.8</v>
      </c>
      <c r="P36" s="22">
        <v>6.5</v>
      </c>
      <c r="Q36" s="22">
        <v>90.5</v>
      </c>
      <c r="R36" s="22">
        <v>18.899999999999999</v>
      </c>
      <c r="S36" s="22">
        <v>8.3000000000000007</v>
      </c>
      <c r="T36" s="22">
        <v>86.8</v>
      </c>
      <c r="U36" s="22">
        <v>41.6</v>
      </c>
      <c r="V36" s="22">
        <v>3.8</v>
      </c>
      <c r="W36" s="24"/>
    </row>
    <row r="37" spans="1:23" ht="16.5" x14ac:dyDescent="0.25">
      <c r="A37" s="33">
        <v>44939</v>
      </c>
      <c r="B37" s="21" t="s">
        <v>231</v>
      </c>
      <c r="C37" s="21" t="s">
        <v>232</v>
      </c>
      <c r="D37" s="22">
        <v>1</v>
      </c>
      <c r="E37" s="22" t="s">
        <v>196</v>
      </c>
      <c r="F37" s="22">
        <v>222.9</v>
      </c>
      <c r="G37" s="22">
        <v>49.2</v>
      </c>
      <c r="H37" s="22">
        <v>226.9</v>
      </c>
      <c r="I37" s="22">
        <v>54.8</v>
      </c>
      <c r="J37" s="22">
        <v>1.8</v>
      </c>
      <c r="K37" s="22">
        <v>231.5</v>
      </c>
      <c r="L37" s="22">
        <v>55.9</v>
      </c>
      <c r="M37" s="22">
        <v>3.9</v>
      </c>
      <c r="N37" s="22">
        <v>234.6</v>
      </c>
      <c r="O37" s="22">
        <v>55</v>
      </c>
      <c r="P37" s="22">
        <v>5.2</v>
      </c>
      <c r="Q37" s="22">
        <v>237.3</v>
      </c>
      <c r="R37" s="22">
        <v>55.5</v>
      </c>
      <c r="S37" s="22">
        <v>6.5</v>
      </c>
      <c r="T37" s="22">
        <v>226.9</v>
      </c>
      <c r="U37" s="22">
        <v>57.6</v>
      </c>
      <c r="V37" s="22">
        <v>1.8</v>
      </c>
      <c r="W37" s="24"/>
    </row>
    <row r="38" spans="1:23" ht="22.5" x14ac:dyDescent="0.25">
      <c r="A38" s="36"/>
      <c r="B38" s="37"/>
      <c r="C38" s="37"/>
      <c r="D38" s="38"/>
      <c r="E38" s="38"/>
      <c r="F38" s="38">
        <f>SUM(F2:F37)</f>
        <v>3914.2000000000003</v>
      </c>
      <c r="G38" s="38"/>
      <c r="H38" s="38">
        <f>SUM(H2:H37)</f>
        <v>4028.4000000000005</v>
      </c>
      <c r="I38" s="38"/>
      <c r="J38" s="38"/>
      <c r="K38" s="38">
        <f>SUM(K2:K37)</f>
        <v>4106</v>
      </c>
      <c r="L38" s="38"/>
      <c r="M38" s="38"/>
      <c r="N38" s="38">
        <f>SUM(N2:N37)</f>
        <v>4167.5</v>
      </c>
      <c r="O38" s="38"/>
      <c r="P38" s="38"/>
      <c r="Q38" s="38">
        <f>SUM(Q2:Q37)</f>
        <v>4224.5999999999995</v>
      </c>
      <c r="R38" s="38"/>
      <c r="S38" s="38"/>
      <c r="T38" s="38">
        <f>SUM(T2:T37)</f>
        <v>4277.5</v>
      </c>
      <c r="U38" s="38"/>
      <c r="V38" s="39"/>
      <c r="W38" s="40"/>
    </row>
    <row r="39" spans="1:23" ht="16.5" x14ac:dyDescent="0.25">
      <c r="A39" s="33">
        <v>44939</v>
      </c>
      <c r="B39" s="21" t="s">
        <v>232</v>
      </c>
      <c r="C39" s="21" t="s">
        <v>231</v>
      </c>
      <c r="D39" s="22">
        <v>1</v>
      </c>
      <c r="E39" s="22" t="s">
        <v>233</v>
      </c>
      <c r="F39" s="22">
        <v>83.5</v>
      </c>
      <c r="G39" s="22">
        <v>14.1</v>
      </c>
      <c r="H39" s="22">
        <v>86.1</v>
      </c>
      <c r="I39" s="22">
        <v>15.4</v>
      </c>
      <c r="J39" s="22">
        <v>3.1</v>
      </c>
      <c r="K39" s="22">
        <v>87.8</v>
      </c>
      <c r="L39" s="22">
        <v>17.3</v>
      </c>
      <c r="M39" s="22">
        <v>5.0999999999999996</v>
      </c>
      <c r="N39" s="22">
        <v>89.1</v>
      </c>
      <c r="O39" s="22">
        <v>18.399999999999999</v>
      </c>
      <c r="P39" s="22">
        <v>6.7</v>
      </c>
      <c r="Q39" s="22">
        <v>90.3</v>
      </c>
      <c r="R39" s="22">
        <v>19.5</v>
      </c>
      <c r="S39" s="22">
        <v>8.1</v>
      </c>
      <c r="T39" s="22">
        <v>84.4</v>
      </c>
      <c r="U39" s="22">
        <v>28.3</v>
      </c>
      <c r="V39" s="22">
        <v>1.1000000000000001</v>
      </c>
      <c r="W39" s="28"/>
    </row>
    <row r="40" spans="1:23" ht="16.5" x14ac:dyDescent="0.25">
      <c r="A40" s="33">
        <v>44939</v>
      </c>
      <c r="B40" s="21" t="s">
        <v>231</v>
      </c>
      <c r="C40" s="21" t="s">
        <v>230</v>
      </c>
      <c r="D40" s="22">
        <v>1</v>
      </c>
      <c r="E40" s="22" t="s">
        <v>233</v>
      </c>
      <c r="F40" s="22">
        <v>83.5</v>
      </c>
      <c r="G40" s="22">
        <v>0.5</v>
      </c>
      <c r="H40" s="22">
        <v>86</v>
      </c>
      <c r="I40" s="22">
        <v>0.6</v>
      </c>
      <c r="J40" s="22">
        <v>3</v>
      </c>
      <c r="K40" s="22">
        <v>87.7</v>
      </c>
      <c r="L40" s="22">
        <v>2.2999999999999998</v>
      </c>
      <c r="M40" s="22">
        <v>5</v>
      </c>
      <c r="N40" s="22">
        <v>89</v>
      </c>
      <c r="O40" s="22">
        <v>2.1</v>
      </c>
      <c r="P40" s="22">
        <v>6.6</v>
      </c>
      <c r="Q40" s="22">
        <v>90.4</v>
      </c>
      <c r="R40" s="22">
        <v>2.2000000000000002</v>
      </c>
      <c r="S40" s="22">
        <v>8.3000000000000007</v>
      </c>
      <c r="T40" s="22">
        <v>83.5</v>
      </c>
      <c r="U40" s="22">
        <v>0.5</v>
      </c>
      <c r="V40" s="22">
        <v>0</v>
      </c>
      <c r="W40" s="28"/>
    </row>
    <row r="41" spans="1:23" ht="16.5" x14ac:dyDescent="0.25">
      <c r="A41" s="33">
        <v>44939</v>
      </c>
      <c r="B41" s="21" t="s">
        <v>230</v>
      </c>
      <c r="C41" s="21" t="s">
        <v>229</v>
      </c>
      <c r="D41" s="22">
        <v>1</v>
      </c>
      <c r="E41" s="22" t="s">
        <v>233</v>
      </c>
      <c r="F41" s="22">
        <v>82</v>
      </c>
      <c r="G41" s="22">
        <v>6.7</v>
      </c>
      <c r="H41" s="22">
        <v>84.4</v>
      </c>
      <c r="I41" s="22">
        <v>18.600000000000001</v>
      </c>
      <c r="J41" s="22">
        <v>2.9</v>
      </c>
      <c r="K41" s="22">
        <v>86.1</v>
      </c>
      <c r="L41" s="22">
        <v>25.7</v>
      </c>
      <c r="M41" s="22">
        <v>5</v>
      </c>
      <c r="N41" s="22">
        <v>87.2</v>
      </c>
      <c r="O41" s="22">
        <v>26.6</v>
      </c>
      <c r="P41" s="22">
        <v>6.3</v>
      </c>
      <c r="Q41" s="22">
        <v>88.7</v>
      </c>
      <c r="R41" s="22">
        <v>28.4</v>
      </c>
      <c r="S41" s="22">
        <v>8.1999999999999993</v>
      </c>
      <c r="T41" s="22">
        <v>88.2</v>
      </c>
      <c r="U41" s="22">
        <v>54.5</v>
      </c>
      <c r="V41" s="22">
        <v>7.6</v>
      </c>
      <c r="W41" s="28"/>
    </row>
    <row r="42" spans="1:23" ht="16.5" x14ac:dyDescent="0.25">
      <c r="A42" s="30">
        <v>45093</v>
      </c>
      <c r="B42" s="18" t="s">
        <v>229</v>
      </c>
      <c r="C42" s="18" t="s">
        <v>228</v>
      </c>
      <c r="D42" s="19">
        <v>1</v>
      </c>
      <c r="E42" s="19" t="s">
        <v>233</v>
      </c>
      <c r="F42" s="19">
        <v>127</v>
      </c>
      <c r="G42" s="19">
        <v>35.4</v>
      </c>
      <c r="H42" s="19">
        <v>130.80000000000001</v>
      </c>
      <c r="I42" s="19">
        <v>43</v>
      </c>
      <c r="J42" s="19">
        <v>3</v>
      </c>
      <c r="K42" s="19">
        <v>133.4</v>
      </c>
      <c r="L42" s="19">
        <v>44.2</v>
      </c>
      <c r="M42" s="19">
        <v>5</v>
      </c>
      <c r="N42" s="19">
        <v>135.1</v>
      </c>
      <c r="O42" s="19">
        <v>47.9</v>
      </c>
      <c r="P42" s="19">
        <v>6.4</v>
      </c>
      <c r="Q42" s="19">
        <v>137</v>
      </c>
      <c r="R42" s="19">
        <v>49.3</v>
      </c>
      <c r="S42" s="19">
        <v>7.9</v>
      </c>
      <c r="T42" s="19">
        <v>133.30000000000001</v>
      </c>
      <c r="U42" s="19">
        <v>59.9</v>
      </c>
      <c r="V42" s="19">
        <v>5</v>
      </c>
      <c r="W42" s="28"/>
    </row>
    <row r="43" spans="1:23" ht="16.5" x14ac:dyDescent="0.25">
      <c r="A43" s="33">
        <v>44939</v>
      </c>
      <c r="B43" s="21" t="s">
        <v>228</v>
      </c>
      <c r="C43" s="21" t="s">
        <v>227</v>
      </c>
      <c r="D43" s="22">
        <v>1</v>
      </c>
      <c r="E43" s="22" t="s">
        <v>233</v>
      </c>
      <c r="F43" s="22">
        <v>81.3</v>
      </c>
      <c r="G43" s="22">
        <v>19.100000000000001</v>
      </c>
      <c r="H43" s="22">
        <v>83.8</v>
      </c>
      <c r="I43" s="22">
        <v>33.9</v>
      </c>
      <c r="J43" s="22">
        <v>3.1</v>
      </c>
      <c r="K43" s="22">
        <v>85.1</v>
      </c>
      <c r="L43" s="22">
        <v>34.4</v>
      </c>
      <c r="M43" s="22">
        <v>4.7</v>
      </c>
      <c r="N43" s="22">
        <v>86.3</v>
      </c>
      <c r="O43" s="22">
        <v>25.4</v>
      </c>
      <c r="P43" s="22">
        <v>6.2</v>
      </c>
      <c r="Q43" s="22">
        <v>87.6</v>
      </c>
      <c r="R43" s="22">
        <v>26</v>
      </c>
      <c r="S43" s="22">
        <v>7.7</v>
      </c>
      <c r="T43" s="22">
        <v>92.5</v>
      </c>
      <c r="U43" s="22">
        <v>53.1</v>
      </c>
      <c r="V43" s="22">
        <v>13.8</v>
      </c>
      <c r="W43" s="28"/>
    </row>
    <row r="44" spans="1:23" ht="16.5" x14ac:dyDescent="0.25">
      <c r="A44" s="33">
        <v>44939</v>
      </c>
      <c r="B44" s="21" t="s">
        <v>227</v>
      </c>
      <c r="C44" s="21" t="s">
        <v>226</v>
      </c>
      <c r="D44" s="22">
        <v>1</v>
      </c>
      <c r="E44" s="22" t="s">
        <v>233</v>
      </c>
      <c r="F44" s="22">
        <v>78.8</v>
      </c>
      <c r="G44" s="22">
        <v>10.5</v>
      </c>
      <c r="H44" s="22">
        <v>81.099999999999994</v>
      </c>
      <c r="I44" s="22">
        <v>12.9</v>
      </c>
      <c r="J44" s="22">
        <v>2.9</v>
      </c>
      <c r="K44" s="22">
        <v>82.8</v>
      </c>
      <c r="L44" s="22">
        <v>13.5</v>
      </c>
      <c r="M44" s="22">
        <v>5.0999999999999996</v>
      </c>
      <c r="N44" s="22">
        <v>83.9</v>
      </c>
      <c r="O44" s="22">
        <v>15.9</v>
      </c>
      <c r="P44" s="22">
        <v>6.5</v>
      </c>
      <c r="Q44" s="22">
        <v>85.1</v>
      </c>
      <c r="R44" s="22">
        <v>11.2</v>
      </c>
      <c r="S44" s="22">
        <v>8</v>
      </c>
      <c r="T44" s="22">
        <v>86.1</v>
      </c>
      <c r="U44" s="22">
        <v>59.6</v>
      </c>
      <c r="V44" s="22">
        <v>9.3000000000000007</v>
      </c>
      <c r="W44" s="28"/>
    </row>
    <row r="45" spans="1:23" ht="16.5" x14ac:dyDescent="0.25">
      <c r="A45" s="33">
        <v>44939</v>
      </c>
      <c r="B45" s="21" t="s">
        <v>226</v>
      </c>
      <c r="C45" s="21" t="s">
        <v>225</v>
      </c>
      <c r="D45" s="22">
        <v>1</v>
      </c>
      <c r="E45" s="22" t="s">
        <v>233</v>
      </c>
      <c r="F45" s="22">
        <v>94.3</v>
      </c>
      <c r="G45" s="22">
        <v>17</v>
      </c>
      <c r="H45" s="22">
        <v>97.2</v>
      </c>
      <c r="I45" s="22">
        <v>24.9</v>
      </c>
      <c r="J45" s="22">
        <v>3.1</v>
      </c>
      <c r="K45" s="22">
        <v>99.1</v>
      </c>
      <c r="L45" s="22">
        <v>31.4</v>
      </c>
      <c r="M45" s="22">
        <v>5.0999999999999996</v>
      </c>
      <c r="N45" s="22">
        <v>100.3</v>
      </c>
      <c r="O45" s="22">
        <v>28.3</v>
      </c>
      <c r="P45" s="22">
        <v>6.4</v>
      </c>
      <c r="Q45" s="22">
        <v>101.8</v>
      </c>
      <c r="R45" s="22">
        <v>29.3</v>
      </c>
      <c r="S45" s="22">
        <v>8</v>
      </c>
      <c r="T45" s="22">
        <v>108.8</v>
      </c>
      <c r="U45" s="22">
        <v>51.8</v>
      </c>
      <c r="V45" s="22">
        <v>15.4</v>
      </c>
      <c r="W45" s="28"/>
    </row>
    <row r="46" spans="1:23" ht="16.5" x14ac:dyDescent="0.25">
      <c r="A46" s="33">
        <v>44939</v>
      </c>
      <c r="B46" s="21" t="s">
        <v>225</v>
      </c>
      <c r="C46" s="21" t="s">
        <v>224</v>
      </c>
      <c r="D46" s="22">
        <v>1</v>
      </c>
      <c r="E46" s="22" t="s">
        <v>233</v>
      </c>
      <c r="F46" s="22">
        <v>82.8</v>
      </c>
      <c r="G46" s="22">
        <v>21</v>
      </c>
      <c r="H46" s="22">
        <v>85.3</v>
      </c>
      <c r="I46" s="22">
        <v>34.799999999999997</v>
      </c>
      <c r="J46" s="22">
        <v>3</v>
      </c>
      <c r="K46" s="22">
        <v>87</v>
      </c>
      <c r="L46" s="22">
        <v>34.1</v>
      </c>
      <c r="M46" s="22">
        <v>5.0999999999999996</v>
      </c>
      <c r="N46" s="22">
        <v>88.2</v>
      </c>
      <c r="O46" s="22">
        <v>39.5</v>
      </c>
      <c r="P46" s="22">
        <v>6.5</v>
      </c>
      <c r="Q46" s="22">
        <v>89.4</v>
      </c>
      <c r="R46" s="22">
        <v>40.700000000000003</v>
      </c>
      <c r="S46" s="22">
        <v>8</v>
      </c>
      <c r="T46" s="22">
        <v>89.8</v>
      </c>
      <c r="U46" s="22">
        <v>58</v>
      </c>
      <c r="V46" s="22">
        <v>8.5</v>
      </c>
      <c r="W46" s="28"/>
    </row>
    <row r="47" spans="1:23" ht="16.5" x14ac:dyDescent="0.25">
      <c r="A47" s="33">
        <v>44939</v>
      </c>
      <c r="B47" s="21" t="s">
        <v>224</v>
      </c>
      <c r="C47" s="21" t="s">
        <v>223</v>
      </c>
      <c r="D47" s="22">
        <v>1</v>
      </c>
      <c r="E47" s="22" t="s">
        <v>233</v>
      </c>
      <c r="F47" s="22">
        <v>133.19999999999999</v>
      </c>
      <c r="G47" s="22">
        <v>15.7</v>
      </c>
      <c r="H47" s="22">
        <v>137.1</v>
      </c>
      <c r="I47" s="22">
        <v>16.100000000000001</v>
      </c>
      <c r="J47" s="22">
        <v>2.9</v>
      </c>
      <c r="K47" s="22">
        <v>140</v>
      </c>
      <c r="L47" s="22">
        <v>13.6</v>
      </c>
      <c r="M47" s="22">
        <v>5.0999999999999996</v>
      </c>
      <c r="N47" s="22">
        <v>142</v>
      </c>
      <c r="O47" s="22">
        <v>13.6</v>
      </c>
      <c r="P47" s="22">
        <v>6.6</v>
      </c>
      <c r="Q47" s="22">
        <v>143.9</v>
      </c>
      <c r="R47" s="22">
        <v>16.7</v>
      </c>
      <c r="S47" s="22">
        <v>8</v>
      </c>
      <c r="T47" s="22">
        <v>143.69999999999999</v>
      </c>
      <c r="U47" s="22">
        <v>43.6</v>
      </c>
      <c r="V47" s="22">
        <v>7.9</v>
      </c>
      <c r="W47" s="28"/>
    </row>
    <row r="48" spans="1:23" ht="16.5" x14ac:dyDescent="0.25">
      <c r="A48" s="33">
        <v>44939</v>
      </c>
      <c r="B48" s="21" t="s">
        <v>223</v>
      </c>
      <c r="C48" s="21" t="s">
        <v>222</v>
      </c>
      <c r="D48" s="22">
        <v>1</v>
      </c>
      <c r="E48" s="22" t="s">
        <v>233</v>
      </c>
      <c r="F48" s="22">
        <v>90.9</v>
      </c>
      <c r="G48" s="22">
        <v>16.8</v>
      </c>
      <c r="H48" s="22">
        <v>93.6</v>
      </c>
      <c r="I48" s="22">
        <v>20.3</v>
      </c>
      <c r="J48" s="22">
        <v>3</v>
      </c>
      <c r="K48" s="22">
        <v>95.5</v>
      </c>
      <c r="L48" s="22">
        <v>20.5</v>
      </c>
      <c r="M48" s="22">
        <v>5.0999999999999996</v>
      </c>
      <c r="N48" s="22">
        <v>96.9</v>
      </c>
      <c r="O48" s="22">
        <v>20.100000000000001</v>
      </c>
      <c r="P48" s="22">
        <v>6.6</v>
      </c>
      <c r="Q48" s="22">
        <v>98</v>
      </c>
      <c r="R48" s="22">
        <v>20.3</v>
      </c>
      <c r="S48" s="22">
        <v>7.8</v>
      </c>
      <c r="T48" s="22">
        <v>98.6</v>
      </c>
      <c r="U48" s="22">
        <v>64.900000000000006</v>
      </c>
      <c r="V48" s="22">
        <v>8.5</v>
      </c>
      <c r="W48" s="28"/>
    </row>
    <row r="49" spans="1:23" ht="16.5" x14ac:dyDescent="0.25">
      <c r="A49" s="33">
        <v>44939</v>
      </c>
      <c r="B49" s="21" t="s">
        <v>222</v>
      </c>
      <c r="C49" s="21" t="s">
        <v>221</v>
      </c>
      <c r="D49" s="22">
        <v>1</v>
      </c>
      <c r="E49" s="22" t="s">
        <v>233</v>
      </c>
      <c r="F49" s="22">
        <v>119.3</v>
      </c>
      <c r="G49" s="22">
        <v>17.899999999999999</v>
      </c>
      <c r="H49" s="22">
        <v>122.9</v>
      </c>
      <c r="I49" s="22">
        <v>21.2</v>
      </c>
      <c r="J49" s="22">
        <v>3</v>
      </c>
      <c r="K49" s="22">
        <v>125.2</v>
      </c>
      <c r="L49" s="22">
        <v>22.2</v>
      </c>
      <c r="M49" s="22">
        <v>4.9000000000000004</v>
      </c>
      <c r="N49" s="22">
        <v>126.8</v>
      </c>
      <c r="O49" s="22">
        <v>24.3</v>
      </c>
      <c r="P49" s="22">
        <v>6.3</v>
      </c>
      <c r="Q49" s="22">
        <v>128.69999999999999</v>
      </c>
      <c r="R49" s="22">
        <v>25.6</v>
      </c>
      <c r="S49" s="22">
        <v>7.9</v>
      </c>
      <c r="T49" s="22">
        <v>129.30000000000001</v>
      </c>
      <c r="U49" s="22">
        <v>61</v>
      </c>
      <c r="V49" s="22">
        <v>8.4</v>
      </c>
      <c r="W49" s="28"/>
    </row>
    <row r="50" spans="1:23" ht="16.5" x14ac:dyDescent="0.25">
      <c r="A50" s="30">
        <v>45093</v>
      </c>
      <c r="B50" s="34" t="s">
        <v>221</v>
      </c>
      <c r="C50" s="34" t="s">
        <v>219</v>
      </c>
      <c r="D50" s="35">
        <v>1</v>
      </c>
      <c r="E50" s="35" t="s">
        <v>233</v>
      </c>
      <c r="F50" s="35">
        <v>97.9</v>
      </c>
      <c r="G50" s="35">
        <v>27.1</v>
      </c>
      <c r="H50" s="35">
        <v>100.8</v>
      </c>
      <c r="I50" s="35">
        <v>25.9</v>
      </c>
      <c r="J50" s="35">
        <v>3</v>
      </c>
      <c r="K50" s="35">
        <v>102.6</v>
      </c>
      <c r="L50" s="35">
        <v>26.6</v>
      </c>
      <c r="M50" s="35">
        <v>4.8</v>
      </c>
      <c r="N50" s="35">
        <v>104.2</v>
      </c>
      <c r="O50" s="35">
        <v>24.2</v>
      </c>
      <c r="P50" s="35">
        <v>6.4</v>
      </c>
      <c r="Q50" s="35">
        <v>105.5</v>
      </c>
      <c r="R50" s="35">
        <v>24.8</v>
      </c>
      <c r="S50" s="35">
        <v>7.8</v>
      </c>
      <c r="T50" s="35">
        <v>103</v>
      </c>
      <c r="U50" s="35">
        <v>49.4</v>
      </c>
      <c r="V50" s="35">
        <v>5.2</v>
      </c>
      <c r="W50" s="20"/>
    </row>
    <row r="51" spans="1:23" ht="16.5" x14ac:dyDescent="0.25">
      <c r="A51" s="30">
        <v>45093</v>
      </c>
      <c r="B51" s="18" t="s">
        <v>219</v>
      </c>
      <c r="C51" s="18" t="s">
        <v>218</v>
      </c>
      <c r="D51" s="19">
        <v>1</v>
      </c>
      <c r="E51" s="19" t="s">
        <v>233</v>
      </c>
      <c r="F51" s="19">
        <v>127.7</v>
      </c>
      <c r="G51" s="19">
        <v>16.100000000000001</v>
      </c>
      <c r="H51" s="19">
        <v>131.6</v>
      </c>
      <c r="I51" s="19">
        <v>23.2</v>
      </c>
      <c r="J51" s="19">
        <v>3.1</v>
      </c>
      <c r="K51" s="19">
        <v>133.80000000000001</v>
      </c>
      <c r="L51" s="19">
        <v>23.5</v>
      </c>
      <c r="M51" s="19">
        <v>4.8</v>
      </c>
      <c r="N51" s="19">
        <v>135.80000000000001</v>
      </c>
      <c r="O51" s="19">
        <v>24.7</v>
      </c>
      <c r="P51" s="19">
        <v>6.3</v>
      </c>
      <c r="Q51" s="19">
        <v>138</v>
      </c>
      <c r="R51" s="19">
        <v>25.1</v>
      </c>
      <c r="S51" s="19">
        <v>8.1</v>
      </c>
      <c r="T51" s="19">
        <v>138.19999999999999</v>
      </c>
      <c r="U51" s="19">
        <v>56.3</v>
      </c>
      <c r="V51" s="19">
        <v>8.1999999999999993</v>
      </c>
      <c r="W51" s="20"/>
    </row>
    <row r="52" spans="1:23" ht="16.5" x14ac:dyDescent="0.25">
      <c r="A52" s="32"/>
      <c r="B52" s="25" t="s">
        <v>218</v>
      </c>
      <c r="C52" s="25" t="s">
        <v>217</v>
      </c>
      <c r="D52" s="26">
        <v>1</v>
      </c>
      <c r="E52" s="26" t="s">
        <v>233</v>
      </c>
      <c r="F52" s="27">
        <v>115.4</v>
      </c>
      <c r="G52" s="26">
        <v>6.4</v>
      </c>
      <c r="H52" s="26">
        <v>118.9</v>
      </c>
      <c r="I52" s="26">
        <v>10.3</v>
      </c>
      <c r="J52" s="26">
        <v>3</v>
      </c>
      <c r="K52" s="26">
        <v>121.2</v>
      </c>
      <c r="L52" s="26">
        <v>10.8</v>
      </c>
      <c r="M52" s="26">
        <v>5</v>
      </c>
      <c r="N52" s="26">
        <v>123.1</v>
      </c>
      <c r="O52" s="26">
        <v>12.2</v>
      </c>
      <c r="P52" s="26">
        <v>6.7</v>
      </c>
      <c r="Q52" s="27">
        <v>124.5</v>
      </c>
      <c r="R52" s="27">
        <v>13.2</v>
      </c>
      <c r="S52" s="27">
        <v>7.9</v>
      </c>
      <c r="T52" s="27">
        <v>117.7</v>
      </c>
      <c r="U52" s="27">
        <v>20.9</v>
      </c>
      <c r="V52" s="27">
        <v>2</v>
      </c>
      <c r="W52" s="28"/>
    </row>
    <row r="53" spans="1:23" ht="16.5" x14ac:dyDescent="0.25">
      <c r="A53" s="32"/>
      <c r="B53" s="25" t="s">
        <v>217</v>
      </c>
      <c r="C53" s="25" t="s">
        <v>216</v>
      </c>
      <c r="D53" s="26">
        <v>1</v>
      </c>
      <c r="E53" s="26" t="s">
        <v>233</v>
      </c>
      <c r="F53" s="27">
        <v>164.1</v>
      </c>
      <c r="G53" s="26">
        <v>16.7</v>
      </c>
      <c r="H53" s="26">
        <v>168.7</v>
      </c>
      <c r="I53" s="26">
        <v>25.6</v>
      </c>
      <c r="J53" s="26">
        <v>2.8</v>
      </c>
      <c r="K53" s="26">
        <v>172.5</v>
      </c>
      <c r="L53" s="26">
        <v>25.9</v>
      </c>
      <c r="M53" s="26">
        <v>5.0999999999999996</v>
      </c>
      <c r="N53" s="26">
        <v>174.5</v>
      </c>
      <c r="O53" s="26">
        <v>26.4</v>
      </c>
      <c r="P53" s="26">
        <v>6.3</v>
      </c>
      <c r="Q53" s="27">
        <v>176.7</v>
      </c>
      <c r="R53" s="27">
        <v>26.9</v>
      </c>
      <c r="S53" s="27">
        <v>7.7</v>
      </c>
      <c r="T53" s="27">
        <v>167.8</v>
      </c>
      <c r="U53" s="27">
        <v>25.7</v>
      </c>
      <c r="V53" s="27">
        <v>2.2999999999999998</v>
      </c>
      <c r="W53" s="28"/>
    </row>
    <row r="54" spans="1:23" ht="16.5" x14ac:dyDescent="0.25">
      <c r="A54" s="32"/>
      <c r="B54" s="25" t="s">
        <v>216</v>
      </c>
      <c r="C54" s="25" t="s">
        <v>215</v>
      </c>
      <c r="D54" s="26">
        <v>1</v>
      </c>
      <c r="E54" s="26" t="s">
        <v>233</v>
      </c>
      <c r="F54" s="27">
        <v>138</v>
      </c>
      <c r="G54" s="26">
        <v>13.5</v>
      </c>
      <c r="H54" s="26">
        <v>142.19999999999999</v>
      </c>
      <c r="I54" s="26">
        <v>13.8</v>
      </c>
      <c r="J54" s="26">
        <v>3</v>
      </c>
      <c r="K54" s="26">
        <v>144.9</v>
      </c>
      <c r="L54" s="26">
        <v>15.1</v>
      </c>
      <c r="M54" s="26">
        <v>5</v>
      </c>
      <c r="N54" s="26">
        <v>147</v>
      </c>
      <c r="O54" s="26">
        <v>16.2</v>
      </c>
      <c r="P54" s="26">
        <v>6.5</v>
      </c>
      <c r="Q54" s="27">
        <v>149</v>
      </c>
      <c r="R54" s="27">
        <v>16.8</v>
      </c>
      <c r="S54" s="27">
        <v>8</v>
      </c>
      <c r="T54" s="27">
        <v>146.1</v>
      </c>
      <c r="U54" s="27">
        <v>29.4</v>
      </c>
      <c r="V54" s="27">
        <v>5.9</v>
      </c>
      <c r="W54" s="28"/>
    </row>
    <row r="55" spans="1:23" ht="16.5" x14ac:dyDescent="0.25">
      <c r="A55" s="32"/>
      <c r="B55" s="25" t="s">
        <v>215</v>
      </c>
      <c r="C55" s="25" t="s">
        <v>214</v>
      </c>
      <c r="D55" s="26">
        <v>1</v>
      </c>
      <c r="E55" s="26" t="s">
        <v>233</v>
      </c>
      <c r="F55" s="27">
        <v>93.6</v>
      </c>
      <c r="G55" s="26">
        <v>10.9</v>
      </c>
      <c r="H55" s="26">
        <v>96.5</v>
      </c>
      <c r="I55" s="26">
        <v>5.9</v>
      </c>
      <c r="J55" s="26">
        <v>3.1</v>
      </c>
      <c r="K55" s="26">
        <v>98.2</v>
      </c>
      <c r="L55" s="26">
        <v>4</v>
      </c>
      <c r="M55" s="26">
        <v>4.9000000000000004</v>
      </c>
      <c r="N55" s="26">
        <v>99.6</v>
      </c>
      <c r="O55" s="26">
        <v>5.2</v>
      </c>
      <c r="P55" s="26">
        <v>6.4</v>
      </c>
      <c r="Q55" s="27">
        <v>101</v>
      </c>
      <c r="R55" s="27">
        <v>5.2</v>
      </c>
      <c r="S55" s="27">
        <v>7.9</v>
      </c>
      <c r="T55" s="27">
        <v>101</v>
      </c>
      <c r="U55" s="27">
        <v>42.9</v>
      </c>
      <c r="V55" s="27">
        <v>7.9</v>
      </c>
      <c r="W55" s="28"/>
    </row>
    <row r="56" spans="1:23" ht="16.5" x14ac:dyDescent="0.25">
      <c r="A56" s="32"/>
      <c r="B56" s="25" t="s">
        <v>214</v>
      </c>
      <c r="C56" s="25" t="s">
        <v>213</v>
      </c>
      <c r="D56" s="26">
        <v>1</v>
      </c>
      <c r="E56" s="26" t="s">
        <v>233</v>
      </c>
      <c r="F56" s="27">
        <v>86.3</v>
      </c>
      <c r="G56" s="26">
        <v>9.6999999999999993</v>
      </c>
      <c r="H56" s="26">
        <v>88.9</v>
      </c>
      <c r="I56" s="26">
        <v>13.6</v>
      </c>
      <c r="J56" s="26">
        <v>3</v>
      </c>
      <c r="K56" s="26">
        <v>90.6</v>
      </c>
      <c r="L56" s="26">
        <v>16.600000000000001</v>
      </c>
      <c r="M56" s="26">
        <v>5</v>
      </c>
      <c r="N56" s="26">
        <v>92</v>
      </c>
      <c r="O56" s="26">
        <v>16.5</v>
      </c>
      <c r="P56" s="26">
        <v>6.6</v>
      </c>
      <c r="Q56" s="27">
        <v>93.4</v>
      </c>
      <c r="R56" s="27">
        <v>16.600000000000001</v>
      </c>
      <c r="S56" s="27">
        <v>8.1999999999999993</v>
      </c>
      <c r="T56" s="27">
        <v>92.9</v>
      </c>
      <c r="U56" s="27">
        <v>55.2</v>
      </c>
      <c r="V56" s="27">
        <v>7.6</v>
      </c>
      <c r="W56" s="28"/>
    </row>
    <row r="57" spans="1:23" ht="16.5" x14ac:dyDescent="0.25">
      <c r="A57" s="32"/>
      <c r="B57" s="25" t="s">
        <v>213</v>
      </c>
      <c r="C57" s="25" t="s">
        <v>212</v>
      </c>
      <c r="D57" s="26">
        <v>1</v>
      </c>
      <c r="E57" s="26" t="s">
        <v>233</v>
      </c>
      <c r="F57" s="27">
        <v>139.69999999999999</v>
      </c>
      <c r="G57" s="26">
        <v>14.6</v>
      </c>
      <c r="H57" s="26">
        <v>144</v>
      </c>
      <c r="I57" s="26">
        <v>16.899999999999999</v>
      </c>
      <c r="J57" s="26">
        <v>3.1</v>
      </c>
      <c r="K57" s="26">
        <v>146.80000000000001</v>
      </c>
      <c r="L57" s="26">
        <v>17.600000000000001</v>
      </c>
      <c r="M57" s="26">
        <v>5.0999999999999996</v>
      </c>
      <c r="N57" s="26">
        <v>148.4</v>
      </c>
      <c r="O57" s="26">
        <v>17.899999999999999</v>
      </c>
      <c r="P57" s="26">
        <v>6.2</v>
      </c>
      <c r="Q57" s="27">
        <v>150.9</v>
      </c>
      <c r="R57" s="27">
        <v>18.5</v>
      </c>
      <c r="S57" s="27">
        <v>8</v>
      </c>
      <c r="T57" s="27">
        <v>139.69999999999999</v>
      </c>
      <c r="U57" s="27">
        <v>15.2</v>
      </c>
      <c r="V57" s="27">
        <v>0</v>
      </c>
      <c r="W57" s="28"/>
    </row>
    <row r="58" spans="1:23" ht="16.5" x14ac:dyDescent="0.25">
      <c r="A58" s="32"/>
      <c r="B58" s="25" t="s">
        <v>212</v>
      </c>
      <c r="C58" s="25" t="s">
        <v>211</v>
      </c>
      <c r="D58" s="26">
        <v>1</v>
      </c>
      <c r="E58" s="26" t="s">
        <v>233</v>
      </c>
      <c r="F58" s="27">
        <v>71.7</v>
      </c>
      <c r="G58" s="26">
        <v>19.8</v>
      </c>
      <c r="H58" s="26">
        <v>73.900000000000006</v>
      </c>
      <c r="I58" s="26">
        <v>38.299999999999997</v>
      </c>
      <c r="J58" s="26">
        <v>3.1</v>
      </c>
      <c r="K58" s="26">
        <v>75.2</v>
      </c>
      <c r="L58" s="26">
        <v>39.6</v>
      </c>
      <c r="M58" s="26">
        <v>4.9000000000000004</v>
      </c>
      <c r="N58" s="26">
        <v>76.3</v>
      </c>
      <c r="O58" s="26">
        <v>49.1</v>
      </c>
      <c r="P58" s="26">
        <v>6.4</v>
      </c>
      <c r="Q58" s="27">
        <v>77.7</v>
      </c>
      <c r="R58" s="27">
        <v>51</v>
      </c>
      <c r="S58" s="27">
        <v>8.4</v>
      </c>
      <c r="T58" s="27">
        <v>77.3</v>
      </c>
      <c r="U58" s="27">
        <v>57.7</v>
      </c>
      <c r="V58" s="27">
        <v>7.8</v>
      </c>
      <c r="W58" s="28"/>
    </row>
    <row r="59" spans="1:23" ht="16.5" x14ac:dyDescent="0.25">
      <c r="A59" s="32"/>
      <c r="B59" s="25" t="s">
        <v>211</v>
      </c>
      <c r="C59" s="25" t="s">
        <v>210</v>
      </c>
      <c r="D59" s="26">
        <v>1</v>
      </c>
      <c r="E59" s="26" t="s">
        <v>233</v>
      </c>
      <c r="F59" s="27">
        <v>85.2</v>
      </c>
      <c r="G59" s="26">
        <v>6.9</v>
      </c>
      <c r="H59" s="26">
        <v>87.8</v>
      </c>
      <c r="I59" s="26">
        <v>10.5</v>
      </c>
      <c r="J59" s="26">
        <v>3.1</v>
      </c>
      <c r="K59" s="26">
        <v>89.5</v>
      </c>
      <c r="L59" s="26">
        <v>11.5</v>
      </c>
      <c r="M59" s="26">
        <v>5</v>
      </c>
      <c r="N59" s="26">
        <v>90.7</v>
      </c>
      <c r="O59" s="26">
        <v>12.1</v>
      </c>
      <c r="P59" s="26">
        <v>6.5</v>
      </c>
      <c r="Q59" s="27">
        <v>92</v>
      </c>
      <c r="R59" s="27">
        <v>12.7</v>
      </c>
      <c r="S59" s="27">
        <v>8</v>
      </c>
      <c r="T59" s="27">
        <v>92.4</v>
      </c>
      <c r="U59" s="27">
        <v>53.4</v>
      </c>
      <c r="V59" s="27">
        <v>8.5</v>
      </c>
      <c r="W59" s="28"/>
    </row>
    <row r="60" spans="1:23" ht="16.5" x14ac:dyDescent="0.25">
      <c r="A60" s="32"/>
      <c r="B60" s="25" t="s">
        <v>210</v>
      </c>
      <c r="C60" s="25" t="s">
        <v>209</v>
      </c>
      <c r="D60" s="26">
        <v>1</v>
      </c>
      <c r="E60" s="26" t="s">
        <v>233</v>
      </c>
      <c r="F60" s="27">
        <v>103.8</v>
      </c>
      <c r="G60" s="26">
        <v>21.7</v>
      </c>
      <c r="H60" s="26">
        <v>106.8</v>
      </c>
      <c r="I60" s="26">
        <v>24.6</v>
      </c>
      <c r="J60" s="26">
        <v>2.9</v>
      </c>
      <c r="K60" s="26">
        <v>109</v>
      </c>
      <c r="L60" s="26">
        <v>26.8</v>
      </c>
      <c r="M60" s="26">
        <v>5</v>
      </c>
      <c r="N60" s="26">
        <v>110.5</v>
      </c>
      <c r="O60" s="26">
        <v>28.3</v>
      </c>
      <c r="P60" s="26">
        <v>6.5</v>
      </c>
      <c r="Q60" s="27">
        <v>112.1</v>
      </c>
      <c r="R60" s="27">
        <v>28.2</v>
      </c>
      <c r="S60" s="27">
        <v>8</v>
      </c>
      <c r="T60" s="27">
        <v>109.9</v>
      </c>
      <c r="U60" s="27">
        <v>55.3</v>
      </c>
      <c r="V60" s="27">
        <v>5.9</v>
      </c>
      <c r="W60" s="28"/>
    </row>
    <row r="61" spans="1:23" ht="16.5" x14ac:dyDescent="0.25">
      <c r="A61" s="32"/>
      <c r="B61" s="25" t="s">
        <v>209</v>
      </c>
      <c r="C61" s="25" t="s">
        <v>208</v>
      </c>
      <c r="D61" s="26">
        <v>1</v>
      </c>
      <c r="E61" s="26" t="s">
        <v>233</v>
      </c>
      <c r="F61" s="27">
        <v>72</v>
      </c>
      <c r="G61" s="26">
        <v>1.4</v>
      </c>
      <c r="H61" s="26">
        <v>74.2</v>
      </c>
      <c r="I61" s="26">
        <v>16.2</v>
      </c>
      <c r="J61" s="26">
        <v>3.1</v>
      </c>
      <c r="K61" s="26">
        <v>75.400000000000006</v>
      </c>
      <c r="L61" s="26">
        <v>19.899999999999999</v>
      </c>
      <c r="M61" s="26">
        <v>4.7</v>
      </c>
      <c r="N61" s="26">
        <v>76.7</v>
      </c>
      <c r="O61" s="26">
        <v>20.9</v>
      </c>
      <c r="P61" s="26">
        <v>6.5</v>
      </c>
      <c r="Q61" s="27">
        <v>77.599999999999994</v>
      </c>
      <c r="R61" s="27">
        <v>21.6</v>
      </c>
      <c r="S61" s="27">
        <v>7.8</v>
      </c>
      <c r="T61" s="27">
        <v>78.099999999999994</v>
      </c>
      <c r="U61" s="27">
        <v>42.5</v>
      </c>
      <c r="V61" s="27">
        <v>8.5</v>
      </c>
      <c r="W61" s="28"/>
    </row>
    <row r="62" spans="1:23" ht="16.5" x14ac:dyDescent="0.25">
      <c r="A62" s="32"/>
      <c r="B62" s="25" t="s">
        <v>208</v>
      </c>
      <c r="C62" s="25" t="s">
        <v>207</v>
      </c>
      <c r="D62" s="26">
        <v>1</v>
      </c>
      <c r="E62" s="26" t="s">
        <v>233</v>
      </c>
      <c r="F62" s="27">
        <v>94.5</v>
      </c>
      <c r="G62" s="26">
        <v>1</v>
      </c>
      <c r="H62" s="26">
        <v>97.2</v>
      </c>
      <c r="I62" s="26">
        <v>3.1</v>
      </c>
      <c r="J62" s="26">
        <v>2.9</v>
      </c>
      <c r="K62" s="26">
        <v>99.1</v>
      </c>
      <c r="L62" s="26">
        <v>3.1</v>
      </c>
      <c r="M62" s="26">
        <v>4.9000000000000004</v>
      </c>
      <c r="N62" s="26">
        <v>100.8</v>
      </c>
      <c r="O62" s="26">
        <v>3.2</v>
      </c>
      <c r="P62" s="26">
        <v>6.7</v>
      </c>
      <c r="Q62" s="27">
        <v>102.2</v>
      </c>
      <c r="R62" s="27">
        <v>2.6</v>
      </c>
      <c r="S62" s="27">
        <v>8.1</v>
      </c>
      <c r="T62" s="27">
        <v>101.2</v>
      </c>
      <c r="U62" s="27">
        <v>27.6</v>
      </c>
      <c r="V62" s="27">
        <v>7.1</v>
      </c>
      <c r="W62" s="28"/>
    </row>
    <row r="63" spans="1:23" ht="16.5" x14ac:dyDescent="0.25">
      <c r="A63" s="32"/>
      <c r="B63" s="25" t="s">
        <v>207</v>
      </c>
      <c r="C63" s="25" t="s">
        <v>206</v>
      </c>
      <c r="D63" s="26">
        <v>1</v>
      </c>
      <c r="E63" s="26" t="s">
        <v>233</v>
      </c>
      <c r="F63" s="27">
        <v>115.5</v>
      </c>
      <c r="G63" s="26">
        <v>19.600000000000001</v>
      </c>
      <c r="H63" s="26">
        <v>118.8</v>
      </c>
      <c r="I63" s="26">
        <v>24.3</v>
      </c>
      <c r="J63" s="26">
        <v>2.9</v>
      </c>
      <c r="K63" s="26">
        <v>120.8</v>
      </c>
      <c r="L63" s="26">
        <v>22</v>
      </c>
      <c r="M63" s="26">
        <v>4.5999999999999996</v>
      </c>
      <c r="N63" s="26">
        <v>122.7</v>
      </c>
      <c r="O63" s="26">
        <v>22.7</v>
      </c>
      <c r="P63" s="26">
        <v>6.2</v>
      </c>
      <c r="Q63" s="27">
        <v>124.8</v>
      </c>
      <c r="R63" s="27">
        <v>23.4</v>
      </c>
      <c r="S63" s="27">
        <v>8.1</v>
      </c>
      <c r="T63" s="27">
        <v>138.30000000000001</v>
      </c>
      <c r="U63" s="27">
        <v>40.6</v>
      </c>
      <c r="V63" s="27">
        <v>19.7</v>
      </c>
      <c r="W63" s="28"/>
    </row>
    <row r="64" spans="1:23" ht="16.5" x14ac:dyDescent="0.25">
      <c r="A64" s="32"/>
      <c r="B64" s="25" t="s">
        <v>206</v>
      </c>
      <c r="C64" s="25" t="s">
        <v>205</v>
      </c>
      <c r="D64" s="26">
        <v>1</v>
      </c>
      <c r="E64" s="26" t="s">
        <v>233</v>
      </c>
      <c r="F64" s="27">
        <v>86.9</v>
      </c>
      <c r="G64" s="26">
        <v>18.399999999999999</v>
      </c>
      <c r="H64" s="26">
        <v>89.4</v>
      </c>
      <c r="I64" s="26">
        <v>17.899999999999999</v>
      </c>
      <c r="J64" s="26">
        <v>2.9</v>
      </c>
      <c r="K64" s="26">
        <v>91.5</v>
      </c>
      <c r="L64" s="26">
        <v>18.899999999999999</v>
      </c>
      <c r="M64" s="26">
        <v>5.3</v>
      </c>
      <c r="N64" s="26">
        <v>92.4</v>
      </c>
      <c r="O64" s="26">
        <v>19.5</v>
      </c>
      <c r="P64" s="26">
        <v>6.3</v>
      </c>
      <c r="Q64" s="27">
        <v>93.8</v>
      </c>
      <c r="R64" s="27">
        <v>20</v>
      </c>
      <c r="S64" s="27">
        <v>7.9</v>
      </c>
      <c r="T64" s="27">
        <v>97.1</v>
      </c>
      <c r="U64" s="27">
        <v>46.8</v>
      </c>
      <c r="V64" s="27">
        <v>11.7</v>
      </c>
      <c r="W64" s="28"/>
    </row>
    <row r="65" spans="1:23" ht="16.5" x14ac:dyDescent="0.25">
      <c r="A65" s="32"/>
      <c r="B65" s="25" t="s">
        <v>205</v>
      </c>
      <c r="C65" s="25" t="s">
        <v>204</v>
      </c>
      <c r="D65" s="26">
        <v>1</v>
      </c>
      <c r="E65" s="26" t="s">
        <v>233</v>
      </c>
      <c r="F65" s="27">
        <v>83.9</v>
      </c>
      <c r="G65" s="26">
        <v>4.3</v>
      </c>
      <c r="H65" s="26">
        <v>86.5</v>
      </c>
      <c r="I65" s="26">
        <v>3.4</v>
      </c>
      <c r="J65" s="26">
        <v>3.1</v>
      </c>
      <c r="K65" s="26">
        <v>88</v>
      </c>
      <c r="L65" s="26">
        <v>2.8</v>
      </c>
      <c r="M65" s="26">
        <v>4.9000000000000004</v>
      </c>
      <c r="N65" s="26">
        <v>89.2</v>
      </c>
      <c r="O65" s="26">
        <v>3</v>
      </c>
      <c r="P65" s="26">
        <v>6.3</v>
      </c>
      <c r="Q65" s="27">
        <v>90.7</v>
      </c>
      <c r="R65" s="27">
        <v>3.1</v>
      </c>
      <c r="S65" s="27">
        <v>8.1</v>
      </c>
      <c r="T65" s="27">
        <v>89.7</v>
      </c>
      <c r="U65" s="27">
        <v>33</v>
      </c>
      <c r="V65" s="27">
        <v>6.9</v>
      </c>
      <c r="W65" s="28"/>
    </row>
    <row r="66" spans="1:23" ht="16.5" x14ac:dyDescent="0.25">
      <c r="A66" s="32"/>
      <c r="B66" s="25" t="s">
        <v>204</v>
      </c>
      <c r="C66" s="25" t="s">
        <v>203</v>
      </c>
      <c r="D66" s="26">
        <v>1</v>
      </c>
      <c r="E66" s="26" t="s">
        <v>233</v>
      </c>
      <c r="F66" s="27">
        <v>112.3</v>
      </c>
      <c r="G66" s="26">
        <v>13</v>
      </c>
      <c r="H66" s="26">
        <v>115.3</v>
      </c>
      <c r="I66" s="26">
        <v>18</v>
      </c>
      <c r="J66" s="26">
        <v>2.7</v>
      </c>
      <c r="K66" s="26">
        <v>117.8</v>
      </c>
      <c r="L66" s="26">
        <v>17.100000000000001</v>
      </c>
      <c r="M66" s="26">
        <v>4.9000000000000004</v>
      </c>
      <c r="N66" s="26">
        <v>119.5</v>
      </c>
      <c r="O66" s="26">
        <v>17</v>
      </c>
      <c r="P66" s="26">
        <v>6.4</v>
      </c>
      <c r="Q66" s="27">
        <v>121.2</v>
      </c>
      <c r="R66" s="27">
        <v>17.2</v>
      </c>
      <c r="S66" s="27">
        <v>7.9</v>
      </c>
      <c r="T66" s="27">
        <v>122.9</v>
      </c>
      <c r="U66" s="27">
        <v>47.9</v>
      </c>
      <c r="V66" s="27">
        <v>9.4</v>
      </c>
      <c r="W66" s="28"/>
    </row>
    <row r="67" spans="1:23" ht="16.5" x14ac:dyDescent="0.25">
      <c r="A67" s="32"/>
      <c r="B67" s="25" t="s">
        <v>203</v>
      </c>
      <c r="C67" s="25" t="s">
        <v>202</v>
      </c>
      <c r="D67" s="26">
        <v>1</v>
      </c>
      <c r="E67" s="26" t="s">
        <v>233</v>
      </c>
      <c r="F67" s="27">
        <v>95.8</v>
      </c>
      <c r="G67" s="26">
        <v>7.1</v>
      </c>
      <c r="H67" s="26">
        <v>98.8</v>
      </c>
      <c r="I67" s="26">
        <v>7.5</v>
      </c>
      <c r="J67" s="26">
        <v>3.1</v>
      </c>
      <c r="K67" s="26">
        <v>100.4</v>
      </c>
      <c r="L67" s="26">
        <v>7.1</v>
      </c>
      <c r="M67" s="26">
        <v>4.8</v>
      </c>
      <c r="N67" s="26">
        <v>102</v>
      </c>
      <c r="O67" s="26">
        <v>7.1</v>
      </c>
      <c r="P67" s="26">
        <v>6.5</v>
      </c>
      <c r="Q67" s="27">
        <v>103.5</v>
      </c>
      <c r="R67" s="27">
        <v>7.1</v>
      </c>
      <c r="S67" s="27">
        <v>8</v>
      </c>
      <c r="T67" s="27">
        <v>98.1</v>
      </c>
      <c r="U67" s="27">
        <v>29.2</v>
      </c>
      <c r="V67" s="27">
        <v>2.4</v>
      </c>
      <c r="W67" s="28"/>
    </row>
    <row r="68" spans="1:23" ht="16.5" x14ac:dyDescent="0.25">
      <c r="A68" s="32"/>
      <c r="B68" s="25" t="s">
        <v>202</v>
      </c>
      <c r="C68" s="25" t="s">
        <v>201</v>
      </c>
      <c r="D68" s="26">
        <v>1</v>
      </c>
      <c r="E68" s="26" t="s">
        <v>233</v>
      </c>
      <c r="F68" s="27">
        <v>68.7</v>
      </c>
      <c r="G68" s="26">
        <v>18.600000000000001</v>
      </c>
      <c r="H68" s="26">
        <v>70.8</v>
      </c>
      <c r="I68" s="26">
        <v>19.100000000000001</v>
      </c>
      <c r="J68" s="26">
        <v>3.1</v>
      </c>
      <c r="K68" s="26">
        <v>72</v>
      </c>
      <c r="L68" s="26">
        <v>20.7</v>
      </c>
      <c r="M68" s="26">
        <v>4.8</v>
      </c>
      <c r="N68" s="26">
        <v>73.2</v>
      </c>
      <c r="O68" s="26">
        <v>21.6</v>
      </c>
      <c r="P68" s="26">
        <v>6.6</v>
      </c>
      <c r="Q68" s="27">
        <v>74.099999999999994</v>
      </c>
      <c r="R68" s="27">
        <v>22.3</v>
      </c>
      <c r="S68" s="27">
        <v>7.9</v>
      </c>
      <c r="T68" s="27">
        <v>74.599999999999994</v>
      </c>
      <c r="U68" s="27">
        <v>50.9</v>
      </c>
      <c r="V68" s="27">
        <v>8.6</v>
      </c>
      <c r="W68" s="28"/>
    </row>
    <row r="69" spans="1:23" ht="16.5" x14ac:dyDescent="0.25">
      <c r="A69" s="32"/>
      <c r="B69" s="25" t="s">
        <v>201</v>
      </c>
      <c r="C69" s="25" t="s">
        <v>200</v>
      </c>
      <c r="D69" s="26">
        <v>1</v>
      </c>
      <c r="E69" s="26" t="s">
        <v>233</v>
      </c>
      <c r="F69" s="27">
        <v>89.1</v>
      </c>
      <c r="G69" s="26">
        <v>3.4</v>
      </c>
      <c r="H69" s="26">
        <v>91.8</v>
      </c>
      <c r="I69" s="26">
        <v>12.2</v>
      </c>
      <c r="J69" s="26">
        <v>3</v>
      </c>
      <c r="K69" s="26">
        <v>93.5</v>
      </c>
      <c r="L69" s="26">
        <v>13.8</v>
      </c>
      <c r="M69" s="26">
        <v>4.9000000000000004</v>
      </c>
      <c r="N69" s="26">
        <v>94.9</v>
      </c>
      <c r="O69" s="26">
        <v>15.8</v>
      </c>
      <c r="P69" s="26">
        <v>6.5</v>
      </c>
      <c r="Q69" s="27">
        <v>96.1</v>
      </c>
      <c r="R69" s="27">
        <v>18</v>
      </c>
      <c r="S69" s="27">
        <v>7.9</v>
      </c>
      <c r="T69" s="27">
        <v>91.9</v>
      </c>
      <c r="U69" s="27">
        <v>21.5</v>
      </c>
      <c r="V69" s="27">
        <v>3.1</v>
      </c>
      <c r="W69" s="28"/>
    </row>
    <row r="70" spans="1:23" ht="16.5" x14ac:dyDescent="0.25">
      <c r="A70" s="32"/>
      <c r="B70" s="25" t="s">
        <v>200</v>
      </c>
      <c r="C70" s="25" t="s">
        <v>199</v>
      </c>
      <c r="D70" s="26">
        <v>1</v>
      </c>
      <c r="E70" s="26" t="s">
        <v>233</v>
      </c>
      <c r="F70" s="27">
        <v>82.5</v>
      </c>
      <c r="G70" s="26">
        <v>21.1</v>
      </c>
      <c r="H70" s="26">
        <v>84.7</v>
      </c>
      <c r="I70" s="26">
        <v>20.9</v>
      </c>
      <c r="J70" s="26">
        <v>2.7</v>
      </c>
      <c r="K70" s="26">
        <v>86.8</v>
      </c>
      <c r="L70" s="26">
        <v>19.899999999999999</v>
      </c>
      <c r="M70" s="26">
        <v>5.2</v>
      </c>
      <c r="N70" s="26">
        <v>88.1</v>
      </c>
      <c r="O70" s="26">
        <v>20.8</v>
      </c>
      <c r="P70" s="26">
        <v>6.8</v>
      </c>
      <c r="Q70" s="27">
        <v>89.4</v>
      </c>
      <c r="R70" s="27">
        <v>21.5</v>
      </c>
      <c r="S70" s="27">
        <v>8.4</v>
      </c>
      <c r="T70" s="27">
        <v>90.4</v>
      </c>
      <c r="U70" s="27">
        <v>53.8</v>
      </c>
      <c r="V70" s="27">
        <v>9.6</v>
      </c>
      <c r="W70" s="28"/>
    </row>
    <row r="71" spans="1:23" ht="16.5" x14ac:dyDescent="0.25">
      <c r="A71" s="32"/>
      <c r="B71" s="25" t="s">
        <v>199</v>
      </c>
      <c r="C71" s="25" t="s">
        <v>198</v>
      </c>
      <c r="D71" s="26">
        <v>1</v>
      </c>
      <c r="E71" s="26" t="s">
        <v>233</v>
      </c>
      <c r="F71" s="27">
        <v>156.69999999999999</v>
      </c>
      <c r="G71" s="26">
        <v>13</v>
      </c>
      <c r="H71" s="26">
        <v>161.6</v>
      </c>
      <c r="I71" s="26">
        <v>13.8</v>
      </c>
      <c r="J71" s="26">
        <v>3.1</v>
      </c>
      <c r="K71" s="26">
        <v>164.4</v>
      </c>
      <c r="L71" s="26">
        <v>14</v>
      </c>
      <c r="M71" s="26">
        <v>4.9000000000000004</v>
      </c>
      <c r="N71" s="26">
        <v>166.4</v>
      </c>
      <c r="O71" s="26">
        <v>11.6</v>
      </c>
      <c r="P71" s="26">
        <v>6.2</v>
      </c>
      <c r="Q71" s="27">
        <v>169.4</v>
      </c>
      <c r="R71" s="27">
        <v>11.6</v>
      </c>
      <c r="S71" s="27">
        <v>8.1</v>
      </c>
      <c r="T71" s="27">
        <v>159.5</v>
      </c>
      <c r="U71" s="27">
        <v>28.4</v>
      </c>
      <c r="V71" s="27">
        <v>1.8</v>
      </c>
      <c r="W71" s="28"/>
    </row>
    <row r="72" spans="1:23" ht="16.5" x14ac:dyDescent="0.25">
      <c r="A72" s="32"/>
      <c r="B72" s="25" t="s">
        <v>198</v>
      </c>
      <c r="C72" s="25" t="s">
        <v>197</v>
      </c>
      <c r="D72" s="26">
        <v>1</v>
      </c>
      <c r="E72" s="26" t="s">
        <v>233</v>
      </c>
      <c r="F72" s="27">
        <v>129.30000000000001</v>
      </c>
      <c r="G72" s="26">
        <v>16.3</v>
      </c>
      <c r="H72" s="26">
        <v>133.1</v>
      </c>
      <c r="I72" s="26">
        <v>14.2</v>
      </c>
      <c r="J72" s="26">
        <v>2.9</v>
      </c>
      <c r="K72" s="26">
        <v>135.80000000000001</v>
      </c>
      <c r="L72" s="26">
        <v>15.1</v>
      </c>
      <c r="M72" s="26">
        <v>5</v>
      </c>
      <c r="N72" s="26">
        <v>137.5</v>
      </c>
      <c r="O72" s="26">
        <v>15.6</v>
      </c>
      <c r="P72" s="26">
        <v>6.3</v>
      </c>
      <c r="Q72" s="27">
        <v>139.30000000000001</v>
      </c>
      <c r="R72" s="27">
        <v>15.6</v>
      </c>
      <c r="S72" s="27">
        <v>7.7</v>
      </c>
      <c r="T72" s="27">
        <v>143.69999999999999</v>
      </c>
      <c r="U72" s="27">
        <v>51.3</v>
      </c>
      <c r="V72" s="27">
        <v>11.1</v>
      </c>
      <c r="W72" s="28"/>
    </row>
    <row r="73" spans="1:23" ht="16.5" x14ac:dyDescent="0.25">
      <c r="A73" s="32"/>
      <c r="B73" s="25" t="s">
        <v>197</v>
      </c>
      <c r="C73" s="25" t="s">
        <v>195</v>
      </c>
      <c r="D73" s="26">
        <v>1</v>
      </c>
      <c r="E73" s="26" t="s">
        <v>233</v>
      </c>
      <c r="F73" s="27">
        <v>138.5</v>
      </c>
      <c r="G73" s="26">
        <v>13.7</v>
      </c>
      <c r="H73" s="26">
        <v>142.6</v>
      </c>
      <c r="I73" s="26">
        <v>15.8</v>
      </c>
      <c r="J73" s="26">
        <v>3</v>
      </c>
      <c r="K73" s="26">
        <v>145.6</v>
      </c>
      <c r="L73" s="26">
        <v>18.3</v>
      </c>
      <c r="M73" s="26">
        <v>5.0999999999999996</v>
      </c>
      <c r="N73" s="26">
        <v>147.69999999999999</v>
      </c>
      <c r="O73" s="26">
        <v>20</v>
      </c>
      <c r="P73" s="26">
        <v>6.6</v>
      </c>
      <c r="Q73" s="27">
        <v>149.4</v>
      </c>
      <c r="R73" s="27">
        <v>22.2</v>
      </c>
      <c r="S73" s="27">
        <v>7.9</v>
      </c>
      <c r="T73" s="27">
        <v>139.1</v>
      </c>
      <c r="U73" s="27">
        <v>19.3</v>
      </c>
      <c r="V73" s="27">
        <v>0.4</v>
      </c>
      <c r="W73" s="28"/>
    </row>
    <row r="74" spans="1:23" ht="16.5" x14ac:dyDescent="0.25">
      <c r="A74" s="30">
        <v>45093</v>
      </c>
      <c r="B74" s="18" t="s">
        <v>195</v>
      </c>
      <c r="C74" s="18" t="s">
        <v>194</v>
      </c>
      <c r="D74" s="19">
        <v>1</v>
      </c>
      <c r="E74" s="19" t="s">
        <v>233</v>
      </c>
      <c r="F74" s="19">
        <v>200.7</v>
      </c>
      <c r="G74" s="19">
        <v>35.4</v>
      </c>
      <c r="H74" s="19">
        <v>206.5</v>
      </c>
      <c r="I74" s="19">
        <v>37.6</v>
      </c>
      <c r="J74" s="19">
        <v>2.9</v>
      </c>
      <c r="K74" s="19">
        <v>210.9</v>
      </c>
      <c r="L74" s="19">
        <v>38.700000000000003</v>
      </c>
      <c r="M74" s="19">
        <v>5.0999999999999996</v>
      </c>
      <c r="N74" s="19">
        <v>214</v>
      </c>
      <c r="O74" s="19">
        <v>38.6</v>
      </c>
      <c r="P74" s="19">
        <v>6.6</v>
      </c>
      <c r="Q74" s="19">
        <v>216.7</v>
      </c>
      <c r="R74" s="19">
        <v>39</v>
      </c>
      <c r="S74" s="19">
        <v>8</v>
      </c>
      <c r="T74" s="19">
        <v>209.2</v>
      </c>
      <c r="U74" s="19">
        <v>63</v>
      </c>
      <c r="V74" s="19">
        <v>4.2</v>
      </c>
      <c r="W74" s="28"/>
    </row>
    <row r="75" spans="1:23" ht="22.5" x14ac:dyDescent="0.25">
      <c r="A75" s="36"/>
      <c r="B75" s="37"/>
      <c r="C75" s="37"/>
      <c r="D75" s="38"/>
      <c r="E75" s="38"/>
      <c r="F75" s="38">
        <f>SUM(F39:F74)</f>
        <v>3806.4</v>
      </c>
      <c r="G75" s="38"/>
      <c r="H75" s="38">
        <f>SUM(H39:H74)</f>
        <v>3919.7000000000012</v>
      </c>
      <c r="I75" s="38"/>
      <c r="J75" s="38"/>
      <c r="K75" s="38">
        <f>SUM(K39:K74)</f>
        <v>3996.0000000000009</v>
      </c>
      <c r="L75" s="38"/>
      <c r="M75" s="38"/>
      <c r="N75" s="38">
        <f>SUM(N39:N74)</f>
        <v>4051.9999999999991</v>
      </c>
      <c r="O75" s="38"/>
      <c r="P75" s="38"/>
      <c r="Q75" s="38">
        <f>SUM(Q39:Q74)</f>
        <v>4109.8999999999996</v>
      </c>
      <c r="R75" s="38"/>
      <c r="S75" s="38"/>
      <c r="T75" s="38">
        <f>SUM(T39:T74)</f>
        <v>4057.9999999999995</v>
      </c>
      <c r="U75" s="38"/>
      <c r="V75" s="39"/>
      <c r="W75" s="40"/>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8</vt:i4>
      </vt:variant>
    </vt:vector>
  </HeadingPairs>
  <TitlesOfParts>
    <vt:vector size="8" baseType="lpstr">
      <vt:lpstr>CLGT_WHTM_Tight</vt:lpstr>
      <vt:lpstr>TT_Gen_CLGT_MYRD</vt:lpstr>
      <vt:lpstr>Time Report_Mstr</vt:lpstr>
      <vt:lpstr>Time Report</vt:lpstr>
      <vt:lpstr>Sheet1</vt:lpstr>
      <vt:lpstr>TT_Gen_CLGT_WHTM</vt:lpstr>
      <vt:lpstr>Sheet3</vt:lpstr>
      <vt:lpstr>Sheet2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 Shanmugan</dc:creator>
  <cp:keywords/>
  <dc:description/>
  <cp:lastModifiedBy>M Karthick</cp:lastModifiedBy>
  <cp:revision/>
  <dcterms:created xsi:type="dcterms:W3CDTF">2023-08-10T07:03:43Z</dcterms:created>
  <dcterms:modified xsi:type="dcterms:W3CDTF">2023-08-20T03:29:14Z</dcterms:modified>
  <cp:category/>
  <cp:contentStatus/>
</cp:coreProperties>
</file>