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ky-my.sharepoint.com/personal/ska304_uky_edu/Documents/Tc-Paper/Tc-HAT paper/Final paper/Porf. Palli Edited/Updated version/Insect Molecular Biology -R1/Data availability-HAT/"/>
    </mc:Choice>
  </mc:AlternateContent>
  <xr:revisionPtr revIDLastSave="1870" documentId="8_{EF1D304B-3D09-469F-93B5-D1971DD85E2A}" xr6:coauthVersionLast="45" xr6:coauthVersionMax="45" xr10:uidLastSave="{D2F77925-1664-4C46-A2C5-EC133D58956C}"/>
  <bookViews>
    <workbookView xWindow="-120" yWindow="-120" windowWidth="29040" windowHeight="15720" activeTab="5" xr2:uid="{B27BCBB7-B4DF-4EDF-B581-06A0F1E21C3C}"/>
  </bookViews>
  <sheets>
    <sheet name="Knockdown" sheetId="1" r:id="rId1"/>
    <sheet name="Vg1" sheetId="2" r:id="rId2"/>
    <sheet name="Vg2" sheetId="3" r:id="rId3"/>
    <sheet name="VgR" sheetId="4" r:id="rId4"/>
    <sheet name="Krh1" sheetId="5" r:id="rId5"/>
    <sheet name="E75" sheetId="6" r:id="rId6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60" i="1" l="1"/>
  <c r="J361" i="1"/>
  <c r="J362" i="1"/>
  <c r="J359" i="1"/>
  <c r="I360" i="1"/>
  <c r="H362" i="1"/>
  <c r="H361" i="1"/>
  <c r="H360" i="1"/>
  <c r="H359" i="1"/>
  <c r="G360" i="1"/>
  <c r="G361" i="1"/>
  <c r="G362" i="1"/>
  <c r="G359" i="1"/>
  <c r="F360" i="1"/>
  <c r="E367" i="1"/>
  <c r="G367" i="1" s="1"/>
  <c r="H367" i="1" s="1"/>
  <c r="J367" i="1" s="1"/>
  <c r="E366" i="1"/>
  <c r="G366" i="1" s="1"/>
  <c r="H366" i="1" s="1"/>
  <c r="J366" i="1" s="1"/>
  <c r="E365" i="1"/>
  <c r="G365" i="1" s="1"/>
  <c r="H365" i="1" s="1"/>
  <c r="J365" i="1" s="1"/>
  <c r="E364" i="1"/>
  <c r="G364" i="1" s="1"/>
  <c r="H364" i="1" s="1"/>
  <c r="J364" i="1" s="1"/>
  <c r="E362" i="1"/>
  <c r="E361" i="1"/>
  <c r="E360" i="1"/>
  <c r="E359" i="1"/>
  <c r="L365" i="1" l="1"/>
  <c r="M365" i="1" s="1"/>
  <c r="K365" i="1"/>
  <c r="K360" i="1" l="1"/>
  <c r="L360" i="1"/>
  <c r="M360" i="1" s="1"/>
  <c r="J98" i="5" l="1"/>
  <c r="J99" i="5"/>
  <c r="J100" i="5"/>
  <c r="J102" i="5"/>
  <c r="J103" i="5"/>
  <c r="J104" i="5"/>
  <c r="J105" i="5"/>
  <c r="J97" i="5"/>
  <c r="I98" i="5"/>
  <c r="H105" i="5"/>
  <c r="H104" i="5"/>
  <c r="H103" i="5"/>
  <c r="H102" i="5"/>
  <c r="H100" i="5"/>
  <c r="H99" i="5"/>
  <c r="H98" i="5"/>
  <c r="H97" i="5"/>
  <c r="G98" i="5"/>
  <c r="G99" i="5"/>
  <c r="G100" i="5"/>
  <c r="G102" i="5"/>
  <c r="G103" i="5"/>
  <c r="G104" i="5"/>
  <c r="G105" i="5"/>
  <c r="G97" i="5"/>
  <c r="F98" i="5"/>
  <c r="E105" i="5"/>
  <c r="E104" i="5"/>
  <c r="E103" i="5"/>
  <c r="E102" i="5"/>
  <c r="E100" i="5"/>
  <c r="E99" i="5"/>
  <c r="E98" i="5"/>
  <c r="E97" i="5"/>
  <c r="J86" i="5"/>
  <c r="J87" i="5"/>
  <c r="J88" i="5"/>
  <c r="J90" i="5"/>
  <c r="J91" i="5"/>
  <c r="J92" i="5"/>
  <c r="J93" i="5"/>
  <c r="J85" i="5"/>
  <c r="I86" i="5"/>
  <c r="H93" i="5"/>
  <c r="H92" i="5"/>
  <c r="H91" i="5"/>
  <c r="H90" i="5"/>
  <c r="H88" i="5"/>
  <c r="H87" i="5"/>
  <c r="H86" i="5"/>
  <c r="H85" i="5"/>
  <c r="G86" i="5"/>
  <c r="G87" i="5"/>
  <c r="G88" i="5"/>
  <c r="G90" i="5"/>
  <c r="G91" i="5"/>
  <c r="G92" i="5"/>
  <c r="G93" i="5"/>
  <c r="G85" i="5"/>
  <c r="F86" i="5"/>
  <c r="E93" i="5"/>
  <c r="E92" i="5"/>
  <c r="E91" i="5"/>
  <c r="E90" i="5"/>
  <c r="E88" i="5"/>
  <c r="E87" i="5"/>
  <c r="E86" i="5"/>
  <c r="E85" i="5"/>
  <c r="J74" i="5"/>
  <c r="J75" i="5"/>
  <c r="J76" i="5"/>
  <c r="J78" i="5"/>
  <c r="J79" i="5"/>
  <c r="J80" i="5"/>
  <c r="J81" i="5"/>
  <c r="J73" i="5"/>
  <c r="I74" i="5"/>
  <c r="H81" i="5"/>
  <c r="H80" i="5"/>
  <c r="H79" i="5"/>
  <c r="H78" i="5"/>
  <c r="H76" i="5"/>
  <c r="H75" i="5"/>
  <c r="H74" i="5"/>
  <c r="H73" i="5"/>
  <c r="G74" i="5"/>
  <c r="G75" i="5"/>
  <c r="G76" i="5"/>
  <c r="G78" i="5"/>
  <c r="G79" i="5"/>
  <c r="G80" i="5"/>
  <c r="G81" i="5"/>
  <c r="G73" i="5"/>
  <c r="F74" i="5"/>
  <c r="E81" i="5"/>
  <c r="E80" i="5"/>
  <c r="E79" i="5"/>
  <c r="E78" i="5"/>
  <c r="E76" i="5"/>
  <c r="E75" i="5"/>
  <c r="E74" i="5"/>
  <c r="E73" i="5"/>
  <c r="D81" i="5"/>
  <c r="K103" i="5" l="1"/>
  <c r="L103" i="5" a="1"/>
  <c r="L103" i="5" s="1"/>
  <c r="M103" i="5" s="1"/>
  <c r="K91" i="5"/>
  <c r="L91" i="5" a="1"/>
  <c r="L91" i="5" s="1"/>
  <c r="M91" i="5" s="1"/>
  <c r="L79" i="5" a="1"/>
  <c r="L79" i="5" s="1"/>
  <c r="M79" i="5" s="1"/>
  <c r="K79" i="5"/>
  <c r="L98" i="5" l="1"/>
  <c r="M98" i="5" s="1"/>
  <c r="K98" i="5"/>
  <c r="L74" i="5"/>
  <c r="M74" i="5" s="1"/>
  <c r="K74" i="5"/>
  <c r="K86" i="5" l="1"/>
  <c r="L86" i="5"/>
  <c r="M86" i="5" s="1"/>
  <c r="J62" i="5" l="1"/>
  <c r="J63" i="5"/>
  <c r="J64" i="5"/>
  <c r="J66" i="5"/>
  <c r="J67" i="5"/>
  <c r="J68" i="5"/>
  <c r="J69" i="5"/>
  <c r="J61" i="5"/>
  <c r="I62" i="5"/>
  <c r="H69" i="5"/>
  <c r="H68" i="5"/>
  <c r="H67" i="5"/>
  <c r="H66" i="5"/>
  <c r="H64" i="5"/>
  <c r="H63" i="5"/>
  <c r="H62" i="5"/>
  <c r="H61" i="5"/>
  <c r="G62" i="5"/>
  <c r="G63" i="5"/>
  <c r="G64" i="5"/>
  <c r="G66" i="5"/>
  <c r="G67" i="5"/>
  <c r="G68" i="5"/>
  <c r="G69" i="5"/>
  <c r="G61" i="5"/>
  <c r="F62" i="5"/>
  <c r="E69" i="5"/>
  <c r="E68" i="5"/>
  <c r="E67" i="5"/>
  <c r="E66" i="5"/>
  <c r="E64" i="5"/>
  <c r="E63" i="5"/>
  <c r="E62" i="5"/>
  <c r="E61" i="5"/>
  <c r="E55" i="5"/>
  <c r="G55" i="5" s="1"/>
  <c r="H55" i="5" s="1"/>
  <c r="J55" i="5" s="1"/>
  <c r="E56" i="5"/>
  <c r="E57" i="5"/>
  <c r="E54" i="5"/>
  <c r="G54" i="5" s="1"/>
  <c r="H54" i="5" s="1"/>
  <c r="J54" i="5" s="1"/>
  <c r="E52" i="5"/>
  <c r="E51" i="5"/>
  <c r="E50" i="5"/>
  <c r="E49" i="5"/>
  <c r="J50" i="5"/>
  <c r="J51" i="5"/>
  <c r="J52" i="5"/>
  <c r="J49" i="5"/>
  <c r="I50" i="5"/>
  <c r="H56" i="5"/>
  <c r="J56" i="5" s="1"/>
  <c r="H52" i="5"/>
  <c r="H51" i="5"/>
  <c r="H50" i="5"/>
  <c r="H49" i="5"/>
  <c r="G50" i="5"/>
  <c r="G51" i="5"/>
  <c r="G52" i="5"/>
  <c r="G56" i="5"/>
  <c r="G57" i="5"/>
  <c r="H57" i="5" s="1"/>
  <c r="J57" i="5" s="1"/>
  <c r="G49" i="5"/>
  <c r="F50" i="5"/>
  <c r="L67" i="5" l="1" a="1"/>
  <c r="L67" i="5" s="1"/>
  <c r="M67" i="5" s="1"/>
  <c r="K67" i="5"/>
  <c r="K55" i="5"/>
  <c r="L55" i="5" a="1"/>
  <c r="L55" i="5" s="1"/>
  <c r="M55" i="5" s="1"/>
  <c r="L50" i="5" l="1"/>
  <c r="M50" i="5" s="1"/>
  <c r="K50" i="5"/>
  <c r="K62" i="5" l="1"/>
  <c r="L62" i="5"/>
  <c r="M62" i="5" s="1"/>
  <c r="J38" i="5"/>
  <c r="J39" i="5"/>
  <c r="J40" i="5"/>
  <c r="J42" i="5"/>
  <c r="J43" i="5"/>
  <c r="J44" i="5"/>
  <c r="J45" i="5"/>
  <c r="J37" i="5"/>
  <c r="I38" i="5"/>
  <c r="H37" i="5"/>
  <c r="G38" i="5"/>
  <c r="G39" i="5"/>
  <c r="H39" i="5" s="1"/>
  <c r="G40" i="5"/>
  <c r="G42" i="5"/>
  <c r="G43" i="5"/>
  <c r="H43" i="5" s="1"/>
  <c r="G44" i="5"/>
  <c r="H44" i="5" s="1"/>
  <c r="G45" i="5"/>
  <c r="H45" i="5" s="1"/>
  <c r="G37" i="5"/>
  <c r="F38" i="5"/>
  <c r="E37" i="5"/>
  <c r="E45" i="5"/>
  <c r="E44" i="5"/>
  <c r="E43" i="5"/>
  <c r="H42" i="5"/>
  <c r="E42" i="5"/>
  <c r="E40" i="5"/>
  <c r="E39" i="5"/>
  <c r="H38" i="5"/>
  <c r="E38" i="5"/>
  <c r="E27" i="5"/>
  <c r="E28" i="5"/>
  <c r="E29" i="5"/>
  <c r="E30" i="5"/>
  <c r="E31" i="5"/>
  <c r="E32" i="5"/>
  <c r="E33" i="5"/>
  <c r="E26" i="5"/>
  <c r="F29" i="5" s="1"/>
  <c r="H40" i="5" l="1"/>
  <c r="K43" i="5"/>
  <c r="L43" i="5" a="1"/>
  <c r="L43" i="5" s="1"/>
  <c r="M43" i="5" s="1"/>
  <c r="G31" i="5"/>
  <c r="H31" i="5" s="1"/>
  <c r="G30" i="5"/>
  <c r="H30" i="5" s="1"/>
  <c r="G33" i="5"/>
  <c r="H33" i="5" s="1"/>
  <c r="G29" i="5"/>
  <c r="H29" i="5" s="1"/>
  <c r="G32" i="5"/>
  <c r="H32" i="5" s="1"/>
  <c r="G28" i="5"/>
  <c r="H28" i="5" s="1"/>
  <c r="G27" i="5"/>
  <c r="H27" i="5" s="1"/>
  <c r="G26" i="5"/>
  <c r="H26" i="5" s="1"/>
  <c r="L38" i="5" l="1"/>
  <c r="M38" i="5" s="1"/>
  <c r="K38" i="5"/>
  <c r="I28" i="5"/>
  <c r="J27" i="5" s="1"/>
  <c r="J31" i="5"/>
  <c r="J33" i="5" l="1"/>
  <c r="J26" i="5"/>
  <c r="J30" i="5"/>
  <c r="K31" i="5" s="1"/>
  <c r="J29" i="5"/>
  <c r="J32" i="5"/>
  <c r="J28" i="5"/>
  <c r="K27" i="5" l="1"/>
  <c r="E16" i="5" l="1"/>
  <c r="E17" i="5"/>
  <c r="E18" i="5"/>
  <c r="E19" i="5"/>
  <c r="E20" i="5"/>
  <c r="E21" i="5"/>
  <c r="E22" i="5"/>
  <c r="E15" i="5"/>
  <c r="J4" i="5"/>
  <c r="J5" i="5"/>
  <c r="J6" i="5"/>
  <c r="J7" i="5"/>
  <c r="J8" i="5"/>
  <c r="J9" i="5"/>
  <c r="J10" i="5"/>
  <c r="J3" i="5"/>
  <c r="I5" i="5"/>
  <c r="H4" i="5"/>
  <c r="H5" i="5"/>
  <c r="H6" i="5"/>
  <c r="H7" i="5"/>
  <c r="H8" i="5"/>
  <c r="H9" i="5"/>
  <c r="H10" i="5"/>
  <c r="H3" i="5"/>
  <c r="G4" i="5"/>
  <c r="G5" i="5"/>
  <c r="G6" i="5"/>
  <c r="G7" i="5"/>
  <c r="G8" i="5"/>
  <c r="G9" i="5"/>
  <c r="G10" i="5"/>
  <c r="G3" i="5"/>
  <c r="F6" i="5"/>
  <c r="E4" i="5"/>
  <c r="E5" i="5"/>
  <c r="E6" i="5"/>
  <c r="E7" i="5"/>
  <c r="E8" i="5"/>
  <c r="E9" i="5"/>
  <c r="E10" i="5"/>
  <c r="E3" i="5"/>
  <c r="G15" i="5" l="1"/>
  <c r="H15" i="5" s="1"/>
  <c r="G17" i="5"/>
  <c r="H17" i="5" s="1"/>
  <c r="F18" i="5"/>
  <c r="L31" i="5"/>
  <c r="M31" i="5" s="1"/>
  <c r="L8" i="5"/>
  <c r="M8" i="5" s="1"/>
  <c r="K8" i="5"/>
  <c r="G18" i="5" l="1"/>
  <c r="H18" i="5" s="1"/>
  <c r="G20" i="5"/>
  <c r="H20" i="5" s="1"/>
  <c r="G19" i="5"/>
  <c r="H19" i="5" s="1"/>
  <c r="G22" i="5"/>
  <c r="H22" i="5" s="1"/>
  <c r="G21" i="5"/>
  <c r="H21" i="5" s="1"/>
  <c r="G16" i="5"/>
  <c r="H16" i="5" s="1"/>
  <c r="L27" i="5"/>
  <c r="M27" i="5" s="1"/>
  <c r="L4" i="5"/>
  <c r="M4" i="5" s="1"/>
  <c r="K4" i="5"/>
  <c r="I17" i="5" l="1"/>
  <c r="J21" i="5" s="1"/>
  <c r="J22" i="5"/>
  <c r="J19" i="5"/>
  <c r="J20" i="5"/>
  <c r="K20" i="5" l="1"/>
  <c r="L20" i="5"/>
  <c r="M20" i="5" s="1"/>
  <c r="J17" i="5"/>
  <c r="J15" i="5"/>
  <c r="J16" i="5"/>
  <c r="J18" i="5"/>
  <c r="J94" i="4"/>
  <c r="J95" i="4"/>
  <c r="J96" i="4"/>
  <c r="J97" i="4"/>
  <c r="J98" i="4"/>
  <c r="J99" i="4"/>
  <c r="J100" i="4"/>
  <c r="J93" i="4"/>
  <c r="I95" i="4"/>
  <c r="L16" i="5" l="1"/>
  <c r="M16" i="5" s="1"/>
  <c r="K16" i="5"/>
  <c r="J346" i="1"/>
  <c r="J347" i="1"/>
  <c r="J348" i="1"/>
  <c r="J350" i="1"/>
  <c r="J351" i="1"/>
  <c r="J352" i="1"/>
  <c r="J353" i="1"/>
  <c r="J345" i="1"/>
  <c r="I346" i="1"/>
  <c r="G346" i="1"/>
  <c r="G347" i="1"/>
  <c r="G348" i="1"/>
  <c r="G350" i="1"/>
  <c r="G351" i="1"/>
  <c r="G352" i="1"/>
  <c r="G353" i="1"/>
  <c r="G345" i="1"/>
  <c r="F346" i="1"/>
  <c r="E345" i="1"/>
  <c r="J333" i="1"/>
  <c r="J334" i="1"/>
  <c r="J335" i="1"/>
  <c r="J337" i="1"/>
  <c r="J338" i="1"/>
  <c r="J339" i="1"/>
  <c r="J340" i="1"/>
  <c r="J332" i="1"/>
  <c r="I333" i="1"/>
  <c r="H332" i="1"/>
  <c r="G333" i="1"/>
  <c r="G334" i="1"/>
  <c r="G335" i="1"/>
  <c r="G337" i="1"/>
  <c r="G338" i="1"/>
  <c r="G339" i="1"/>
  <c r="G340" i="1"/>
  <c r="G332" i="1"/>
  <c r="F333" i="1"/>
  <c r="E333" i="1"/>
  <c r="E332" i="1"/>
  <c r="J320" i="1"/>
  <c r="J321" i="1"/>
  <c r="J322" i="1"/>
  <c r="J324" i="1"/>
  <c r="J325" i="1"/>
  <c r="J326" i="1"/>
  <c r="J327" i="1"/>
  <c r="J319" i="1"/>
  <c r="I320" i="1"/>
  <c r="H322" i="1"/>
  <c r="H321" i="1"/>
  <c r="H320" i="1"/>
  <c r="H319" i="1"/>
  <c r="G320" i="1"/>
  <c r="G321" i="1"/>
  <c r="G322" i="1"/>
  <c r="G324" i="1"/>
  <c r="H324" i="1" s="1"/>
  <c r="G325" i="1"/>
  <c r="G326" i="1"/>
  <c r="G327" i="1"/>
  <c r="G319" i="1"/>
  <c r="F320" i="1"/>
  <c r="E319" i="1"/>
  <c r="E353" i="1"/>
  <c r="H353" i="1" s="1"/>
  <c r="E352" i="1"/>
  <c r="E351" i="1"/>
  <c r="E350" i="1"/>
  <c r="E348" i="1"/>
  <c r="E347" i="1"/>
  <c r="E346" i="1"/>
  <c r="H345" i="1"/>
  <c r="E340" i="1"/>
  <c r="H340" i="1" s="1"/>
  <c r="E339" i="1"/>
  <c r="H339" i="1" s="1"/>
  <c r="E338" i="1"/>
  <c r="H338" i="1" s="1"/>
  <c r="E337" i="1"/>
  <c r="H337" i="1" s="1"/>
  <c r="E335" i="1"/>
  <c r="E334" i="1"/>
  <c r="H333" i="1"/>
  <c r="E327" i="1"/>
  <c r="H327" i="1" s="1"/>
  <c r="H326" i="1"/>
  <c r="E326" i="1"/>
  <c r="E325" i="1"/>
  <c r="E324" i="1"/>
  <c r="E322" i="1"/>
  <c r="E321" i="1"/>
  <c r="E320" i="1"/>
  <c r="J306" i="1"/>
  <c r="J307" i="1"/>
  <c r="J308" i="1"/>
  <c r="J310" i="1"/>
  <c r="J311" i="1"/>
  <c r="J312" i="1"/>
  <c r="J313" i="1"/>
  <c r="J305" i="1"/>
  <c r="I307" i="1"/>
  <c r="H305" i="1"/>
  <c r="G306" i="1"/>
  <c r="G307" i="1"/>
  <c r="G308" i="1"/>
  <c r="G310" i="1"/>
  <c r="G311" i="1"/>
  <c r="G312" i="1"/>
  <c r="G313" i="1"/>
  <c r="G305" i="1"/>
  <c r="F307" i="1"/>
  <c r="E305" i="1"/>
  <c r="J291" i="1"/>
  <c r="J292" i="1"/>
  <c r="J293" i="1"/>
  <c r="J295" i="1"/>
  <c r="J296" i="1"/>
  <c r="J297" i="1"/>
  <c r="J298" i="1"/>
  <c r="J290" i="1"/>
  <c r="I292" i="1"/>
  <c r="H290" i="1"/>
  <c r="G291" i="1"/>
  <c r="G292" i="1"/>
  <c r="G293" i="1"/>
  <c r="H293" i="1" s="1"/>
  <c r="G295" i="1"/>
  <c r="G296" i="1"/>
  <c r="G297" i="1"/>
  <c r="G298" i="1"/>
  <c r="G290" i="1"/>
  <c r="F292" i="1"/>
  <c r="E290" i="1"/>
  <c r="J275" i="1"/>
  <c r="J276" i="1"/>
  <c r="J277" i="1"/>
  <c r="J279" i="1"/>
  <c r="J280" i="1"/>
  <c r="J281" i="1"/>
  <c r="J282" i="1"/>
  <c r="J274" i="1"/>
  <c r="I276" i="1"/>
  <c r="H274" i="1"/>
  <c r="G275" i="1"/>
  <c r="G276" i="1"/>
  <c r="G277" i="1"/>
  <c r="G279" i="1"/>
  <c r="G280" i="1"/>
  <c r="G281" i="1"/>
  <c r="H281" i="1" s="1"/>
  <c r="G282" i="1"/>
  <c r="G274" i="1"/>
  <c r="F276" i="1"/>
  <c r="E274" i="1"/>
  <c r="E313" i="1"/>
  <c r="E312" i="1"/>
  <c r="E311" i="1"/>
  <c r="E310" i="1"/>
  <c r="H310" i="1" s="1"/>
  <c r="E308" i="1"/>
  <c r="H308" i="1" s="1"/>
  <c r="E307" i="1"/>
  <c r="E306" i="1"/>
  <c r="H306" i="1" s="1"/>
  <c r="E298" i="1"/>
  <c r="H298" i="1" s="1"/>
  <c r="E297" i="1"/>
  <c r="E296" i="1"/>
  <c r="E295" i="1"/>
  <c r="H295" i="1" s="1"/>
  <c r="E293" i="1"/>
  <c r="E292" i="1"/>
  <c r="E291" i="1"/>
  <c r="E282" i="1"/>
  <c r="E281" i="1"/>
  <c r="E280" i="1"/>
  <c r="H280" i="1" s="1"/>
  <c r="E279" i="1"/>
  <c r="E277" i="1"/>
  <c r="E276" i="1"/>
  <c r="E275" i="1"/>
  <c r="H275" i="1" s="1"/>
  <c r="H348" i="1" l="1"/>
  <c r="H350" i="1"/>
  <c r="L351" i="1" s="1"/>
  <c r="M351" i="1" s="1"/>
  <c r="H351" i="1"/>
  <c r="H352" i="1"/>
  <c r="H347" i="1"/>
  <c r="H334" i="1"/>
  <c r="H335" i="1"/>
  <c r="H325" i="1"/>
  <c r="K325" i="1"/>
  <c r="L325" i="1"/>
  <c r="M325" i="1" s="1"/>
  <c r="L338" i="1"/>
  <c r="M338" i="1" s="1"/>
  <c r="K338" i="1"/>
  <c r="H346" i="1"/>
  <c r="H312" i="1"/>
  <c r="H311" i="1"/>
  <c r="H307" i="1"/>
  <c r="H313" i="1"/>
  <c r="H291" i="1"/>
  <c r="H292" i="1"/>
  <c r="H296" i="1"/>
  <c r="H297" i="1"/>
  <c r="H276" i="1"/>
  <c r="H277" i="1"/>
  <c r="H279" i="1"/>
  <c r="K280" i="1" s="1"/>
  <c r="H282" i="1"/>
  <c r="L280" i="1"/>
  <c r="M280" i="1" s="1"/>
  <c r="L311" i="1"/>
  <c r="M311" i="1" s="1"/>
  <c r="K311" i="1"/>
  <c r="K296" i="1"/>
  <c r="L296" i="1"/>
  <c r="M296" i="1" s="1"/>
  <c r="K351" i="1" l="1"/>
  <c r="K346" i="1"/>
  <c r="L346" i="1"/>
  <c r="M346" i="1" s="1"/>
  <c r="L291" i="1"/>
  <c r="M291" i="1" s="1"/>
  <c r="K291" i="1"/>
  <c r="L306" i="1"/>
  <c r="M306" i="1" s="1"/>
  <c r="K306" i="1"/>
  <c r="J101" i="6"/>
  <c r="J102" i="6"/>
  <c r="J103" i="6"/>
  <c r="J105" i="6"/>
  <c r="J106" i="6"/>
  <c r="J107" i="6"/>
  <c r="J108" i="6"/>
  <c r="J100" i="6"/>
  <c r="I101" i="6"/>
  <c r="G101" i="6"/>
  <c r="G102" i="6"/>
  <c r="G103" i="6"/>
  <c r="G105" i="6"/>
  <c r="G106" i="6"/>
  <c r="G107" i="6"/>
  <c r="G108" i="6"/>
  <c r="G100" i="6"/>
  <c r="H100" i="6" s="1"/>
  <c r="F101" i="6"/>
  <c r="E100" i="6"/>
  <c r="J89" i="6"/>
  <c r="J90" i="6"/>
  <c r="J91" i="6"/>
  <c r="J93" i="6"/>
  <c r="J94" i="6"/>
  <c r="J95" i="6"/>
  <c r="J96" i="6"/>
  <c r="J88" i="6"/>
  <c r="I89" i="6"/>
  <c r="H88" i="6"/>
  <c r="G89" i="6"/>
  <c r="G90" i="6"/>
  <c r="G91" i="6"/>
  <c r="G93" i="6"/>
  <c r="G94" i="6"/>
  <c r="G95" i="6"/>
  <c r="G96" i="6"/>
  <c r="G88" i="6"/>
  <c r="F89" i="6"/>
  <c r="E88" i="6"/>
  <c r="H108" i="6"/>
  <c r="E108" i="6"/>
  <c r="E107" i="6"/>
  <c r="H107" i="6" s="1"/>
  <c r="E106" i="6"/>
  <c r="H106" i="6" s="1"/>
  <c r="E105" i="6"/>
  <c r="H105" i="6" s="1"/>
  <c r="E103" i="6"/>
  <c r="H103" i="6" s="1"/>
  <c r="E102" i="6"/>
  <c r="H102" i="6" s="1"/>
  <c r="E101" i="6"/>
  <c r="E96" i="6"/>
  <c r="H96" i="6" s="1"/>
  <c r="E95" i="6"/>
  <c r="H95" i="6" s="1"/>
  <c r="E94" i="6"/>
  <c r="H94" i="6" s="1"/>
  <c r="E93" i="6"/>
  <c r="H93" i="6" s="1"/>
  <c r="E91" i="6"/>
  <c r="E90" i="6"/>
  <c r="H90" i="6" s="1"/>
  <c r="H89" i="6"/>
  <c r="E89" i="6"/>
  <c r="L320" i="1" l="1"/>
  <c r="M320" i="1" s="1"/>
  <c r="K320" i="1"/>
  <c r="L333" i="1"/>
  <c r="M333" i="1" s="1"/>
  <c r="K333" i="1"/>
  <c r="L275" i="1"/>
  <c r="M275" i="1" s="1"/>
  <c r="K275" i="1"/>
  <c r="H91" i="6"/>
  <c r="L106" i="6"/>
  <c r="M106" i="6" s="1"/>
  <c r="K106" i="6"/>
  <c r="L94" i="6"/>
  <c r="M94" i="6" s="1"/>
  <c r="K94" i="6"/>
  <c r="H101" i="6"/>
  <c r="L101" i="6" l="1"/>
  <c r="M101" i="6" s="1"/>
  <c r="K101" i="6"/>
  <c r="K89" i="6"/>
  <c r="L89" i="6"/>
  <c r="M89" i="6" s="1"/>
  <c r="J78" i="6" l="1"/>
  <c r="J79" i="6"/>
  <c r="J80" i="6"/>
  <c r="J82" i="6"/>
  <c r="J83" i="6"/>
  <c r="J84" i="6"/>
  <c r="J85" i="6"/>
  <c r="J77" i="6"/>
  <c r="I78" i="6"/>
  <c r="G78" i="6"/>
  <c r="G79" i="6"/>
  <c r="G80" i="6"/>
  <c r="H80" i="6" s="1"/>
  <c r="G82" i="6"/>
  <c r="G83" i="6"/>
  <c r="G84" i="6"/>
  <c r="G85" i="6"/>
  <c r="G77" i="6"/>
  <c r="F78" i="6"/>
  <c r="E77" i="6"/>
  <c r="J66" i="6"/>
  <c r="J67" i="6"/>
  <c r="J68" i="6"/>
  <c r="J70" i="6"/>
  <c r="J71" i="6"/>
  <c r="J72" i="6"/>
  <c r="J73" i="6"/>
  <c r="J65" i="6"/>
  <c r="I66" i="6"/>
  <c r="H65" i="6"/>
  <c r="G66" i="6"/>
  <c r="G67" i="6"/>
  <c r="G68" i="6"/>
  <c r="G70" i="6"/>
  <c r="G71" i="6"/>
  <c r="G72" i="6"/>
  <c r="G73" i="6"/>
  <c r="G65" i="6"/>
  <c r="F66" i="6"/>
  <c r="E65" i="6"/>
  <c r="J54" i="6"/>
  <c r="J55" i="6"/>
  <c r="J56" i="6"/>
  <c r="J58" i="6"/>
  <c r="J59" i="6"/>
  <c r="J60" i="6"/>
  <c r="J61" i="6"/>
  <c r="J53" i="6"/>
  <c r="I54" i="6"/>
  <c r="H56" i="6"/>
  <c r="H55" i="6"/>
  <c r="H54" i="6"/>
  <c r="H53" i="6"/>
  <c r="G54" i="6"/>
  <c r="G55" i="6"/>
  <c r="G56" i="6"/>
  <c r="G58" i="6"/>
  <c r="G59" i="6"/>
  <c r="G60" i="6"/>
  <c r="G61" i="6"/>
  <c r="G53" i="6"/>
  <c r="F54" i="6"/>
  <c r="E53" i="6"/>
  <c r="J42" i="6"/>
  <c r="J43" i="6"/>
  <c r="J44" i="6"/>
  <c r="J46" i="6"/>
  <c r="J47" i="6"/>
  <c r="J48" i="6"/>
  <c r="J49" i="6"/>
  <c r="J41" i="6"/>
  <c r="I42" i="6"/>
  <c r="H44" i="6"/>
  <c r="H43" i="6"/>
  <c r="H42" i="6"/>
  <c r="H41" i="6"/>
  <c r="G42" i="6"/>
  <c r="G43" i="6"/>
  <c r="G44" i="6"/>
  <c r="G46" i="6"/>
  <c r="G47" i="6"/>
  <c r="G48" i="6"/>
  <c r="G49" i="6"/>
  <c r="G41" i="6"/>
  <c r="F42" i="6"/>
  <c r="E41" i="6"/>
  <c r="J30" i="6"/>
  <c r="J31" i="6"/>
  <c r="J32" i="6"/>
  <c r="J34" i="6"/>
  <c r="J35" i="6"/>
  <c r="J36" i="6"/>
  <c r="J37" i="6"/>
  <c r="J29" i="6"/>
  <c r="I30" i="6"/>
  <c r="H32" i="6"/>
  <c r="H31" i="6"/>
  <c r="H30" i="6"/>
  <c r="H29" i="6"/>
  <c r="G30" i="6"/>
  <c r="G31" i="6"/>
  <c r="G32" i="6"/>
  <c r="G34" i="6"/>
  <c r="G35" i="6"/>
  <c r="G36" i="6"/>
  <c r="G37" i="6"/>
  <c r="G29" i="6"/>
  <c r="F30" i="6"/>
  <c r="J18" i="6"/>
  <c r="J19" i="6"/>
  <c r="J20" i="6"/>
  <c r="J22" i="6"/>
  <c r="J23" i="6"/>
  <c r="J24" i="6"/>
  <c r="J25" i="6"/>
  <c r="J17" i="6"/>
  <c r="I18" i="6"/>
  <c r="H20" i="6"/>
  <c r="H19" i="6"/>
  <c r="H18" i="6"/>
  <c r="H17" i="6"/>
  <c r="G18" i="6"/>
  <c r="G19" i="6"/>
  <c r="G20" i="6"/>
  <c r="G22" i="6"/>
  <c r="G23" i="6"/>
  <c r="H23" i="6" s="1"/>
  <c r="G24" i="6"/>
  <c r="G25" i="6"/>
  <c r="G17" i="6"/>
  <c r="F18" i="6"/>
  <c r="E20" i="6"/>
  <c r="E19" i="6"/>
  <c r="E18" i="6"/>
  <c r="E17" i="6"/>
  <c r="E85" i="6"/>
  <c r="E84" i="6"/>
  <c r="E83" i="6"/>
  <c r="H83" i="6" s="1"/>
  <c r="E82" i="6"/>
  <c r="H82" i="6" s="1"/>
  <c r="E80" i="6"/>
  <c r="E79" i="6"/>
  <c r="E78" i="6"/>
  <c r="H78" i="6" s="1"/>
  <c r="H77" i="6"/>
  <c r="E73" i="6"/>
  <c r="E72" i="6"/>
  <c r="H72" i="6" s="1"/>
  <c r="E71" i="6"/>
  <c r="H71" i="6" s="1"/>
  <c r="H70" i="6"/>
  <c r="E70" i="6"/>
  <c r="E68" i="6"/>
  <c r="H68" i="6" s="1"/>
  <c r="E67" i="6"/>
  <c r="H67" i="6" s="1"/>
  <c r="E66" i="6"/>
  <c r="E61" i="6"/>
  <c r="H61" i="6" s="1"/>
  <c r="E60" i="6"/>
  <c r="H59" i="6"/>
  <c r="E59" i="6"/>
  <c r="E58" i="6"/>
  <c r="E56" i="6"/>
  <c r="E55" i="6"/>
  <c r="E54" i="6"/>
  <c r="E49" i="6"/>
  <c r="H49" i="6" s="1"/>
  <c r="E48" i="6"/>
  <c r="H48" i="6" s="1"/>
  <c r="E47" i="6"/>
  <c r="H47" i="6" s="1"/>
  <c r="E46" i="6"/>
  <c r="E44" i="6"/>
  <c r="E43" i="6"/>
  <c r="E42" i="6"/>
  <c r="E37" i="6"/>
  <c r="H37" i="6" s="1"/>
  <c r="E36" i="6"/>
  <c r="H36" i="6" s="1"/>
  <c r="E35" i="6"/>
  <c r="H35" i="6" s="1"/>
  <c r="H34" i="6"/>
  <c r="E34" i="6"/>
  <c r="E32" i="6"/>
  <c r="E31" i="6"/>
  <c r="E30" i="6"/>
  <c r="E29" i="6"/>
  <c r="E25" i="6"/>
  <c r="E24" i="6"/>
  <c r="E23" i="6"/>
  <c r="E22" i="6"/>
  <c r="H22" i="6" s="1"/>
  <c r="J6" i="6"/>
  <c r="J7" i="6"/>
  <c r="J8" i="6"/>
  <c r="J10" i="6"/>
  <c r="J11" i="6"/>
  <c r="J12" i="6"/>
  <c r="J13" i="6"/>
  <c r="J5" i="6"/>
  <c r="I6" i="6"/>
  <c r="H13" i="6"/>
  <c r="H12" i="6"/>
  <c r="H11" i="6"/>
  <c r="H10" i="6"/>
  <c r="H8" i="6"/>
  <c r="H7" i="6"/>
  <c r="H6" i="6"/>
  <c r="H5" i="6"/>
  <c r="G6" i="6"/>
  <c r="G7" i="6"/>
  <c r="G8" i="6"/>
  <c r="G10" i="6"/>
  <c r="G11" i="6"/>
  <c r="G12" i="6"/>
  <c r="G13" i="6"/>
  <c r="G5" i="6"/>
  <c r="F6" i="6"/>
  <c r="E5" i="6"/>
  <c r="E13" i="6"/>
  <c r="E12" i="6"/>
  <c r="E11" i="6"/>
  <c r="E10" i="6"/>
  <c r="E8" i="6"/>
  <c r="E7" i="6"/>
  <c r="E6" i="6"/>
  <c r="H79" i="6" l="1"/>
  <c r="H84" i="6"/>
  <c r="H85" i="6"/>
  <c r="H73" i="6"/>
  <c r="H66" i="6"/>
  <c r="H58" i="6"/>
  <c r="K59" i="6" s="1"/>
  <c r="H60" i="6"/>
  <c r="H46" i="6"/>
  <c r="H24" i="6"/>
  <c r="H25" i="6"/>
  <c r="L59" i="6"/>
  <c r="M59" i="6" s="1"/>
  <c r="L35" i="6"/>
  <c r="M35" i="6" s="1"/>
  <c r="K35" i="6"/>
  <c r="L47" i="6"/>
  <c r="M47" i="6" s="1"/>
  <c r="K47" i="6"/>
  <c r="L83" i="6"/>
  <c r="M83" i="6" s="1"/>
  <c r="K83" i="6"/>
  <c r="L23" i="6"/>
  <c r="M23" i="6" s="1"/>
  <c r="K23" i="6"/>
  <c r="L71" i="6"/>
  <c r="M71" i="6" s="1"/>
  <c r="K71" i="6"/>
  <c r="K11" i="6"/>
  <c r="L11" i="6"/>
  <c r="M11" i="6" s="1"/>
  <c r="L78" i="6" l="1"/>
  <c r="M78" i="6" s="1"/>
  <c r="K78" i="6"/>
  <c r="L42" i="6"/>
  <c r="M42" i="6" s="1"/>
  <c r="K42" i="6"/>
  <c r="K18" i="6" l="1"/>
  <c r="L18" i="6"/>
  <c r="M18" i="6" s="1"/>
  <c r="L30" i="6"/>
  <c r="M30" i="6" s="1"/>
  <c r="K30" i="6"/>
  <c r="K54" i="6"/>
  <c r="L54" i="6"/>
  <c r="M54" i="6" s="1"/>
  <c r="K66" i="6"/>
  <c r="L66" i="6"/>
  <c r="M66" i="6" s="1"/>
  <c r="L6" i="6"/>
  <c r="M6" i="6" s="1"/>
  <c r="K6" i="6"/>
  <c r="H100" i="4" l="1"/>
  <c r="H99" i="4"/>
  <c r="H98" i="4"/>
  <c r="H97" i="4"/>
  <c r="H96" i="4"/>
  <c r="H95" i="4"/>
  <c r="H94" i="4"/>
  <c r="H93" i="4"/>
  <c r="G94" i="4"/>
  <c r="G95" i="4"/>
  <c r="G96" i="4"/>
  <c r="G97" i="4"/>
  <c r="G98" i="4"/>
  <c r="G99" i="4"/>
  <c r="G100" i="4"/>
  <c r="G93" i="4"/>
  <c r="F96" i="4"/>
  <c r="E100" i="4"/>
  <c r="E99" i="4"/>
  <c r="E98" i="4"/>
  <c r="E97" i="4"/>
  <c r="E96" i="4"/>
  <c r="E95" i="4"/>
  <c r="E94" i="4"/>
  <c r="E93" i="4"/>
  <c r="J83" i="4"/>
  <c r="J84" i="4"/>
  <c r="J85" i="4"/>
  <c r="J86" i="4"/>
  <c r="J87" i="4"/>
  <c r="J88" i="4"/>
  <c r="J89" i="4"/>
  <c r="J82" i="4"/>
  <c r="I85" i="4"/>
  <c r="H89" i="4"/>
  <c r="H88" i="4"/>
  <c r="H87" i="4"/>
  <c r="H86" i="4"/>
  <c r="H85" i="4"/>
  <c r="H84" i="4"/>
  <c r="H83" i="4"/>
  <c r="H82" i="4"/>
  <c r="G83" i="4"/>
  <c r="G84" i="4"/>
  <c r="G85" i="4"/>
  <c r="G86" i="4"/>
  <c r="G87" i="4"/>
  <c r="G88" i="4"/>
  <c r="G89" i="4"/>
  <c r="G82" i="4"/>
  <c r="F85" i="4"/>
  <c r="E89" i="4"/>
  <c r="E88" i="4"/>
  <c r="E87" i="4"/>
  <c r="E86" i="4"/>
  <c r="E85" i="4"/>
  <c r="E84" i="4"/>
  <c r="E83" i="4"/>
  <c r="E82" i="4"/>
  <c r="L98" i="4" l="1"/>
  <c r="M98" i="4" s="1"/>
  <c r="K98" i="4"/>
  <c r="L87" i="4"/>
  <c r="M87" i="4" s="1"/>
  <c r="K87" i="4"/>
  <c r="L94" i="4" l="1"/>
  <c r="M94" i="4" s="1"/>
  <c r="K94" i="4"/>
  <c r="L83" i="4"/>
  <c r="M83" i="4" s="1"/>
  <c r="K83" i="4"/>
  <c r="J72" i="4" l="1"/>
  <c r="J73" i="4"/>
  <c r="J74" i="4"/>
  <c r="J75" i="4"/>
  <c r="J76" i="4"/>
  <c r="J77" i="4"/>
  <c r="J78" i="4"/>
  <c r="J71" i="4"/>
  <c r="I74" i="4"/>
  <c r="H78" i="4"/>
  <c r="H77" i="4"/>
  <c r="H76" i="4"/>
  <c r="H75" i="4"/>
  <c r="H74" i="4"/>
  <c r="H73" i="4"/>
  <c r="H72" i="4"/>
  <c r="H71" i="4"/>
  <c r="G72" i="4"/>
  <c r="G73" i="4"/>
  <c r="G74" i="4"/>
  <c r="G75" i="4"/>
  <c r="G76" i="4"/>
  <c r="G77" i="4"/>
  <c r="G78" i="4"/>
  <c r="G71" i="4"/>
  <c r="F74" i="4"/>
  <c r="E78" i="4"/>
  <c r="E77" i="4"/>
  <c r="E76" i="4"/>
  <c r="E75" i="4"/>
  <c r="E74" i="4"/>
  <c r="E73" i="4"/>
  <c r="E72" i="4"/>
  <c r="E71" i="4"/>
  <c r="K65" i="4"/>
  <c r="K61" i="4"/>
  <c r="J61" i="4"/>
  <c r="J62" i="4"/>
  <c r="J63" i="4"/>
  <c r="J64" i="4"/>
  <c r="J65" i="4"/>
  <c r="J66" i="4"/>
  <c r="J67" i="4"/>
  <c r="J60" i="4"/>
  <c r="I63" i="4"/>
  <c r="H67" i="4"/>
  <c r="H66" i="4"/>
  <c r="H65" i="4"/>
  <c r="H64" i="4"/>
  <c r="H63" i="4"/>
  <c r="H62" i="4"/>
  <c r="H61" i="4"/>
  <c r="H60" i="4"/>
  <c r="G61" i="4"/>
  <c r="G62" i="4"/>
  <c r="G63" i="4"/>
  <c r="G64" i="4"/>
  <c r="G65" i="4"/>
  <c r="G66" i="4"/>
  <c r="G67" i="4"/>
  <c r="G60" i="4"/>
  <c r="F63" i="4"/>
  <c r="E67" i="4"/>
  <c r="E66" i="4"/>
  <c r="E65" i="4"/>
  <c r="E64" i="4"/>
  <c r="E63" i="4"/>
  <c r="E62" i="4"/>
  <c r="E61" i="4"/>
  <c r="E60" i="4"/>
  <c r="L76" i="4" l="1"/>
  <c r="M76" i="4" s="1"/>
  <c r="K76" i="4"/>
  <c r="L72" i="4" l="1"/>
  <c r="M72" i="4" s="1"/>
  <c r="K72" i="4"/>
  <c r="J50" i="4" l="1"/>
  <c r="J51" i="4"/>
  <c r="J52" i="4"/>
  <c r="J53" i="4"/>
  <c r="J54" i="4"/>
  <c r="J55" i="4"/>
  <c r="J56" i="4"/>
  <c r="J49" i="4"/>
  <c r="I52" i="4"/>
  <c r="H56" i="4"/>
  <c r="H55" i="4"/>
  <c r="H54" i="4"/>
  <c r="H53" i="4"/>
  <c r="H52" i="4"/>
  <c r="H51" i="4"/>
  <c r="H50" i="4"/>
  <c r="H49" i="4"/>
  <c r="G50" i="4"/>
  <c r="G51" i="4"/>
  <c r="G52" i="4"/>
  <c r="G53" i="4"/>
  <c r="G54" i="4"/>
  <c r="G55" i="4"/>
  <c r="G56" i="4"/>
  <c r="G49" i="4"/>
  <c r="F52" i="4"/>
  <c r="E56" i="4"/>
  <c r="E55" i="4"/>
  <c r="E54" i="4"/>
  <c r="E53" i="4"/>
  <c r="E52" i="4"/>
  <c r="E51" i="4"/>
  <c r="E50" i="4"/>
  <c r="E49" i="4"/>
  <c r="L65" i="4" l="1"/>
  <c r="M65" i="4" s="1"/>
  <c r="J39" i="4"/>
  <c r="J40" i="4"/>
  <c r="J41" i="4"/>
  <c r="J42" i="4"/>
  <c r="J43" i="4"/>
  <c r="J44" i="4"/>
  <c r="J45" i="4"/>
  <c r="J38" i="4"/>
  <c r="I41" i="4"/>
  <c r="H45" i="4"/>
  <c r="H44" i="4"/>
  <c r="H43" i="4"/>
  <c r="H42" i="4"/>
  <c r="H41" i="4"/>
  <c r="H40" i="4"/>
  <c r="H39" i="4"/>
  <c r="H38" i="4"/>
  <c r="G39" i="4"/>
  <c r="G40" i="4"/>
  <c r="G41" i="4"/>
  <c r="G42" i="4"/>
  <c r="G43" i="4"/>
  <c r="G44" i="4"/>
  <c r="G45" i="4"/>
  <c r="G38" i="4"/>
  <c r="F41" i="4"/>
  <c r="E45" i="4"/>
  <c r="E44" i="4"/>
  <c r="E43" i="4"/>
  <c r="E42" i="4"/>
  <c r="E41" i="4"/>
  <c r="E40" i="4"/>
  <c r="E39" i="4"/>
  <c r="E38" i="4"/>
  <c r="K54" i="4" l="1"/>
  <c r="L54" i="4"/>
  <c r="M54" i="4" s="1"/>
  <c r="K32" i="4"/>
  <c r="K28" i="4"/>
  <c r="J28" i="4"/>
  <c r="J29" i="4"/>
  <c r="J30" i="4"/>
  <c r="J31" i="4"/>
  <c r="J32" i="4"/>
  <c r="J33" i="4"/>
  <c r="J34" i="4"/>
  <c r="J27" i="4"/>
  <c r="I30" i="4"/>
  <c r="H34" i="4"/>
  <c r="H33" i="4"/>
  <c r="H32" i="4"/>
  <c r="H31" i="4"/>
  <c r="H30" i="4"/>
  <c r="H29" i="4"/>
  <c r="H28" i="4"/>
  <c r="H27" i="4"/>
  <c r="G28" i="4"/>
  <c r="G29" i="4"/>
  <c r="G30" i="4"/>
  <c r="G31" i="4"/>
  <c r="G32" i="4"/>
  <c r="G33" i="4"/>
  <c r="G34" i="4"/>
  <c r="G27" i="4"/>
  <c r="F30" i="4"/>
  <c r="E34" i="4"/>
  <c r="E33" i="4"/>
  <c r="E32" i="4"/>
  <c r="E31" i="4"/>
  <c r="E30" i="4"/>
  <c r="E29" i="4"/>
  <c r="E28" i="4"/>
  <c r="E27" i="4"/>
  <c r="L61" i="4" l="1"/>
  <c r="M61" i="4" s="1"/>
  <c r="L50" i="4"/>
  <c r="M50" i="4" s="1"/>
  <c r="K50" i="4"/>
  <c r="L43" i="4"/>
  <c r="M43" i="4" s="1"/>
  <c r="K43" i="4"/>
  <c r="E23" i="4"/>
  <c r="E22" i="4"/>
  <c r="E21" i="4"/>
  <c r="E20" i="4"/>
  <c r="E19" i="4"/>
  <c r="E18" i="4"/>
  <c r="E17" i="4"/>
  <c r="E16" i="4"/>
  <c r="F19" i="4" s="1"/>
  <c r="G22" i="4" s="1"/>
  <c r="H22" i="4" s="1"/>
  <c r="L39" i="4" l="1"/>
  <c r="M39" i="4" s="1"/>
  <c r="K39" i="4"/>
  <c r="L32" i="4"/>
  <c r="M32" i="4" s="1"/>
  <c r="G17" i="4"/>
  <c r="H17" i="4" s="1"/>
  <c r="G18" i="4"/>
  <c r="H18" i="4" s="1"/>
  <c r="G19" i="4"/>
  <c r="H19" i="4" s="1"/>
  <c r="G20" i="4"/>
  <c r="H20" i="4" s="1"/>
  <c r="G21" i="4"/>
  <c r="H21" i="4" s="1"/>
  <c r="G16" i="4"/>
  <c r="H16" i="4" s="1"/>
  <c r="G23" i="4"/>
  <c r="H23" i="4" s="1"/>
  <c r="L28" i="4" l="1"/>
  <c r="M28" i="4" s="1"/>
  <c r="I19" i="4"/>
  <c r="J21" i="4" s="1"/>
  <c r="J16" i="4" l="1"/>
  <c r="J18" i="4"/>
  <c r="J22" i="4"/>
  <c r="J19" i="4"/>
  <c r="J17" i="4"/>
  <c r="J23" i="4"/>
  <c r="J20" i="4"/>
  <c r="K17" i="4" l="1"/>
  <c r="K21" i="4"/>
  <c r="L21" i="4" l="1"/>
  <c r="M21" i="4" s="1"/>
  <c r="L17" i="4" l="1"/>
  <c r="M17" i="4" s="1"/>
  <c r="L10" i="4" l="1"/>
  <c r="L6" i="4"/>
  <c r="K10" i="4"/>
  <c r="K6" i="4"/>
  <c r="J12" i="4"/>
  <c r="J11" i="4"/>
  <c r="J10" i="4"/>
  <c r="J9" i="4"/>
  <c r="J8" i="4"/>
  <c r="J7" i="4"/>
  <c r="J6" i="4"/>
  <c r="J5" i="4"/>
  <c r="I8" i="4"/>
  <c r="H12" i="4"/>
  <c r="H11" i="4"/>
  <c r="H10" i="4"/>
  <c r="H9" i="4"/>
  <c r="H8" i="4"/>
  <c r="H7" i="4"/>
  <c r="H6" i="4"/>
  <c r="H5" i="4"/>
  <c r="G12" i="4"/>
  <c r="G11" i="4"/>
  <c r="G10" i="4"/>
  <c r="G9" i="4"/>
  <c r="G8" i="4"/>
  <c r="G7" i="4"/>
  <c r="G6" i="4"/>
  <c r="G5" i="4"/>
  <c r="F8" i="4"/>
  <c r="E12" i="4"/>
  <c r="E11" i="4"/>
  <c r="E10" i="4"/>
  <c r="E9" i="4"/>
  <c r="E8" i="4"/>
  <c r="E7" i="4"/>
  <c r="E6" i="4"/>
  <c r="E5" i="4"/>
  <c r="K99" i="3" l="1"/>
  <c r="K95" i="3"/>
  <c r="J95" i="3"/>
  <c r="J96" i="3"/>
  <c r="J97" i="3"/>
  <c r="J98" i="3"/>
  <c r="J99" i="3"/>
  <c r="J100" i="3"/>
  <c r="J101" i="3"/>
  <c r="J94" i="3"/>
  <c r="I97" i="3"/>
  <c r="H101" i="3"/>
  <c r="H100" i="3"/>
  <c r="H99" i="3"/>
  <c r="H98" i="3"/>
  <c r="H97" i="3"/>
  <c r="H96" i="3"/>
  <c r="H95" i="3"/>
  <c r="H94" i="3"/>
  <c r="G95" i="3"/>
  <c r="G96" i="3"/>
  <c r="G97" i="3"/>
  <c r="G98" i="3"/>
  <c r="G99" i="3"/>
  <c r="G100" i="3"/>
  <c r="G101" i="3"/>
  <c r="G94" i="3"/>
  <c r="F97" i="3"/>
  <c r="E101" i="3"/>
  <c r="E100" i="3"/>
  <c r="E99" i="3"/>
  <c r="E98" i="3"/>
  <c r="E97" i="3"/>
  <c r="E96" i="3"/>
  <c r="E95" i="3"/>
  <c r="E94" i="3"/>
  <c r="J84" i="3"/>
  <c r="J85" i="3"/>
  <c r="J86" i="3"/>
  <c r="J87" i="3"/>
  <c r="J88" i="3"/>
  <c r="J89" i="3"/>
  <c r="J90" i="3"/>
  <c r="J83" i="3"/>
  <c r="I86" i="3"/>
  <c r="H90" i="3"/>
  <c r="H89" i="3"/>
  <c r="H88" i="3"/>
  <c r="H87" i="3"/>
  <c r="H86" i="3"/>
  <c r="H85" i="3"/>
  <c r="H84" i="3"/>
  <c r="H83" i="3"/>
  <c r="G84" i="3"/>
  <c r="G85" i="3"/>
  <c r="G86" i="3"/>
  <c r="G87" i="3"/>
  <c r="G88" i="3"/>
  <c r="G89" i="3"/>
  <c r="G90" i="3"/>
  <c r="G83" i="3"/>
  <c r="F86" i="3"/>
  <c r="E90" i="3"/>
  <c r="E89" i="3"/>
  <c r="E88" i="3"/>
  <c r="E87" i="3"/>
  <c r="E86" i="3"/>
  <c r="E85" i="3"/>
  <c r="E84" i="3"/>
  <c r="E83" i="3"/>
  <c r="L99" i="3" l="1"/>
  <c r="M99" i="3" s="1"/>
  <c r="L95" i="3" l="1"/>
  <c r="M95" i="3" s="1"/>
  <c r="J73" i="3" l="1"/>
  <c r="J74" i="3"/>
  <c r="J75" i="3"/>
  <c r="J76" i="3"/>
  <c r="J77" i="3"/>
  <c r="J78" i="3"/>
  <c r="J79" i="3"/>
  <c r="J72" i="3"/>
  <c r="I75" i="3"/>
  <c r="H79" i="3"/>
  <c r="H78" i="3"/>
  <c r="H77" i="3"/>
  <c r="H76" i="3"/>
  <c r="H75" i="3"/>
  <c r="H74" i="3"/>
  <c r="H73" i="3"/>
  <c r="H72" i="3"/>
  <c r="G73" i="3"/>
  <c r="G74" i="3"/>
  <c r="G75" i="3"/>
  <c r="G76" i="3"/>
  <c r="G77" i="3"/>
  <c r="G78" i="3"/>
  <c r="G79" i="3"/>
  <c r="G72" i="3"/>
  <c r="F75" i="3"/>
  <c r="E79" i="3"/>
  <c r="E78" i="3"/>
  <c r="E77" i="3"/>
  <c r="E76" i="3"/>
  <c r="E75" i="3"/>
  <c r="E74" i="3"/>
  <c r="E73" i="3"/>
  <c r="E72" i="3"/>
  <c r="J62" i="3"/>
  <c r="J63" i="3"/>
  <c r="J64" i="3"/>
  <c r="J65" i="3"/>
  <c r="J66" i="3"/>
  <c r="J67" i="3"/>
  <c r="J68" i="3"/>
  <c r="J61" i="3"/>
  <c r="I64" i="3"/>
  <c r="H68" i="3"/>
  <c r="H67" i="3"/>
  <c r="H66" i="3"/>
  <c r="H65" i="3"/>
  <c r="H64" i="3"/>
  <c r="H63" i="3"/>
  <c r="H62" i="3"/>
  <c r="H61" i="3"/>
  <c r="G65" i="3"/>
  <c r="G62" i="3"/>
  <c r="G63" i="3"/>
  <c r="G64" i="3"/>
  <c r="G66" i="3"/>
  <c r="G67" i="3"/>
  <c r="G68" i="3"/>
  <c r="G61" i="3"/>
  <c r="F64" i="3"/>
  <c r="E68" i="3"/>
  <c r="E67" i="3"/>
  <c r="E66" i="3"/>
  <c r="E65" i="3"/>
  <c r="E64" i="3"/>
  <c r="E63" i="3"/>
  <c r="E62" i="3"/>
  <c r="E61" i="3"/>
  <c r="M10" i="4" l="1"/>
  <c r="L88" i="3"/>
  <c r="M88" i="3" s="1"/>
  <c r="K88" i="3"/>
  <c r="L77" i="3"/>
  <c r="M77" i="3" s="1"/>
  <c r="K77" i="3"/>
  <c r="M6" i="4" l="1"/>
  <c r="L84" i="3"/>
  <c r="M84" i="3" s="1"/>
  <c r="K84" i="3"/>
  <c r="L73" i="3"/>
  <c r="M73" i="3" s="1"/>
  <c r="K73" i="3"/>
  <c r="J50" i="3" l="1"/>
  <c r="J51" i="3"/>
  <c r="J52" i="3"/>
  <c r="J53" i="3"/>
  <c r="J54" i="3"/>
  <c r="J55" i="3"/>
  <c r="J56" i="3"/>
  <c r="J49" i="3"/>
  <c r="I52" i="3"/>
  <c r="H56" i="3"/>
  <c r="H55" i="3"/>
  <c r="H54" i="3"/>
  <c r="H53" i="3"/>
  <c r="H52" i="3"/>
  <c r="H51" i="3"/>
  <c r="H50" i="3"/>
  <c r="H49" i="3"/>
  <c r="G50" i="3"/>
  <c r="G51" i="3"/>
  <c r="G52" i="3"/>
  <c r="G53" i="3"/>
  <c r="G54" i="3"/>
  <c r="G55" i="3"/>
  <c r="G56" i="3"/>
  <c r="G49" i="3"/>
  <c r="F52" i="3"/>
  <c r="E56" i="3"/>
  <c r="E55" i="3"/>
  <c r="E54" i="3"/>
  <c r="E53" i="3"/>
  <c r="E52" i="3"/>
  <c r="E51" i="3"/>
  <c r="E50" i="3"/>
  <c r="E49" i="3"/>
  <c r="L66" i="3" l="1"/>
  <c r="M66" i="3" s="1"/>
  <c r="K66" i="3"/>
  <c r="K62" i="3" l="1"/>
  <c r="L62" i="3"/>
  <c r="M62" i="3" s="1"/>
  <c r="J39" i="3" l="1"/>
  <c r="J40" i="3"/>
  <c r="J41" i="3"/>
  <c r="J42" i="3"/>
  <c r="J43" i="3"/>
  <c r="J44" i="3"/>
  <c r="J45" i="3"/>
  <c r="J38" i="3"/>
  <c r="I41" i="3"/>
  <c r="H45" i="3"/>
  <c r="H44" i="3"/>
  <c r="H43" i="3"/>
  <c r="H42" i="3"/>
  <c r="H41" i="3"/>
  <c r="H40" i="3"/>
  <c r="H39" i="3"/>
  <c r="H38" i="3"/>
  <c r="G39" i="3"/>
  <c r="G40" i="3"/>
  <c r="G41" i="3"/>
  <c r="G42" i="3"/>
  <c r="G43" i="3"/>
  <c r="G44" i="3"/>
  <c r="G45" i="3"/>
  <c r="G38" i="3"/>
  <c r="F41" i="3"/>
  <c r="E45" i="3"/>
  <c r="E44" i="3"/>
  <c r="E43" i="3"/>
  <c r="E42" i="3"/>
  <c r="E41" i="3"/>
  <c r="E40" i="3"/>
  <c r="E39" i="3"/>
  <c r="E38" i="3"/>
  <c r="L54" i="3" l="1"/>
  <c r="M54" i="3" s="1"/>
  <c r="K54" i="3"/>
  <c r="L50" i="3" l="1"/>
  <c r="M50" i="3" s="1"/>
  <c r="K50" i="3"/>
  <c r="M32" i="3" l="1"/>
  <c r="M28" i="3"/>
  <c r="L32" i="3"/>
  <c r="L28" i="3"/>
  <c r="K32" i="3"/>
  <c r="K28" i="3"/>
  <c r="J28" i="3"/>
  <c r="J29" i="3"/>
  <c r="J30" i="3"/>
  <c r="J31" i="3"/>
  <c r="J32" i="3"/>
  <c r="J33" i="3"/>
  <c r="J34" i="3"/>
  <c r="J27" i="3"/>
  <c r="I30" i="3"/>
  <c r="H34" i="3"/>
  <c r="H33" i="3"/>
  <c r="H32" i="3"/>
  <c r="H31" i="3"/>
  <c r="H30" i="3"/>
  <c r="H29" i="3"/>
  <c r="H28" i="3"/>
  <c r="H27" i="3"/>
  <c r="G28" i="3"/>
  <c r="G29" i="3"/>
  <c r="G30" i="3"/>
  <c r="G31" i="3"/>
  <c r="G32" i="3"/>
  <c r="G33" i="3"/>
  <c r="G34" i="3"/>
  <c r="G27" i="3"/>
  <c r="F30" i="3"/>
  <c r="E34" i="3"/>
  <c r="E33" i="3"/>
  <c r="E32" i="3"/>
  <c r="E31" i="3"/>
  <c r="E30" i="3"/>
  <c r="E29" i="3"/>
  <c r="E28" i="3"/>
  <c r="E27" i="3"/>
  <c r="L43" i="3" l="1"/>
  <c r="M43" i="3" s="1"/>
  <c r="K43" i="3"/>
  <c r="L39" i="3" l="1"/>
  <c r="M39" i="3" s="1"/>
  <c r="K39" i="3"/>
  <c r="K21" i="3" l="1"/>
  <c r="K17" i="3"/>
  <c r="J17" i="3"/>
  <c r="J18" i="3"/>
  <c r="J19" i="3"/>
  <c r="J20" i="3"/>
  <c r="J21" i="3"/>
  <c r="J22" i="3"/>
  <c r="J23" i="3"/>
  <c r="J16" i="3"/>
  <c r="I19" i="3"/>
  <c r="H23" i="3"/>
  <c r="H22" i="3"/>
  <c r="H21" i="3"/>
  <c r="H20" i="3"/>
  <c r="H19" i="3"/>
  <c r="H18" i="3"/>
  <c r="H17" i="3"/>
  <c r="H16" i="3"/>
  <c r="G23" i="3"/>
  <c r="G22" i="3"/>
  <c r="G21" i="3"/>
  <c r="G20" i="3"/>
  <c r="G19" i="3"/>
  <c r="G18" i="3"/>
  <c r="G17" i="3"/>
  <c r="G16" i="3"/>
  <c r="F19" i="3"/>
  <c r="E23" i="3"/>
  <c r="E22" i="3"/>
  <c r="E21" i="3"/>
  <c r="E20" i="3"/>
  <c r="E19" i="3"/>
  <c r="E18" i="3"/>
  <c r="E17" i="3"/>
  <c r="E16" i="3"/>
  <c r="K10" i="3" l="1"/>
  <c r="K6" i="3"/>
  <c r="J6" i="3"/>
  <c r="J7" i="3"/>
  <c r="J8" i="3"/>
  <c r="J9" i="3"/>
  <c r="J10" i="3"/>
  <c r="J11" i="3"/>
  <c r="J12" i="3"/>
  <c r="J5" i="3"/>
  <c r="I8" i="3"/>
  <c r="H6" i="3"/>
  <c r="H7" i="3"/>
  <c r="H8" i="3"/>
  <c r="H9" i="3"/>
  <c r="H10" i="3"/>
  <c r="H11" i="3"/>
  <c r="H12" i="3"/>
  <c r="H5" i="3"/>
  <c r="G6" i="3"/>
  <c r="G7" i="3"/>
  <c r="G8" i="3"/>
  <c r="G9" i="3"/>
  <c r="G10" i="3"/>
  <c r="G11" i="3"/>
  <c r="G12" i="3"/>
  <c r="G5" i="3"/>
  <c r="F8" i="3"/>
  <c r="E6" i="3"/>
  <c r="E7" i="3"/>
  <c r="E8" i="3"/>
  <c r="E9" i="3"/>
  <c r="E10" i="3"/>
  <c r="E11" i="3"/>
  <c r="E12" i="3"/>
  <c r="E5" i="3"/>
  <c r="L21" i="3" l="1"/>
  <c r="M21" i="3" s="1"/>
  <c r="L17" i="3" l="1"/>
  <c r="M17" i="3" s="1"/>
  <c r="J5" i="2" l="1"/>
  <c r="J95" i="2" l="1"/>
  <c r="H96" i="2"/>
  <c r="H97" i="2"/>
  <c r="H98" i="2"/>
  <c r="H99" i="2"/>
  <c r="H100" i="2"/>
  <c r="H101" i="2"/>
  <c r="H102" i="2"/>
  <c r="H95" i="2"/>
  <c r="G95" i="2"/>
  <c r="E96" i="2"/>
  <c r="E97" i="2"/>
  <c r="G97" i="2" s="1"/>
  <c r="E98" i="2"/>
  <c r="E99" i="2"/>
  <c r="E100" i="2"/>
  <c r="E101" i="2"/>
  <c r="E102" i="2"/>
  <c r="E95" i="2"/>
  <c r="J84" i="2"/>
  <c r="J85" i="2"/>
  <c r="J86" i="2"/>
  <c r="J87" i="2"/>
  <c r="J88" i="2"/>
  <c r="J89" i="2"/>
  <c r="J90" i="2"/>
  <c r="J91" i="2"/>
  <c r="H85" i="2"/>
  <c r="H86" i="2"/>
  <c r="H87" i="2"/>
  <c r="H88" i="2"/>
  <c r="H89" i="2"/>
  <c r="H90" i="2"/>
  <c r="H91" i="2"/>
  <c r="H84" i="2"/>
  <c r="G85" i="2"/>
  <c r="G86" i="2"/>
  <c r="G87" i="2"/>
  <c r="G88" i="2"/>
  <c r="G89" i="2"/>
  <c r="G90" i="2"/>
  <c r="G91" i="2"/>
  <c r="G84" i="2"/>
  <c r="E88" i="2"/>
  <c r="E89" i="2"/>
  <c r="E90" i="2"/>
  <c r="E91" i="2"/>
  <c r="E87" i="2"/>
  <c r="E86" i="2"/>
  <c r="E85" i="2"/>
  <c r="E84" i="2"/>
  <c r="J74" i="2"/>
  <c r="J75" i="2"/>
  <c r="J76" i="2"/>
  <c r="J77" i="2"/>
  <c r="J78" i="2"/>
  <c r="J79" i="2"/>
  <c r="J80" i="2"/>
  <c r="J73" i="2"/>
  <c r="H74" i="2"/>
  <c r="H75" i="2"/>
  <c r="H76" i="2"/>
  <c r="H77" i="2"/>
  <c r="H78" i="2"/>
  <c r="H79" i="2"/>
  <c r="H80" i="2"/>
  <c r="H73" i="2"/>
  <c r="G74" i="2"/>
  <c r="G75" i="2"/>
  <c r="G76" i="2"/>
  <c r="G77" i="2"/>
  <c r="G78" i="2"/>
  <c r="G79" i="2"/>
  <c r="G80" i="2"/>
  <c r="G73" i="2"/>
  <c r="F76" i="2"/>
  <c r="E77" i="2"/>
  <c r="E78" i="2"/>
  <c r="E79" i="2"/>
  <c r="E80" i="2"/>
  <c r="E76" i="2"/>
  <c r="E75" i="2"/>
  <c r="E74" i="2"/>
  <c r="E73" i="2"/>
  <c r="J62" i="2"/>
  <c r="J63" i="2"/>
  <c r="J64" i="2"/>
  <c r="J65" i="2"/>
  <c r="J66" i="2"/>
  <c r="J67" i="2"/>
  <c r="J68" i="2"/>
  <c r="J61" i="2"/>
  <c r="G63" i="2"/>
  <c r="G62" i="2"/>
  <c r="G61" i="2"/>
  <c r="F64" i="2"/>
  <c r="G65" i="2" s="1"/>
  <c r="E68" i="2"/>
  <c r="E67" i="2"/>
  <c r="E66" i="2"/>
  <c r="E65" i="2"/>
  <c r="E64" i="2"/>
  <c r="E63" i="2"/>
  <c r="E62" i="2"/>
  <c r="E61" i="2"/>
  <c r="J40" i="2"/>
  <c r="J41" i="2"/>
  <c r="J42" i="2"/>
  <c r="J43" i="2"/>
  <c r="J44" i="2"/>
  <c r="J45" i="2"/>
  <c r="J46" i="2"/>
  <c r="J39" i="2"/>
  <c r="I42" i="2"/>
  <c r="J27" i="2"/>
  <c r="I30" i="2"/>
  <c r="J28" i="2" s="1"/>
  <c r="J17" i="2"/>
  <c r="J18" i="2"/>
  <c r="J19" i="2"/>
  <c r="J20" i="2"/>
  <c r="J21" i="2"/>
  <c r="J22" i="2"/>
  <c r="J23" i="2"/>
  <c r="J16" i="2"/>
  <c r="G16" i="2"/>
  <c r="I53" i="2"/>
  <c r="H57" i="2"/>
  <c r="H56" i="2"/>
  <c r="H55" i="2"/>
  <c r="H54" i="2"/>
  <c r="H53" i="2"/>
  <c r="H52" i="2"/>
  <c r="H51" i="2"/>
  <c r="H50" i="2"/>
  <c r="G51" i="2"/>
  <c r="G52" i="2"/>
  <c r="G53" i="2"/>
  <c r="G54" i="2"/>
  <c r="G55" i="2"/>
  <c r="G56" i="2"/>
  <c r="G57" i="2"/>
  <c r="G50" i="2"/>
  <c r="F53" i="2"/>
  <c r="E54" i="2"/>
  <c r="E55" i="2"/>
  <c r="E56" i="2"/>
  <c r="E57" i="2"/>
  <c r="E53" i="2"/>
  <c r="E52" i="2"/>
  <c r="E51" i="2"/>
  <c r="E50" i="2"/>
  <c r="H46" i="2"/>
  <c r="H45" i="2"/>
  <c r="H44" i="2"/>
  <c r="H43" i="2"/>
  <c r="H42" i="2"/>
  <c r="H41" i="2"/>
  <c r="H40" i="2"/>
  <c r="H39" i="2"/>
  <c r="G40" i="2"/>
  <c r="G41" i="2"/>
  <c r="G42" i="2"/>
  <c r="G43" i="2"/>
  <c r="G44" i="2"/>
  <c r="G45" i="2"/>
  <c r="G46" i="2"/>
  <c r="G39" i="2"/>
  <c r="F42" i="2"/>
  <c r="E46" i="2"/>
  <c r="E45" i="2"/>
  <c r="E44" i="2"/>
  <c r="E43" i="2"/>
  <c r="E42" i="2"/>
  <c r="E41" i="2"/>
  <c r="E40" i="2"/>
  <c r="E39" i="2"/>
  <c r="H34" i="2"/>
  <c r="H33" i="2"/>
  <c r="H32" i="2"/>
  <c r="H31" i="2"/>
  <c r="H30" i="2"/>
  <c r="H29" i="2"/>
  <c r="H28" i="2"/>
  <c r="H27" i="2"/>
  <c r="G34" i="2"/>
  <c r="G33" i="2"/>
  <c r="G32" i="2"/>
  <c r="G31" i="2"/>
  <c r="G30" i="2"/>
  <c r="G29" i="2"/>
  <c r="G28" i="2"/>
  <c r="G27" i="2"/>
  <c r="F30" i="2"/>
  <c r="E34" i="2"/>
  <c r="E33" i="2"/>
  <c r="E32" i="2"/>
  <c r="E31" i="2"/>
  <c r="E30" i="2"/>
  <c r="E29" i="2"/>
  <c r="E28" i="2"/>
  <c r="E27" i="2"/>
  <c r="H23" i="2"/>
  <c r="H22" i="2"/>
  <c r="H21" i="2"/>
  <c r="H20" i="2"/>
  <c r="H19" i="2"/>
  <c r="H18" i="2"/>
  <c r="H17" i="2"/>
  <c r="H16" i="2"/>
  <c r="I19" i="2" s="1"/>
  <c r="G17" i="2"/>
  <c r="G18" i="2"/>
  <c r="G19" i="2"/>
  <c r="G20" i="2"/>
  <c r="G21" i="2"/>
  <c r="G22" i="2"/>
  <c r="G23" i="2"/>
  <c r="F19" i="2"/>
  <c r="E17" i="2"/>
  <c r="E18" i="2"/>
  <c r="E19" i="2"/>
  <c r="E20" i="2"/>
  <c r="E21" i="2"/>
  <c r="E22" i="2"/>
  <c r="E23" i="2"/>
  <c r="E16" i="2"/>
  <c r="G102" i="2"/>
  <c r="J102" i="2" s="1"/>
  <c r="G101" i="2"/>
  <c r="J101" i="2" s="1"/>
  <c r="G100" i="2"/>
  <c r="J100" i="2" s="1"/>
  <c r="G99" i="2"/>
  <c r="G98" i="2"/>
  <c r="F87" i="2"/>
  <c r="J98" i="2" l="1"/>
  <c r="J97" i="2"/>
  <c r="J99" i="2"/>
  <c r="K100" i="2" s="1"/>
  <c r="F98" i="2"/>
  <c r="K89" i="2"/>
  <c r="H65" i="2"/>
  <c r="H61" i="2"/>
  <c r="G68" i="2"/>
  <c r="H68" i="2" s="1"/>
  <c r="G67" i="2"/>
  <c r="H67" i="2" s="1"/>
  <c r="G66" i="2"/>
  <c r="G64" i="2"/>
  <c r="H64" i="2" s="1"/>
  <c r="H63" i="2"/>
  <c r="H62" i="2"/>
  <c r="J34" i="2"/>
  <c r="J29" i="2"/>
  <c r="J33" i="2"/>
  <c r="J32" i="2"/>
  <c r="J31" i="2"/>
  <c r="J30" i="2"/>
  <c r="G96" i="2"/>
  <c r="J96" i="2" s="1"/>
  <c r="I76" i="2"/>
  <c r="L78" i="2"/>
  <c r="M78" i="2" s="1"/>
  <c r="K78" i="2"/>
  <c r="L100" i="2" l="1"/>
  <c r="M100" i="2" s="1"/>
  <c r="L89" i="2"/>
  <c r="M89" i="2" s="1"/>
  <c r="H66" i="2"/>
  <c r="I64" i="2"/>
  <c r="K96" i="2"/>
  <c r="L96" i="2"/>
  <c r="M96" i="2" s="1"/>
  <c r="I98" i="2"/>
  <c r="I87" i="2"/>
  <c r="L74" i="2"/>
  <c r="M74" i="2" s="1"/>
  <c r="K74" i="2"/>
  <c r="K66" i="2" l="1"/>
  <c r="L66" i="2"/>
  <c r="M66" i="2" s="1"/>
  <c r="L85" i="2"/>
  <c r="M85" i="2" s="1"/>
  <c r="K85" i="2"/>
  <c r="L62" i="2"/>
  <c r="M62" i="2" s="1"/>
  <c r="K62" i="2"/>
  <c r="L6" i="3" l="1"/>
  <c r="M6" i="3" s="1"/>
  <c r="L10" i="3"/>
  <c r="M10" i="3" s="1"/>
  <c r="J57" i="2"/>
  <c r="J56" i="2"/>
  <c r="J55" i="2"/>
  <c r="J54" i="2"/>
  <c r="J53" i="2"/>
  <c r="J52" i="2"/>
  <c r="J51" i="2"/>
  <c r="J50" i="2" l="1"/>
  <c r="K55" i="2"/>
  <c r="L55" i="2"/>
  <c r="M55" i="2" s="1"/>
  <c r="L51" i="2" l="1"/>
  <c r="M51" i="2" s="1"/>
  <c r="K51" i="2"/>
  <c r="L44" i="2" l="1"/>
  <c r="M44" i="2" s="1"/>
  <c r="K44" i="2"/>
  <c r="K40" i="2" l="1"/>
  <c r="L40" i="2"/>
  <c r="M40" i="2" s="1"/>
  <c r="K32" i="2" l="1"/>
  <c r="L32" i="2"/>
  <c r="M32" i="2" s="1"/>
  <c r="L28" i="2" l="1"/>
  <c r="M28" i="2" s="1"/>
  <c r="K28" i="2"/>
  <c r="K10" i="2" l="1"/>
  <c r="K6" i="2"/>
  <c r="L21" i="2" l="1"/>
  <c r="M21" i="2" s="1"/>
  <c r="K21" i="2"/>
  <c r="L17" i="2" l="1"/>
  <c r="M17" i="2" s="1"/>
  <c r="K17" i="2"/>
  <c r="J6" i="2" l="1"/>
  <c r="J7" i="2"/>
  <c r="J8" i="2"/>
  <c r="I8" i="2"/>
  <c r="H6" i="2"/>
  <c r="H7" i="2"/>
  <c r="H8" i="2"/>
  <c r="H5" i="2"/>
  <c r="G6" i="2"/>
  <c r="G7" i="2"/>
  <c r="G8" i="2"/>
  <c r="G12" i="2"/>
  <c r="H12" i="2" s="1"/>
  <c r="J12" i="2" s="1"/>
  <c r="G5" i="2"/>
  <c r="F8" i="2"/>
  <c r="F8" i="1"/>
  <c r="E6" i="2"/>
  <c r="E7" i="2"/>
  <c r="E8" i="2"/>
  <c r="E9" i="2"/>
  <c r="G9" i="2" s="1"/>
  <c r="H9" i="2" s="1"/>
  <c r="J9" i="2" s="1"/>
  <c r="E10" i="2"/>
  <c r="G10" i="2" s="1"/>
  <c r="H10" i="2" s="1"/>
  <c r="J10" i="2" s="1"/>
  <c r="E11" i="2"/>
  <c r="G11" i="2" s="1"/>
  <c r="H11" i="2" s="1"/>
  <c r="J11" i="2" s="1"/>
  <c r="E12" i="2"/>
  <c r="E5" i="2"/>
  <c r="J66" i="1" l="1"/>
  <c r="J67" i="1"/>
  <c r="J68" i="1"/>
  <c r="J69" i="1"/>
  <c r="J70" i="1"/>
  <c r="J71" i="1"/>
  <c r="J72" i="1"/>
  <c r="J65" i="1"/>
  <c r="I68" i="1"/>
  <c r="H66" i="1"/>
  <c r="H67" i="1"/>
  <c r="H68" i="1"/>
  <c r="H69" i="1"/>
  <c r="H70" i="1"/>
  <c r="H71" i="1"/>
  <c r="H72" i="1"/>
  <c r="H65" i="1"/>
  <c r="G66" i="1"/>
  <c r="G67" i="1"/>
  <c r="G68" i="1"/>
  <c r="G69" i="1"/>
  <c r="G70" i="1"/>
  <c r="G71" i="1"/>
  <c r="G72" i="1"/>
  <c r="G65" i="1"/>
  <c r="F68" i="1"/>
  <c r="E66" i="1"/>
  <c r="E67" i="1"/>
  <c r="E68" i="1"/>
  <c r="E69" i="1"/>
  <c r="E70" i="1"/>
  <c r="E71" i="1"/>
  <c r="E72" i="1"/>
  <c r="E65" i="1"/>
  <c r="M167" i="1" l="1"/>
  <c r="L167" i="1"/>
  <c r="M163" i="1"/>
  <c r="L163" i="1"/>
  <c r="K167" i="1"/>
  <c r="K163" i="1"/>
  <c r="J163" i="1"/>
  <c r="J164" i="1"/>
  <c r="J165" i="1"/>
  <c r="J166" i="1"/>
  <c r="J167" i="1"/>
  <c r="J168" i="1"/>
  <c r="J169" i="1"/>
  <c r="J162" i="1"/>
  <c r="I165" i="1"/>
  <c r="H163" i="1"/>
  <c r="H164" i="1"/>
  <c r="H165" i="1"/>
  <c r="H166" i="1"/>
  <c r="H167" i="1"/>
  <c r="H168" i="1"/>
  <c r="H169" i="1"/>
  <c r="H162" i="1"/>
  <c r="G163" i="1"/>
  <c r="G164" i="1"/>
  <c r="G165" i="1"/>
  <c r="G166" i="1"/>
  <c r="G167" i="1"/>
  <c r="G168" i="1"/>
  <c r="G169" i="1"/>
  <c r="G162" i="1"/>
  <c r="F165" i="1"/>
  <c r="E163" i="1"/>
  <c r="E164" i="1"/>
  <c r="E165" i="1"/>
  <c r="E166" i="1"/>
  <c r="E167" i="1"/>
  <c r="E168" i="1"/>
  <c r="E169" i="1"/>
  <c r="E162" i="1"/>
  <c r="G222" i="1"/>
  <c r="F225" i="1"/>
  <c r="E223" i="1"/>
  <c r="E224" i="1"/>
  <c r="E225" i="1"/>
  <c r="E226" i="1"/>
  <c r="E227" i="1"/>
  <c r="E228" i="1"/>
  <c r="E229" i="1"/>
  <c r="E222" i="1"/>
  <c r="M211" i="1"/>
  <c r="L211" i="1"/>
  <c r="K211" i="1"/>
  <c r="J211" i="1"/>
  <c r="J212" i="1"/>
  <c r="J213" i="1"/>
  <c r="J214" i="1"/>
  <c r="J215" i="1"/>
  <c r="J210" i="1"/>
  <c r="I213" i="1"/>
  <c r="H211" i="1"/>
  <c r="H212" i="1"/>
  <c r="H213" i="1"/>
  <c r="H214" i="1"/>
  <c r="H215" i="1"/>
  <c r="H210" i="1"/>
  <c r="G211" i="1"/>
  <c r="G212" i="1"/>
  <c r="G213" i="1"/>
  <c r="G214" i="1"/>
  <c r="G215" i="1"/>
  <c r="G210" i="1"/>
  <c r="F213" i="1"/>
  <c r="E211" i="1"/>
  <c r="E212" i="1"/>
  <c r="E213" i="1"/>
  <c r="E214" i="1"/>
  <c r="E215" i="1"/>
  <c r="E216" i="1"/>
  <c r="G216" i="1" s="1"/>
  <c r="H216" i="1" s="1"/>
  <c r="J216" i="1" s="1"/>
  <c r="E217" i="1"/>
  <c r="G217" i="1" s="1"/>
  <c r="H217" i="1" s="1"/>
  <c r="J217" i="1" s="1"/>
  <c r="E210" i="1"/>
  <c r="M179" i="1"/>
  <c r="L179" i="1"/>
  <c r="M175" i="1"/>
  <c r="L175" i="1"/>
  <c r="K179" i="1"/>
  <c r="K175" i="1"/>
  <c r="J175" i="1"/>
  <c r="J176" i="1"/>
  <c r="J177" i="1"/>
  <c r="J178" i="1"/>
  <c r="J179" i="1"/>
  <c r="J180" i="1"/>
  <c r="J181" i="1"/>
  <c r="J174" i="1"/>
  <c r="I177" i="1"/>
  <c r="H175" i="1"/>
  <c r="H176" i="1"/>
  <c r="H177" i="1"/>
  <c r="H178" i="1"/>
  <c r="H179" i="1"/>
  <c r="H180" i="1"/>
  <c r="H181" i="1"/>
  <c r="H174" i="1"/>
  <c r="G175" i="1"/>
  <c r="G176" i="1"/>
  <c r="G177" i="1"/>
  <c r="G178" i="1"/>
  <c r="G179" i="1"/>
  <c r="G180" i="1"/>
  <c r="G181" i="1"/>
  <c r="G174" i="1"/>
  <c r="F177" i="1"/>
  <c r="E175" i="1"/>
  <c r="E176" i="1"/>
  <c r="E177" i="1"/>
  <c r="E178" i="1"/>
  <c r="E179" i="1"/>
  <c r="E180" i="1"/>
  <c r="E181" i="1"/>
  <c r="E174" i="1"/>
  <c r="L215" i="1" l="1"/>
  <c r="M215" i="1" s="1"/>
  <c r="K215" i="1"/>
  <c r="J262" i="1"/>
  <c r="J263" i="1"/>
  <c r="J264" i="1"/>
  <c r="J265" i="1"/>
  <c r="J266" i="1"/>
  <c r="J267" i="1"/>
  <c r="J268" i="1"/>
  <c r="J261" i="1"/>
  <c r="G262" i="1"/>
  <c r="G263" i="1"/>
  <c r="H263" i="1" s="1"/>
  <c r="G264" i="1"/>
  <c r="G265" i="1"/>
  <c r="G266" i="1"/>
  <c r="G267" i="1"/>
  <c r="G268" i="1"/>
  <c r="G261" i="1"/>
  <c r="F264" i="1"/>
  <c r="E262" i="1"/>
  <c r="E263" i="1"/>
  <c r="E264" i="1"/>
  <c r="E265" i="1"/>
  <c r="E266" i="1"/>
  <c r="E267" i="1"/>
  <c r="E268" i="1"/>
  <c r="H268" i="1" s="1"/>
  <c r="E261" i="1"/>
  <c r="H267" i="1"/>
  <c r="J249" i="1"/>
  <c r="J250" i="1"/>
  <c r="J251" i="1"/>
  <c r="J253" i="1"/>
  <c r="J254" i="1"/>
  <c r="J255" i="1"/>
  <c r="J248" i="1"/>
  <c r="H249" i="1"/>
  <c r="H250" i="1"/>
  <c r="H251" i="1"/>
  <c r="H253" i="1"/>
  <c r="H254" i="1"/>
  <c r="H255" i="1"/>
  <c r="H248" i="1"/>
  <c r="G249" i="1"/>
  <c r="G250" i="1"/>
  <c r="G251" i="1"/>
  <c r="G253" i="1"/>
  <c r="G254" i="1"/>
  <c r="G255" i="1"/>
  <c r="G248" i="1"/>
  <c r="F251" i="1"/>
  <c r="E249" i="1"/>
  <c r="E250" i="1"/>
  <c r="E251" i="1"/>
  <c r="E252" i="1"/>
  <c r="G252" i="1" s="1"/>
  <c r="H252" i="1" s="1"/>
  <c r="J252" i="1" s="1"/>
  <c r="E253" i="1"/>
  <c r="E254" i="1"/>
  <c r="E255" i="1"/>
  <c r="E248" i="1"/>
  <c r="L6" i="2" l="1"/>
  <c r="M6" i="2" s="1"/>
  <c r="L10" i="2"/>
  <c r="M10" i="2" s="1"/>
  <c r="H266" i="1"/>
  <c r="H265" i="1"/>
  <c r="L266" i="1" s="1"/>
  <c r="M266" i="1" s="1"/>
  <c r="H264" i="1"/>
  <c r="H261" i="1"/>
  <c r="K266" i="1"/>
  <c r="H262" i="1"/>
  <c r="J236" i="1"/>
  <c r="J237" i="1"/>
  <c r="J238" i="1"/>
  <c r="J239" i="1"/>
  <c r="J240" i="1"/>
  <c r="J241" i="1"/>
  <c r="J242" i="1"/>
  <c r="J235" i="1"/>
  <c r="I238" i="1"/>
  <c r="H236" i="1"/>
  <c r="H237" i="1"/>
  <c r="H238" i="1"/>
  <c r="H239" i="1"/>
  <c r="H240" i="1"/>
  <c r="H241" i="1"/>
  <c r="H242" i="1"/>
  <c r="H235" i="1"/>
  <c r="G236" i="1"/>
  <c r="G237" i="1"/>
  <c r="G238" i="1"/>
  <c r="G239" i="1"/>
  <c r="G240" i="1"/>
  <c r="G241" i="1"/>
  <c r="G242" i="1"/>
  <c r="G235" i="1"/>
  <c r="F238" i="1"/>
  <c r="E236" i="1"/>
  <c r="E237" i="1"/>
  <c r="E238" i="1"/>
  <c r="E239" i="1"/>
  <c r="E240" i="1"/>
  <c r="E241" i="1"/>
  <c r="E242" i="1"/>
  <c r="E235" i="1"/>
  <c r="J199" i="1"/>
  <c r="J200" i="1"/>
  <c r="J201" i="1"/>
  <c r="J202" i="1"/>
  <c r="J203" i="1"/>
  <c r="J204" i="1"/>
  <c r="J205" i="1"/>
  <c r="J198" i="1"/>
  <c r="I201" i="1"/>
  <c r="G199" i="1"/>
  <c r="H199" i="1" s="1"/>
  <c r="G200" i="1"/>
  <c r="G201" i="1"/>
  <c r="G202" i="1"/>
  <c r="G203" i="1"/>
  <c r="G204" i="1"/>
  <c r="G205" i="1"/>
  <c r="G198" i="1"/>
  <c r="F201" i="1"/>
  <c r="E199" i="1"/>
  <c r="E200" i="1"/>
  <c r="E201" i="1"/>
  <c r="H201" i="1" s="1"/>
  <c r="E202" i="1"/>
  <c r="H202" i="1" s="1"/>
  <c r="E203" i="1"/>
  <c r="E204" i="1"/>
  <c r="E205" i="1"/>
  <c r="E198" i="1"/>
  <c r="H200" i="1"/>
  <c r="J187" i="1"/>
  <c r="J188" i="1"/>
  <c r="J189" i="1"/>
  <c r="J190" i="1"/>
  <c r="J191" i="1"/>
  <c r="J193" i="1"/>
  <c r="J186" i="1"/>
  <c r="G187" i="1"/>
  <c r="G188" i="1"/>
  <c r="G189" i="1"/>
  <c r="G190" i="1"/>
  <c r="G191" i="1"/>
  <c r="G193" i="1"/>
  <c r="G186" i="1"/>
  <c r="F189" i="1"/>
  <c r="E187" i="1"/>
  <c r="E188" i="1"/>
  <c r="E189" i="1"/>
  <c r="E190" i="1"/>
  <c r="E191" i="1"/>
  <c r="E192" i="1"/>
  <c r="G192" i="1" s="1"/>
  <c r="E193" i="1"/>
  <c r="E186" i="1"/>
  <c r="G228" i="1" l="1"/>
  <c r="H228" i="1" s="1"/>
  <c r="G226" i="1"/>
  <c r="H226" i="1" s="1"/>
  <c r="G225" i="1"/>
  <c r="H225" i="1" s="1"/>
  <c r="G224" i="1"/>
  <c r="H224" i="1" s="1"/>
  <c r="G223" i="1"/>
  <c r="H223" i="1" s="1"/>
  <c r="G227" i="1"/>
  <c r="H227" i="1" s="1"/>
  <c r="G229" i="1"/>
  <c r="H229" i="1" s="1"/>
  <c r="I264" i="1"/>
  <c r="K262" i="1"/>
  <c r="L262" i="1"/>
  <c r="M262" i="1" s="1"/>
  <c r="L253" i="1"/>
  <c r="M253" i="1" s="1"/>
  <c r="K253" i="1"/>
  <c r="K240" i="1"/>
  <c r="H222" i="1"/>
  <c r="H205" i="1"/>
  <c r="H204" i="1"/>
  <c r="H203" i="1"/>
  <c r="H198" i="1"/>
  <c r="K203" i="1"/>
  <c r="L203" i="1"/>
  <c r="M203" i="1" s="1"/>
  <c r="I251" i="1" l="1"/>
  <c r="L240" i="1"/>
  <c r="M240" i="1" s="1"/>
  <c r="K236" i="1"/>
  <c r="I225" i="1"/>
  <c r="K199" i="1"/>
  <c r="L199" i="1"/>
  <c r="M199" i="1" s="1"/>
  <c r="J228" i="1" l="1"/>
  <c r="J223" i="1"/>
  <c r="J224" i="1"/>
  <c r="J222" i="1"/>
  <c r="J229" i="1"/>
  <c r="J227" i="1"/>
  <c r="J226" i="1"/>
  <c r="J225" i="1"/>
  <c r="L249" i="1"/>
  <c r="M249" i="1" s="1"/>
  <c r="K249" i="1"/>
  <c r="L236" i="1"/>
  <c r="M236" i="1" s="1"/>
  <c r="K223" i="1" l="1"/>
  <c r="L223" i="1"/>
  <c r="M223" i="1" s="1"/>
  <c r="L227" i="1"/>
  <c r="M227" i="1" s="1"/>
  <c r="K227" i="1"/>
  <c r="H193" i="1"/>
  <c r="H192" i="1"/>
  <c r="J192" i="1" s="1"/>
  <c r="H191" i="1"/>
  <c r="H190" i="1"/>
  <c r="H189" i="1"/>
  <c r="H188" i="1"/>
  <c r="H187" i="1"/>
  <c r="K191" i="1" l="1"/>
  <c r="L191" i="1"/>
  <c r="M191" i="1" s="1"/>
  <c r="H186" i="1"/>
  <c r="I189" i="1" l="1"/>
  <c r="L187" i="1" l="1"/>
  <c r="M187" i="1" s="1"/>
  <c r="K187" i="1"/>
  <c r="E155" i="1"/>
  <c r="E156" i="1"/>
  <c r="E154" i="1"/>
  <c r="D157" i="1"/>
  <c r="E157" i="1" s="1"/>
  <c r="F153" i="1"/>
  <c r="E151" i="1"/>
  <c r="G151" i="1" s="1"/>
  <c r="E152" i="1"/>
  <c r="E153" i="1"/>
  <c r="E150" i="1"/>
  <c r="G155" i="1" l="1"/>
  <c r="G157" i="1"/>
  <c r="G154" i="1"/>
  <c r="H154" i="1" s="1"/>
  <c r="G153" i="1"/>
  <c r="G150" i="1"/>
  <c r="G152" i="1"/>
  <c r="G156" i="1"/>
  <c r="H157" i="1" l="1"/>
  <c r="H156" i="1"/>
  <c r="H155" i="1"/>
  <c r="H153" i="1"/>
  <c r="H152" i="1"/>
  <c r="H151" i="1"/>
  <c r="H150" i="1"/>
  <c r="J139" i="1"/>
  <c r="J140" i="1"/>
  <c r="J141" i="1"/>
  <c r="J142" i="1"/>
  <c r="J143" i="1"/>
  <c r="J144" i="1"/>
  <c r="J145" i="1"/>
  <c r="J138" i="1"/>
  <c r="H133" i="1"/>
  <c r="H139" i="1"/>
  <c r="H140" i="1"/>
  <c r="H141" i="1"/>
  <c r="H142" i="1"/>
  <c r="H143" i="1"/>
  <c r="H144" i="1"/>
  <c r="H145" i="1"/>
  <c r="H138" i="1"/>
  <c r="G139" i="1"/>
  <c r="G140" i="1"/>
  <c r="G141" i="1"/>
  <c r="G142" i="1"/>
  <c r="G143" i="1"/>
  <c r="G144" i="1"/>
  <c r="G145" i="1"/>
  <c r="G138" i="1"/>
  <c r="F141" i="1"/>
  <c r="E139" i="1"/>
  <c r="E140" i="1"/>
  <c r="E141" i="1"/>
  <c r="E142" i="1"/>
  <c r="E143" i="1"/>
  <c r="E144" i="1"/>
  <c r="E145" i="1"/>
  <c r="E138" i="1"/>
  <c r="I153" i="1" l="1"/>
  <c r="J154" i="1" s="1"/>
  <c r="J127" i="1"/>
  <c r="J128" i="1"/>
  <c r="J129" i="1"/>
  <c r="J130" i="1"/>
  <c r="J131" i="1"/>
  <c r="J132" i="1"/>
  <c r="J133" i="1"/>
  <c r="J126" i="1"/>
  <c r="G127" i="1"/>
  <c r="H127" i="1" s="1"/>
  <c r="G128" i="1"/>
  <c r="G129" i="1"/>
  <c r="G130" i="1"/>
  <c r="G131" i="1"/>
  <c r="G132" i="1"/>
  <c r="G133" i="1"/>
  <c r="G126" i="1"/>
  <c r="H128" i="1"/>
  <c r="H130" i="1"/>
  <c r="H131" i="1"/>
  <c r="F129" i="1"/>
  <c r="E127" i="1"/>
  <c r="E128" i="1"/>
  <c r="E129" i="1"/>
  <c r="E130" i="1"/>
  <c r="E131" i="1"/>
  <c r="E132" i="1"/>
  <c r="E133" i="1"/>
  <c r="E126" i="1"/>
  <c r="H126" i="1" s="1"/>
  <c r="H132" i="1"/>
  <c r="H129" i="1"/>
  <c r="J115" i="1"/>
  <c r="J116" i="1"/>
  <c r="J117" i="1"/>
  <c r="J118" i="1"/>
  <c r="J119" i="1"/>
  <c r="J120" i="1"/>
  <c r="J121" i="1"/>
  <c r="J114" i="1"/>
  <c r="H115" i="1"/>
  <c r="H116" i="1"/>
  <c r="H117" i="1"/>
  <c r="H118" i="1"/>
  <c r="H119" i="1"/>
  <c r="H120" i="1"/>
  <c r="H121" i="1"/>
  <c r="H114" i="1"/>
  <c r="G115" i="1"/>
  <c r="G116" i="1"/>
  <c r="G117" i="1"/>
  <c r="G118" i="1"/>
  <c r="G119" i="1"/>
  <c r="G120" i="1"/>
  <c r="G121" i="1"/>
  <c r="G114" i="1"/>
  <c r="F117" i="1"/>
  <c r="E115" i="1"/>
  <c r="E116" i="1"/>
  <c r="E117" i="1"/>
  <c r="E118" i="1"/>
  <c r="E119" i="1"/>
  <c r="E120" i="1"/>
  <c r="E121" i="1"/>
  <c r="E114" i="1"/>
  <c r="J102" i="1"/>
  <c r="J103" i="1"/>
  <c r="J104" i="1"/>
  <c r="J105" i="1"/>
  <c r="J106" i="1"/>
  <c r="J107" i="1"/>
  <c r="J108" i="1"/>
  <c r="J101" i="1"/>
  <c r="G102" i="1"/>
  <c r="G103" i="1"/>
  <c r="H103" i="1" s="1"/>
  <c r="G104" i="1"/>
  <c r="G105" i="1"/>
  <c r="H105" i="1" s="1"/>
  <c r="G106" i="1"/>
  <c r="H106" i="1" s="1"/>
  <c r="G107" i="1"/>
  <c r="G108" i="1"/>
  <c r="G101" i="1"/>
  <c r="E102" i="1"/>
  <c r="E103" i="1"/>
  <c r="E104" i="1"/>
  <c r="E105" i="1"/>
  <c r="E106" i="1"/>
  <c r="E107" i="1"/>
  <c r="E108" i="1"/>
  <c r="E101" i="1"/>
  <c r="H108" i="1"/>
  <c r="H107" i="1"/>
  <c r="J90" i="1"/>
  <c r="J91" i="1"/>
  <c r="J92" i="1"/>
  <c r="J93" i="1"/>
  <c r="J94" i="1"/>
  <c r="J95" i="1"/>
  <c r="J96" i="1"/>
  <c r="J89" i="1"/>
  <c r="G90" i="1"/>
  <c r="G91" i="1"/>
  <c r="G92" i="1"/>
  <c r="G93" i="1"/>
  <c r="G94" i="1"/>
  <c r="H94" i="1" s="1"/>
  <c r="G95" i="1"/>
  <c r="G96" i="1"/>
  <c r="H96" i="1" s="1"/>
  <c r="G89" i="1"/>
  <c r="G78" i="1"/>
  <c r="G79" i="1"/>
  <c r="G80" i="1"/>
  <c r="G81" i="1"/>
  <c r="G82" i="1"/>
  <c r="G83" i="1"/>
  <c r="G84" i="1"/>
  <c r="G77" i="1"/>
  <c r="H77" i="1" s="1"/>
  <c r="F92" i="1"/>
  <c r="E96" i="1"/>
  <c r="E90" i="1"/>
  <c r="H90" i="1" s="1"/>
  <c r="E91" i="1"/>
  <c r="H91" i="1" s="1"/>
  <c r="E92" i="1"/>
  <c r="E93" i="1"/>
  <c r="E94" i="1"/>
  <c r="E95" i="1"/>
  <c r="H95" i="1" s="1"/>
  <c r="E89" i="1"/>
  <c r="H93" i="1"/>
  <c r="H92" i="1"/>
  <c r="E78" i="1"/>
  <c r="E79" i="1"/>
  <c r="E80" i="1"/>
  <c r="E81" i="1"/>
  <c r="E82" i="1"/>
  <c r="E83" i="1"/>
  <c r="E84" i="1"/>
  <c r="E77" i="1"/>
  <c r="J150" i="1" l="1"/>
  <c r="J157" i="1"/>
  <c r="J156" i="1"/>
  <c r="J155" i="1"/>
  <c r="J151" i="1"/>
  <c r="J153" i="1"/>
  <c r="J152" i="1"/>
  <c r="L151" i="1"/>
  <c r="M151" i="1" s="1"/>
  <c r="K151" i="1"/>
  <c r="L143" i="1"/>
  <c r="M143" i="1" s="1"/>
  <c r="K143" i="1"/>
  <c r="K131" i="1"/>
  <c r="I129" i="1"/>
  <c r="L119" i="1"/>
  <c r="M119" i="1" s="1"/>
  <c r="I117" i="1"/>
  <c r="K119" i="1"/>
  <c r="H104" i="1"/>
  <c r="H101" i="1"/>
  <c r="F104" i="1"/>
  <c r="L106" i="1"/>
  <c r="M106" i="1" s="1"/>
  <c r="K106" i="1"/>
  <c r="H102" i="1"/>
  <c r="H89" i="1"/>
  <c r="I92" i="1" s="1"/>
  <c r="F80" i="1"/>
  <c r="H82" i="1" s="1"/>
  <c r="K155" i="1" l="1"/>
  <c r="L155" i="1"/>
  <c r="M155" i="1" s="1"/>
  <c r="I141" i="1"/>
  <c r="L131" i="1"/>
  <c r="M131" i="1" s="1"/>
  <c r="L127" i="1"/>
  <c r="M127" i="1" s="1"/>
  <c r="K127" i="1"/>
  <c r="K115" i="1"/>
  <c r="L115" i="1"/>
  <c r="M115" i="1" s="1"/>
  <c r="I104" i="1"/>
  <c r="K102" i="1"/>
  <c r="L102" i="1"/>
  <c r="M102" i="1" s="1"/>
  <c r="H81" i="1"/>
  <c r="H83" i="1"/>
  <c r="H84" i="1"/>
  <c r="H78" i="1"/>
  <c r="H79" i="1"/>
  <c r="H80" i="1"/>
  <c r="I80" i="1"/>
  <c r="L139" i="1" l="1"/>
  <c r="M139" i="1" s="1"/>
  <c r="K139" i="1"/>
  <c r="J77" i="1"/>
  <c r="L78" i="1" s="1"/>
  <c r="M78" i="1" s="1"/>
  <c r="J79" i="1"/>
  <c r="J80" i="1"/>
  <c r="J81" i="1"/>
  <c r="J82" i="1"/>
  <c r="J83" i="1"/>
  <c r="J84" i="1"/>
  <c r="J78" i="1"/>
  <c r="L90" i="1" l="1"/>
  <c r="M90" i="1" s="1"/>
  <c r="K90" i="1"/>
  <c r="K94" i="1"/>
  <c r="L94" i="1"/>
  <c r="M94" i="1" s="1"/>
  <c r="L82" i="1"/>
  <c r="M82" i="1" s="1"/>
  <c r="K78" i="1"/>
  <c r="K82" i="1"/>
  <c r="J54" i="1" l="1"/>
  <c r="J55" i="1"/>
  <c r="J56" i="1"/>
  <c r="J57" i="1"/>
  <c r="J58" i="1"/>
  <c r="J59" i="1"/>
  <c r="J60" i="1"/>
  <c r="J53" i="1"/>
  <c r="I56" i="1"/>
  <c r="H54" i="1"/>
  <c r="H55" i="1"/>
  <c r="H56" i="1"/>
  <c r="H57" i="1"/>
  <c r="H58" i="1"/>
  <c r="H59" i="1"/>
  <c r="H60" i="1"/>
  <c r="H53" i="1"/>
  <c r="G54" i="1"/>
  <c r="G55" i="1"/>
  <c r="G56" i="1"/>
  <c r="G57" i="1"/>
  <c r="G58" i="1"/>
  <c r="G59" i="1"/>
  <c r="G60" i="1"/>
  <c r="G53" i="1"/>
  <c r="F56" i="1"/>
  <c r="E54" i="1"/>
  <c r="E55" i="1"/>
  <c r="E56" i="1"/>
  <c r="E57" i="1"/>
  <c r="E58" i="1"/>
  <c r="E59" i="1"/>
  <c r="E60" i="1"/>
  <c r="E53" i="1"/>
  <c r="L70" i="1" l="1"/>
  <c r="M70" i="1" s="1"/>
  <c r="K70" i="1"/>
  <c r="M46" i="1" l="1"/>
  <c r="M42" i="1"/>
  <c r="L46" i="1"/>
  <c r="L42" i="1"/>
  <c r="K46" i="1"/>
  <c r="K42" i="1"/>
  <c r="J42" i="1"/>
  <c r="J43" i="1"/>
  <c r="J44" i="1"/>
  <c r="J45" i="1"/>
  <c r="J46" i="1"/>
  <c r="J47" i="1"/>
  <c r="J48" i="1"/>
  <c r="J41" i="1"/>
  <c r="I44" i="1"/>
  <c r="H42" i="1"/>
  <c r="H43" i="1"/>
  <c r="H44" i="1"/>
  <c r="H45" i="1"/>
  <c r="H46" i="1"/>
  <c r="H47" i="1"/>
  <c r="H48" i="1"/>
  <c r="H41" i="1"/>
  <c r="G42" i="1"/>
  <c r="G43" i="1"/>
  <c r="G44" i="1"/>
  <c r="G45" i="1"/>
  <c r="G46" i="1"/>
  <c r="G47" i="1"/>
  <c r="G48" i="1"/>
  <c r="G41" i="1"/>
  <c r="F44" i="1"/>
  <c r="E42" i="1"/>
  <c r="E43" i="1"/>
  <c r="E44" i="1"/>
  <c r="E45" i="1"/>
  <c r="E46" i="1"/>
  <c r="E47" i="1"/>
  <c r="E48" i="1"/>
  <c r="E41" i="1"/>
  <c r="E30" i="1"/>
  <c r="E31" i="1"/>
  <c r="E32" i="1"/>
  <c r="E33" i="1"/>
  <c r="E34" i="1"/>
  <c r="E35" i="1"/>
  <c r="E36" i="1"/>
  <c r="E29" i="1"/>
  <c r="G18" i="1"/>
  <c r="G19" i="1"/>
  <c r="G20" i="1"/>
  <c r="G21" i="1"/>
  <c r="G22" i="1"/>
  <c r="G23" i="1"/>
  <c r="G24" i="1"/>
  <c r="G17" i="1"/>
  <c r="E17" i="1"/>
  <c r="L66" i="1" l="1"/>
  <c r="M66" i="1" s="1"/>
  <c r="K66" i="1"/>
  <c r="L58" i="1"/>
  <c r="M58" i="1" s="1"/>
  <c r="K58" i="1"/>
  <c r="F32" i="1"/>
  <c r="G33" i="1" s="1"/>
  <c r="H33" i="1" s="1"/>
  <c r="K54" i="1" l="1"/>
  <c r="L54" i="1"/>
  <c r="M54" i="1" s="1"/>
  <c r="G34" i="1"/>
  <c r="H34" i="1" s="1"/>
  <c r="G35" i="1"/>
  <c r="H35" i="1" s="1"/>
  <c r="G36" i="1"/>
  <c r="H36" i="1" s="1"/>
  <c r="G31" i="1"/>
  <c r="H31" i="1" s="1"/>
  <c r="G32" i="1"/>
  <c r="H32" i="1" s="1"/>
  <c r="G30" i="1"/>
  <c r="H30" i="1" s="1"/>
  <c r="G29" i="1"/>
  <c r="H29" i="1" s="1"/>
  <c r="I32" i="1" s="1"/>
  <c r="J34" i="1" s="1"/>
  <c r="J33" i="1" l="1"/>
  <c r="J29" i="1"/>
  <c r="J30" i="1"/>
  <c r="J31" i="1"/>
  <c r="J36" i="1"/>
  <c r="J35" i="1"/>
  <c r="J32" i="1"/>
  <c r="K30" i="1" l="1"/>
  <c r="L30" i="1"/>
  <c r="M30" i="1" s="1"/>
  <c r="K34" i="1"/>
  <c r="L34" i="1"/>
  <c r="M34" i="1" s="1"/>
  <c r="E24" i="1" l="1"/>
  <c r="H24" i="1" s="1"/>
  <c r="E23" i="1"/>
  <c r="H23" i="1" s="1"/>
  <c r="E22" i="1"/>
  <c r="H22" i="1" s="1"/>
  <c r="E21" i="1"/>
  <c r="H21" i="1" s="1"/>
  <c r="E20" i="1"/>
  <c r="H20" i="1" s="1"/>
  <c r="E19" i="1"/>
  <c r="H19" i="1" s="1"/>
  <c r="E18" i="1"/>
  <c r="H18" i="1" s="1"/>
  <c r="H17" i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5" i="1"/>
  <c r="H5" i="1" s="1"/>
  <c r="E11" i="1"/>
  <c r="E6" i="1"/>
  <c r="E7" i="1"/>
  <c r="E8" i="1"/>
  <c r="E9" i="1"/>
  <c r="E10" i="1"/>
  <c r="E12" i="1"/>
  <c r="E5" i="1"/>
  <c r="I8" i="1" l="1"/>
  <c r="J7" i="1" s="1"/>
  <c r="I20" i="1"/>
  <c r="J17" i="1" s="1"/>
  <c r="F20" i="1"/>
  <c r="J12" i="1" l="1"/>
  <c r="J5" i="1"/>
  <c r="J6" i="1"/>
  <c r="J11" i="1"/>
  <c r="J8" i="1"/>
  <c r="J9" i="1"/>
  <c r="J10" i="1"/>
  <c r="J18" i="1"/>
  <c r="J23" i="1"/>
  <c r="J21" i="1"/>
  <c r="J19" i="1"/>
  <c r="J24" i="1"/>
  <c r="J20" i="1"/>
  <c r="J22" i="1"/>
  <c r="L18" i="1"/>
  <c r="M18" i="1" s="1"/>
  <c r="K18" i="1"/>
  <c r="K6" i="1" l="1"/>
  <c r="L6" i="1"/>
  <c r="M6" i="1" s="1"/>
  <c r="K10" i="1"/>
  <c r="L10" i="1"/>
  <c r="M10" i="1" s="1"/>
  <c r="K22" i="1"/>
  <c r="L22" i="1"/>
  <c r="M22" i="1" s="1"/>
</calcChain>
</file>

<file path=xl/sharedStrings.xml><?xml version="1.0" encoding="utf-8"?>
<sst xmlns="http://schemas.openxmlformats.org/spreadsheetml/2006/main" count="1736" uniqueCount="77">
  <si>
    <t>ESCO1/2</t>
  </si>
  <si>
    <t>Treatment</t>
  </si>
  <si>
    <t>Replicates</t>
  </si>
  <si>
    <t>Target gene</t>
  </si>
  <si>
    <t>Reference gene</t>
  </si>
  <si>
    <t>Delta Ct</t>
  </si>
  <si>
    <t>Average Delta Ct</t>
  </si>
  <si>
    <t>delta delta Ct</t>
  </si>
  <si>
    <t>2^(-delta Ct)</t>
  </si>
  <si>
    <t>Average</t>
  </si>
  <si>
    <t>Normailzed</t>
  </si>
  <si>
    <t>STDEV</t>
  </si>
  <si>
    <t>STDE</t>
  </si>
  <si>
    <t>C1</t>
  </si>
  <si>
    <t>C2</t>
  </si>
  <si>
    <t>C3</t>
  </si>
  <si>
    <t>C4</t>
  </si>
  <si>
    <t>dsESCO1/2</t>
  </si>
  <si>
    <t>dsGFP</t>
  </si>
  <si>
    <t>KAT2A</t>
  </si>
  <si>
    <t>dsKAT2A</t>
  </si>
  <si>
    <t>ELP3</t>
  </si>
  <si>
    <t>dsELP3</t>
  </si>
  <si>
    <t>ATAT1</t>
  </si>
  <si>
    <t>dsATAT1</t>
  </si>
  <si>
    <t>HAT1</t>
  </si>
  <si>
    <t>dsHAT1</t>
  </si>
  <si>
    <t>TAF1</t>
  </si>
  <si>
    <t>dsTAF1</t>
  </si>
  <si>
    <t>KAT8</t>
  </si>
  <si>
    <t>dsKAT8</t>
  </si>
  <si>
    <t>KAT6A</t>
  </si>
  <si>
    <t>dsKAT6A</t>
  </si>
  <si>
    <t>KAT7</t>
  </si>
  <si>
    <t>dsKAT7</t>
  </si>
  <si>
    <t>KAT5</t>
  </si>
  <si>
    <t>dsKAT5</t>
  </si>
  <si>
    <t>GNPNAT1</t>
  </si>
  <si>
    <t>dsGNPNAT1</t>
  </si>
  <si>
    <t>NAA10</t>
  </si>
  <si>
    <t>dsNAA10</t>
  </si>
  <si>
    <t>NAA20</t>
  </si>
  <si>
    <t>dsNAA20</t>
  </si>
  <si>
    <t>NAA30</t>
  </si>
  <si>
    <t>dsNAA30</t>
  </si>
  <si>
    <t>NAA40</t>
  </si>
  <si>
    <t>dsNAA40</t>
  </si>
  <si>
    <t>NAA50</t>
  </si>
  <si>
    <t>dsNAA50</t>
  </si>
  <si>
    <t>NAA60</t>
  </si>
  <si>
    <t>dsNAA60</t>
  </si>
  <si>
    <t>NAA80</t>
  </si>
  <si>
    <t>dsNAA80</t>
  </si>
  <si>
    <t>NAT9</t>
  </si>
  <si>
    <t>dsNAT9</t>
  </si>
  <si>
    <t>NAT10</t>
  </si>
  <si>
    <t>dsNAT10</t>
  </si>
  <si>
    <t>TAD3</t>
  </si>
  <si>
    <t>dsTAD3</t>
  </si>
  <si>
    <t>HATs gene expression data</t>
  </si>
  <si>
    <t>Vg1</t>
  </si>
  <si>
    <t>dsNAA16</t>
  </si>
  <si>
    <t>Vg2</t>
  </si>
  <si>
    <t>VgR</t>
  </si>
  <si>
    <t>AANAT1</t>
  </si>
  <si>
    <t>dsAANAT1</t>
  </si>
  <si>
    <t>E75</t>
  </si>
  <si>
    <t>Treatement</t>
  </si>
  <si>
    <t>Norrmalized</t>
  </si>
  <si>
    <t>NAA25</t>
  </si>
  <si>
    <t>GFP</t>
  </si>
  <si>
    <t>NAA35</t>
  </si>
  <si>
    <t>NAA38</t>
  </si>
  <si>
    <t>KAT14</t>
  </si>
  <si>
    <t>MCM3A</t>
  </si>
  <si>
    <t>SATL1</t>
  </si>
  <si>
    <t>NAA16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</si>
</sst>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0.0000000000000_);\(0.0000000000000\)"/>
    <numFmt numFmtId="166" formatCode="0.00000000000000_);\(0.00000000000000\)"/>
    <numFmt numFmtId="167" formatCode="0.000000000000000_);\(0.000000000000000\)"/>
    <numFmt numFmtId="168" formatCode="0.0000000000000000_);\(0.0000000000000000\)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Microsoft Sans Serif"/>
      <family val="2"/>
    </font>
    <font>
      <sz val="12"/>
      <name val="Arial"/>
      <family val="2"/>
    </font>
    <font>
      <sz val="11"/>
      <name val="Microsoft Sans Serif"/>
      <family val="2"/>
    </font>
    <font>
      <b/>
      <sz val="12"/>
      <name val="Microsoft Sans Serif"/>
      <family val="2"/>
    </font>
    <font>
      <sz val="8.25"/>
      <name val="Microsoft Sans Serif"/>
    </font>
    <font>
      <b/>
      <sz val="14"/>
      <name val="Arial"/>
      <family val="2"/>
    </font>
    <font>
      <b/>
      <sz val="13"/>
      <name val="Arial"/>
      <family val="2"/>
    </font>
    <font>
      <sz val="8.25"/>
      <name val="Arial"/>
      <family val="2"/>
    </font>
    <font>
      <b/>
      <sz val="13"/>
      <name val="Microsoft Sans Serif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0" xfId="0" applyFont="1" applyBorder="1"/>
    <xf numFmtId="2" fontId="2" fillId="0" borderId="0" xfId="0" applyNumberFormat="1" applyFont="1" applyBorder="1"/>
    <xf numFmtId="49" fontId="2" fillId="0" borderId="0" xfId="0" applyNumberFormat="1" applyFont="1" applyBorder="1"/>
    <xf numFmtId="0" fontId="2" fillId="0" borderId="1" xfId="0" applyFont="1" applyBorder="1"/>
    <xf numFmtId="0" fontId="2" fillId="0" borderId="8" xfId="0" applyFont="1" applyBorder="1"/>
    <xf numFmtId="0" fontId="2" fillId="0" borderId="2" xfId="0" applyFont="1" applyBorder="1"/>
    <xf numFmtId="2" fontId="2" fillId="0" borderId="2" xfId="0" applyNumberFormat="1" applyFont="1" applyBorder="1"/>
    <xf numFmtId="49" fontId="2" fillId="0" borderId="2" xfId="0" applyNumberFormat="1" applyFont="1" applyBorder="1"/>
    <xf numFmtId="0" fontId="2" fillId="0" borderId="3" xfId="0" applyFont="1" applyBorder="1"/>
    <xf numFmtId="164" fontId="3" fillId="0" borderId="0" xfId="0" applyNumberFormat="1" applyFont="1" applyBorder="1" applyAlignment="1">
      <alignment vertical="center"/>
    </xf>
    <xf numFmtId="164" fontId="3" fillId="0" borderId="2" xfId="0" applyNumberFormat="1" applyFont="1" applyBorder="1" applyAlignment="1">
      <alignment vertical="center"/>
    </xf>
    <xf numFmtId="164" fontId="4" fillId="0" borderId="2" xfId="0" applyNumberFormat="1" applyFont="1" applyBorder="1" applyAlignment="1">
      <alignment vertical="center"/>
    </xf>
    <xf numFmtId="164" fontId="4" fillId="0" borderId="0" xfId="0" applyNumberFormat="1" applyFont="1" applyBorder="1" applyAlignment="1">
      <alignment vertical="center"/>
    </xf>
    <xf numFmtId="0" fontId="1" fillId="2" borderId="0" xfId="0" applyFont="1" applyFill="1"/>
    <xf numFmtId="164" fontId="0" fillId="0" borderId="0" xfId="0" applyNumberFormat="1"/>
    <xf numFmtId="164" fontId="5" fillId="0" borderId="0" xfId="0" applyNumberFormat="1" applyFont="1" applyAlignment="1">
      <alignment vertical="center"/>
    </xf>
    <xf numFmtId="0" fontId="1" fillId="0" borderId="9" xfId="0" applyFont="1" applyBorder="1" applyAlignment="1">
      <alignment horizontal="center"/>
    </xf>
    <xf numFmtId="0" fontId="2" fillId="0" borderId="9" xfId="0" applyFont="1" applyBorder="1"/>
    <xf numFmtId="164" fontId="5" fillId="0" borderId="9" xfId="0" applyNumberFormat="1" applyFont="1" applyBorder="1" applyAlignment="1">
      <alignment vertical="center"/>
    </xf>
    <xf numFmtId="49" fontId="2" fillId="0" borderId="9" xfId="0" applyNumberFormat="1" applyFont="1" applyBorder="1"/>
    <xf numFmtId="2" fontId="2" fillId="0" borderId="9" xfId="0" applyNumberFormat="1" applyFont="1" applyBorder="1"/>
    <xf numFmtId="2" fontId="5" fillId="0" borderId="9" xfId="0" applyNumberFormat="1" applyFont="1" applyBorder="1" applyAlignment="1">
      <alignment vertical="center"/>
    </xf>
    <xf numFmtId="0" fontId="6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164" fontId="4" fillId="0" borderId="0" xfId="0" applyNumberFormat="1" applyFont="1" applyAlignment="1">
      <alignment vertical="center"/>
    </xf>
    <xf numFmtId="165" fontId="4" fillId="0" borderId="0" xfId="0" applyNumberFormat="1" applyFont="1" applyAlignment="1" applyProtection="1">
      <alignment vertical="center"/>
      <protection locked="0"/>
    </xf>
    <xf numFmtId="0" fontId="6" fillId="0" borderId="9" xfId="0" applyFont="1" applyBorder="1" applyAlignment="1" applyProtection="1">
      <alignment horizontal="center" vertical="center"/>
      <protection locked="0"/>
    </xf>
    <xf numFmtId="164" fontId="4" fillId="0" borderId="9" xfId="0" applyNumberFormat="1" applyFont="1" applyBorder="1" applyAlignment="1">
      <alignment vertical="center"/>
    </xf>
    <xf numFmtId="165" fontId="4" fillId="0" borderId="9" xfId="0" applyNumberFormat="1" applyFont="1" applyBorder="1" applyAlignment="1" applyProtection="1">
      <alignment vertical="center"/>
      <protection locked="0"/>
    </xf>
    <xf numFmtId="0" fontId="4" fillId="0" borderId="9" xfId="0" applyFont="1" applyBorder="1" applyAlignment="1" applyProtection="1">
      <alignment vertical="center"/>
      <protection locked="0"/>
    </xf>
    <xf numFmtId="166" fontId="4" fillId="0" borderId="9" xfId="0" applyNumberFormat="1" applyFont="1" applyBorder="1" applyAlignment="1" applyProtection="1">
      <alignment vertical="center"/>
      <protection locked="0"/>
    </xf>
    <xf numFmtId="167" fontId="4" fillId="0" borderId="9" xfId="0" applyNumberFormat="1" applyFont="1" applyBorder="1" applyAlignment="1" applyProtection="1">
      <alignment vertical="center"/>
      <protection locked="0"/>
    </xf>
    <xf numFmtId="168" fontId="4" fillId="0" borderId="9" xfId="0" applyNumberFormat="1" applyFont="1" applyBorder="1" applyAlignment="1" applyProtection="1">
      <alignment vertical="center"/>
      <protection locked="0"/>
    </xf>
    <xf numFmtId="164" fontId="7" fillId="0" borderId="0" xfId="0" applyNumberFormat="1" applyFont="1" applyAlignment="1">
      <alignment vertical="center"/>
    </xf>
    <xf numFmtId="0" fontId="9" fillId="0" borderId="0" xfId="0" applyFont="1" applyAlignment="1" applyProtection="1">
      <alignment vertical="center"/>
      <protection locked="0"/>
    </xf>
    <xf numFmtId="0" fontId="10" fillId="0" borderId="0" xfId="0" applyFont="1" applyAlignment="1" applyProtection="1">
      <alignment vertical="center"/>
      <protection locked="0"/>
    </xf>
    <xf numFmtId="0" fontId="6" fillId="0" borderId="4" xfId="0" applyFont="1" applyBorder="1" applyAlignment="1" applyProtection="1">
      <alignment horizontal="center" vertical="center"/>
      <protection locked="0"/>
    </xf>
    <xf numFmtId="0" fontId="6" fillId="0" borderId="5" xfId="0" applyFont="1" applyBorder="1" applyAlignment="1" applyProtection="1">
      <alignment horizontal="center" vertical="center"/>
      <protection locked="0"/>
    </xf>
    <xf numFmtId="0" fontId="6" fillId="0" borderId="6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vertical="center"/>
      <protection locked="0"/>
    </xf>
    <xf numFmtId="166" fontId="4" fillId="0" borderId="0" xfId="0" applyNumberFormat="1" applyFont="1" applyBorder="1" applyAlignment="1" applyProtection="1">
      <alignment vertical="center"/>
      <protection locked="0"/>
    </xf>
    <xf numFmtId="0" fontId="4" fillId="0" borderId="0" xfId="0" applyFont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vertical="center"/>
      <protection locked="0"/>
    </xf>
    <xf numFmtId="0" fontId="4" fillId="0" borderId="8" xfId="0" applyFont="1" applyBorder="1" applyAlignment="1" applyProtection="1">
      <alignment vertical="center"/>
      <protection locked="0"/>
    </xf>
    <xf numFmtId="166" fontId="4" fillId="0" borderId="2" xfId="0" applyNumberFormat="1" applyFont="1" applyBorder="1" applyAlignment="1" applyProtection="1">
      <alignment vertical="center"/>
      <protection locked="0"/>
    </xf>
    <xf numFmtId="0" fontId="4" fillId="0" borderId="2" xfId="0" applyFont="1" applyBorder="1" applyAlignment="1" applyProtection="1">
      <alignment vertical="center"/>
      <protection locked="0"/>
    </xf>
    <xf numFmtId="0" fontId="4" fillId="0" borderId="3" xfId="0" applyFont="1" applyBorder="1" applyAlignment="1" applyProtection="1">
      <alignment vertical="center"/>
      <protection locked="0"/>
    </xf>
    <xf numFmtId="164" fontId="11" fillId="0" borderId="0" xfId="0" applyNumberFormat="1" applyFont="1" applyAlignment="1">
      <alignment vertical="center"/>
    </xf>
    <xf numFmtId="0" fontId="11" fillId="0" borderId="0" xfId="0" applyFont="1" applyAlignment="1" applyProtection="1">
      <alignment vertical="center"/>
      <protection locked="0"/>
    </xf>
    <xf numFmtId="0" fontId="3" fillId="0" borderId="7" xfId="0" applyFont="1" applyBorder="1" applyAlignment="1" applyProtection="1">
      <alignment vertical="center"/>
      <protection locked="0"/>
    </xf>
    <xf numFmtId="165" fontId="3" fillId="0" borderId="0" xfId="0" applyNumberFormat="1" applyFont="1" applyBorder="1" applyAlignment="1" applyProtection="1">
      <alignment vertical="center"/>
      <protection locked="0"/>
    </xf>
    <xf numFmtId="0" fontId="3" fillId="0" borderId="0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165" fontId="3" fillId="0" borderId="2" xfId="0" applyNumberFormat="1" applyFont="1" applyBorder="1" applyAlignment="1" applyProtection="1">
      <alignment vertical="center"/>
      <protection locked="0"/>
    </xf>
    <xf numFmtId="0" fontId="3" fillId="0" borderId="2" xfId="0" applyFont="1" applyBorder="1" applyAlignment="1" applyProtection="1">
      <alignment vertical="center"/>
      <protection locked="0"/>
    </xf>
    <xf numFmtId="0" fontId="3" fillId="0" borderId="3" xfId="0" applyFont="1" applyBorder="1" applyAlignment="1" applyProtection="1">
      <alignment vertical="center"/>
      <protection locked="0"/>
    </xf>
    <xf numFmtId="164" fontId="5" fillId="0" borderId="9" xfId="0" applyNumberFormat="1" applyFont="1" applyBorder="1" applyAlignment="1">
      <alignment horizontal="center" vertical="center"/>
    </xf>
    <xf numFmtId="0" fontId="5" fillId="0" borderId="9" xfId="0" applyFont="1" applyBorder="1" applyAlignment="1" applyProtection="1">
      <alignment horizontal="center" vertical="center"/>
      <protection locked="0"/>
    </xf>
    <xf numFmtId="0" fontId="0" fillId="0" borderId="9" xfId="0" applyBorder="1"/>
    <xf numFmtId="164" fontId="5" fillId="0" borderId="9" xfId="0" applyNumberFormat="1" applyFont="1" applyBorder="1" applyAlignment="1" applyProtection="1">
      <alignment vertical="center"/>
      <protection locked="0"/>
    </xf>
    <xf numFmtId="0" fontId="3" fillId="0" borderId="9" xfId="0" applyFont="1" applyBorder="1" applyAlignment="1" applyProtection="1">
      <alignment vertical="center"/>
      <protection locked="0"/>
    </xf>
    <xf numFmtId="164" fontId="3" fillId="0" borderId="9" xfId="0" applyNumberFormat="1" applyFont="1" applyBorder="1" applyAlignment="1">
      <alignment vertical="center"/>
    </xf>
    <xf numFmtId="165" fontId="3" fillId="0" borderId="9" xfId="0" applyNumberFormat="1" applyFon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D006-19A4-4B44-98C6-32DE6BB3A2BE}">
  <dimension ref="A2:P367"/>
  <sheetViews>
    <sheetView topLeftCell="A358" workbookViewId="0">
      <selection activeCell="H374" sqref="H374"/>
    </sheetView>
  </sheetViews>
  <sheetFormatPr defaultRowHeight="15" x14ac:dyDescent="0.25"/>
  <cols>
    <col min="1" max="1" width="15.5703125" customWidth="1"/>
    <col min="2" max="2" width="12.85546875" customWidth="1"/>
    <col min="3" max="3" width="14.85546875" customWidth="1"/>
    <col min="4" max="4" width="18" customWidth="1"/>
    <col min="5" max="5" width="22" customWidth="1"/>
    <col min="6" max="6" width="24" customWidth="1"/>
    <col min="7" max="7" width="24.42578125" customWidth="1"/>
    <col min="8" max="8" width="24" customWidth="1"/>
    <col min="9" max="9" width="23.85546875" customWidth="1"/>
    <col min="10" max="10" width="19" customWidth="1"/>
    <col min="11" max="11" width="13.5703125" customWidth="1"/>
    <col min="12" max="12" width="11" customWidth="1"/>
    <col min="13" max="13" width="12" customWidth="1"/>
  </cols>
  <sheetData>
    <row r="2" spans="1:13" ht="15.75" x14ac:dyDescent="0.25">
      <c r="C2" s="1" t="s">
        <v>59</v>
      </c>
      <c r="D2" s="1"/>
    </row>
    <row r="3" spans="1:13" ht="15.75" x14ac:dyDescent="0.25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.75" x14ac:dyDescent="0.25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9</v>
      </c>
      <c r="L4" s="4" t="s">
        <v>11</v>
      </c>
      <c r="M4" s="5" t="s">
        <v>12</v>
      </c>
    </row>
    <row r="5" spans="1:13" ht="15.75" x14ac:dyDescent="0.25">
      <c r="A5" s="6" t="s">
        <v>18</v>
      </c>
      <c r="B5" s="7" t="s">
        <v>13</v>
      </c>
      <c r="C5" s="8">
        <v>23.454281610541699</v>
      </c>
      <c r="D5" s="8">
        <v>19.1877437309059</v>
      </c>
      <c r="E5" s="9">
        <f>C5-D5</f>
        <v>4.2665378796357984</v>
      </c>
      <c r="F5" s="7"/>
      <c r="G5" s="9">
        <f>E5-$F$8</f>
        <v>-0.4122366515214253</v>
      </c>
      <c r="H5" s="9">
        <f>2^-G5</f>
        <v>1.3307473114283661</v>
      </c>
      <c r="I5" s="7"/>
      <c r="J5" s="9">
        <f>H5/$I$8</f>
        <v>1.3044794582800971</v>
      </c>
      <c r="K5" s="7"/>
      <c r="L5" s="7"/>
      <c r="M5" s="10"/>
    </row>
    <row r="6" spans="1:13" ht="15.75" x14ac:dyDescent="0.25">
      <c r="A6" s="6"/>
      <c r="B6" s="7" t="s">
        <v>14</v>
      </c>
      <c r="C6" s="8">
        <v>23.697547545738399</v>
      </c>
      <c r="D6" s="8">
        <v>19.034444748033501</v>
      </c>
      <c r="E6" s="9">
        <f t="shared" ref="E6:E12" si="0">C6-D6</f>
        <v>4.663102797704898</v>
      </c>
      <c r="F6" s="7"/>
      <c r="G6" s="9">
        <f t="shared" ref="G6:G12" si="1">E6-$F$8</f>
        <v>-1.5671733452325753E-2</v>
      </c>
      <c r="H6" s="9">
        <f t="shared" ref="H6:H12" si="2">2^-G6</f>
        <v>1.0109220324811883</v>
      </c>
      <c r="I6" s="7"/>
      <c r="J6" s="9">
        <f t="shared" ref="J6:J12" si="3">H6/$I$8</f>
        <v>0.99096726626410481</v>
      </c>
      <c r="K6" s="9">
        <f>AVERAGE(J5:J8)</f>
        <v>0.99999999999999989</v>
      </c>
      <c r="L6" s="7">
        <f>STDEVA(J5:J8)</f>
        <v>0.23138680891625932</v>
      </c>
      <c r="M6" s="10">
        <f>L6/SQRT(4)</f>
        <v>0.11569340445812966</v>
      </c>
    </row>
    <row r="7" spans="1:13" ht="15.75" x14ac:dyDescent="0.25">
      <c r="A7" s="6"/>
      <c r="B7" s="7" t="s">
        <v>15</v>
      </c>
      <c r="C7" s="8">
        <v>24.17</v>
      </c>
      <c r="D7" s="8">
        <v>19.464463285986501</v>
      </c>
      <c r="E7" s="9">
        <f t="shared" si="0"/>
        <v>4.7055367140135012</v>
      </c>
      <c r="F7" s="7"/>
      <c r="G7" s="9">
        <f t="shared" si="1"/>
        <v>2.6762182856277406E-2</v>
      </c>
      <c r="H7" s="9">
        <f t="shared" si="2"/>
        <v>0.98162086314121799</v>
      </c>
      <c r="I7" s="7"/>
      <c r="J7" s="9">
        <f t="shared" si="3"/>
        <v>0.96224447781334232</v>
      </c>
      <c r="K7" s="7"/>
      <c r="L7" s="7"/>
      <c r="M7" s="10"/>
    </row>
    <row r="8" spans="1:13" ht="15.75" x14ac:dyDescent="0.25">
      <c r="A8" s="6"/>
      <c r="B8" s="7" t="s">
        <v>16</v>
      </c>
      <c r="C8" s="8">
        <v>24.54</v>
      </c>
      <c r="D8" s="8">
        <v>19.460079266725302</v>
      </c>
      <c r="E8" s="9">
        <f t="shared" si="0"/>
        <v>5.0799207332746974</v>
      </c>
      <c r="F8" s="9">
        <f>AVERAGE(E5:E8)</f>
        <v>4.6787745311572237</v>
      </c>
      <c r="G8" s="9">
        <f t="shared" si="1"/>
        <v>0.40114620211747365</v>
      </c>
      <c r="H8" s="9">
        <f t="shared" si="2"/>
        <v>0.75725641399882804</v>
      </c>
      <c r="I8" s="9">
        <f>AVERAGE(H5:H8)</f>
        <v>1.0201366552624003</v>
      </c>
      <c r="J8" s="9">
        <f t="shared" si="3"/>
        <v>0.74230879764245505</v>
      </c>
      <c r="K8" s="7"/>
      <c r="L8" s="7"/>
      <c r="M8" s="10"/>
    </row>
    <row r="9" spans="1:13" ht="15.75" x14ac:dyDescent="0.25">
      <c r="A9" s="6" t="s">
        <v>17</v>
      </c>
      <c r="B9" s="7" t="s">
        <v>13</v>
      </c>
      <c r="C9" s="8">
        <v>23.9323972877743</v>
      </c>
      <c r="D9" s="8">
        <v>18.43</v>
      </c>
      <c r="E9" s="9">
        <f t="shared" si="0"/>
        <v>5.5023972877743006</v>
      </c>
      <c r="F9" s="7"/>
      <c r="G9" s="9">
        <f t="shared" si="1"/>
        <v>0.82362275661707685</v>
      </c>
      <c r="H9" s="9">
        <f t="shared" si="2"/>
        <v>0.5650213326791993</v>
      </c>
      <c r="I9" s="7"/>
      <c r="J9" s="9">
        <f t="shared" si="3"/>
        <v>0.55386827810227457</v>
      </c>
      <c r="K9" s="7"/>
      <c r="L9" s="7"/>
      <c r="M9" s="10"/>
    </row>
    <row r="10" spans="1:13" ht="15.75" x14ac:dyDescent="0.25">
      <c r="A10" s="6"/>
      <c r="B10" s="7" t="s">
        <v>14</v>
      </c>
      <c r="C10" s="8">
        <v>26.069602466949</v>
      </c>
      <c r="D10" s="8">
        <v>19.559999999999999</v>
      </c>
      <c r="E10" s="9">
        <f t="shared" si="0"/>
        <v>6.5096024669490014</v>
      </c>
      <c r="F10" s="7"/>
      <c r="G10" s="9">
        <f t="shared" si="1"/>
        <v>1.8308279357917776</v>
      </c>
      <c r="H10" s="9">
        <f t="shared" si="2"/>
        <v>0.28110325495591354</v>
      </c>
      <c r="I10" s="7"/>
      <c r="J10" s="9">
        <f t="shared" si="3"/>
        <v>0.27555450880608534</v>
      </c>
      <c r="K10" s="9">
        <f>AVERAGE(J9:J12)</f>
        <v>0.51186184423591774</v>
      </c>
      <c r="L10" s="7">
        <f>STDEVA(J9:J12)</f>
        <v>0.16356615168202701</v>
      </c>
      <c r="M10" s="10">
        <f>L10/SQRT(4)</f>
        <v>8.1783075841013506E-2</v>
      </c>
    </row>
    <row r="11" spans="1:13" ht="15.75" x14ac:dyDescent="0.25">
      <c r="A11" s="6"/>
      <c r="B11" s="7" t="s">
        <v>15</v>
      </c>
      <c r="C11" s="8">
        <v>25.271194851020201</v>
      </c>
      <c r="D11" s="8">
        <v>19.7988857777808</v>
      </c>
      <c r="E11" s="9">
        <f t="shared" si="0"/>
        <v>5.4723090732394013</v>
      </c>
      <c r="F11" s="7"/>
      <c r="G11" s="9">
        <f t="shared" si="1"/>
        <v>0.79353454208217755</v>
      </c>
      <c r="H11" s="9">
        <f t="shared" si="2"/>
        <v>0.57692890756681914</v>
      </c>
      <c r="I11" s="7"/>
      <c r="J11" s="9">
        <f t="shared" si="3"/>
        <v>0.56554080729352973</v>
      </c>
      <c r="K11" s="7"/>
      <c r="L11" s="7"/>
      <c r="M11" s="10"/>
    </row>
    <row r="12" spans="1:13" ht="15.75" x14ac:dyDescent="0.25">
      <c r="A12" s="11"/>
      <c r="B12" s="12" t="s">
        <v>16</v>
      </c>
      <c r="C12" s="13">
        <v>25.205767743395299</v>
      </c>
      <c r="D12" s="13">
        <v>19.939769587190298</v>
      </c>
      <c r="E12" s="14">
        <f t="shared" si="0"/>
        <v>5.2659981562050007</v>
      </c>
      <c r="F12" s="12"/>
      <c r="G12" s="14">
        <f t="shared" si="1"/>
        <v>0.58722362504777692</v>
      </c>
      <c r="H12" s="14">
        <f t="shared" si="2"/>
        <v>0.6656226237391597</v>
      </c>
      <c r="I12" s="12"/>
      <c r="J12" s="14">
        <f t="shared" si="3"/>
        <v>0.65248378274178154</v>
      </c>
      <c r="K12" s="12"/>
      <c r="L12" s="12"/>
      <c r="M12" s="15"/>
    </row>
    <row r="15" spans="1:13" ht="15.75" x14ac:dyDescent="0.25">
      <c r="A15" s="1" t="s">
        <v>19</v>
      </c>
    </row>
    <row r="16" spans="1:13" ht="15.75" x14ac:dyDescent="0.25">
      <c r="A16" s="3" t="s">
        <v>1</v>
      </c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  <c r="H16" s="4" t="s">
        <v>8</v>
      </c>
      <c r="I16" s="4" t="s">
        <v>9</v>
      </c>
      <c r="J16" s="4" t="s">
        <v>10</v>
      </c>
      <c r="K16" s="4" t="s">
        <v>9</v>
      </c>
      <c r="L16" s="4" t="s">
        <v>11</v>
      </c>
      <c r="M16" s="5" t="s">
        <v>12</v>
      </c>
    </row>
    <row r="17" spans="1:13" ht="15.75" x14ac:dyDescent="0.25">
      <c r="A17" s="6" t="s">
        <v>18</v>
      </c>
      <c r="B17" s="7" t="s">
        <v>13</v>
      </c>
      <c r="C17" s="16">
        <v>26.852317849154598</v>
      </c>
      <c r="D17" s="8">
        <v>19.1877437309059</v>
      </c>
      <c r="E17" s="9">
        <f>C17-D17</f>
        <v>7.6645741182486979</v>
      </c>
      <c r="F17" s="7"/>
      <c r="G17" s="9">
        <f>E17-$F$20</f>
        <v>0.69081625609854846</v>
      </c>
      <c r="H17" s="9">
        <f>2^-G17</f>
        <v>0.61950324477185836</v>
      </c>
      <c r="I17" s="7"/>
      <c r="J17" s="9">
        <f>H17/$I$20</f>
        <v>0.52283716610277819</v>
      </c>
      <c r="K17" s="7"/>
      <c r="L17" s="7"/>
      <c r="M17" s="10"/>
    </row>
    <row r="18" spans="1:13" ht="15.75" x14ac:dyDescent="0.25">
      <c r="A18" s="6"/>
      <c r="B18" s="7" t="s">
        <v>14</v>
      </c>
      <c r="C18" s="16">
        <v>26.529892085661501</v>
      </c>
      <c r="D18" s="8">
        <v>19.034444748033501</v>
      </c>
      <c r="E18" s="9">
        <f t="shared" ref="E18:E24" si="4">C18-D18</f>
        <v>7.4954473376280006</v>
      </c>
      <c r="F18" s="7"/>
      <c r="G18" s="9">
        <f t="shared" ref="G18:G24" si="5">E18-$F$20</f>
        <v>0.52168947547785116</v>
      </c>
      <c r="H18" s="9">
        <f t="shared" ref="H18:H24" si="6">2^-G18</f>
        <v>0.69655565027953814</v>
      </c>
      <c r="I18" s="7"/>
      <c r="J18" s="9">
        <f t="shared" ref="J18:J24" si="7">H18/$I$20</f>
        <v>0.58786646445919488</v>
      </c>
      <c r="K18" s="9">
        <f>AVERAGE(J17:J20)</f>
        <v>0.99999999999999989</v>
      </c>
      <c r="L18" s="7">
        <f>STDEVA(J17:J20)</f>
        <v>0.74514989130416986</v>
      </c>
      <c r="M18" s="10">
        <f>L18/SQRT(4)</f>
        <v>0.37257494565208493</v>
      </c>
    </row>
    <row r="19" spans="1:13" ht="15.75" x14ac:dyDescent="0.25">
      <c r="A19" s="6"/>
      <c r="B19" s="7" t="s">
        <v>15</v>
      </c>
      <c r="C19" s="16">
        <v>25.1194812265216</v>
      </c>
      <c r="D19" s="8">
        <v>19.464463285986501</v>
      </c>
      <c r="E19" s="9">
        <f t="shared" si="4"/>
        <v>5.6550179405350995</v>
      </c>
      <c r="F19" s="7"/>
      <c r="G19" s="9">
        <f t="shared" si="5"/>
        <v>-1.3187399216150499</v>
      </c>
      <c r="H19" s="9">
        <f t="shared" si="6"/>
        <v>2.494481416643799</v>
      </c>
      <c r="I19" s="7"/>
      <c r="J19" s="9">
        <f t="shared" si="7"/>
        <v>2.1052473990743699</v>
      </c>
      <c r="K19" s="7"/>
      <c r="L19" s="7"/>
      <c r="M19" s="10"/>
    </row>
    <row r="20" spans="1:13" ht="15.75" x14ac:dyDescent="0.25">
      <c r="A20" s="6"/>
      <c r="B20" s="7" t="s">
        <v>16</v>
      </c>
      <c r="C20" s="16">
        <v>26.540071318914102</v>
      </c>
      <c r="D20" s="8">
        <v>19.460079266725302</v>
      </c>
      <c r="E20" s="9">
        <f t="shared" si="4"/>
        <v>7.0799920521887998</v>
      </c>
      <c r="F20" s="9">
        <f>AVERAGE(E17:E20)</f>
        <v>6.9737578621501495</v>
      </c>
      <c r="G20" s="9">
        <f t="shared" si="5"/>
        <v>0.10623419003865031</v>
      </c>
      <c r="H20" s="9">
        <f t="shared" si="6"/>
        <v>0.92900985754489751</v>
      </c>
      <c r="I20" s="9">
        <f>AVERAGE(H17:H20)</f>
        <v>1.1848875423100234</v>
      </c>
      <c r="J20" s="9">
        <f t="shared" si="7"/>
        <v>0.78404897036365673</v>
      </c>
      <c r="K20" s="7"/>
      <c r="L20" s="7"/>
      <c r="M20" s="10"/>
    </row>
    <row r="21" spans="1:13" ht="15.75" x14ac:dyDescent="0.25">
      <c r="A21" s="6" t="s">
        <v>20</v>
      </c>
      <c r="B21" s="7" t="s">
        <v>13</v>
      </c>
      <c r="C21" s="16">
        <v>28.954306874669101</v>
      </c>
      <c r="D21" s="8">
        <v>18.16</v>
      </c>
      <c r="E21" s="9">
        <f t="shared" si="4"/>
        <v>10.7943068746691</v>
      </c>
      <c r="F21" s="7"/>
      <c r="G21" s="9">
        <f t="shared" si="5"/>
        <v>3.820549012518951</v>
      </c>
      <c r="H21" s="9">
        <f t="shared" si="6"/>
        <v>7.0778303271293072E-2</v>
      </c>
      <c r="I21" s="7"/>
      <c r="J21" s="9">
        <f t="shared" si="7"/>
        <v>5.9734194802407735E-2</v>
      </c>
      <c r="K21" s="7"/>
      <c r="L21" s="7"/>
      <c r="M21" s="10"/>
    </row>
    <row r="22" spans="1:13" ht="15.75" x14ac:dyDescent="0.25">
      <c r="A22" s="6"/>
      <c r="B22" s="7" t="s">
        <v>14</v>
      </c>
      <c r="C22" s="16">
        <v>28.2484689640699</v>
      </c>
      <c r="D22" s="8">
        <v>18.420000000000002</v>
      </c>
      <c r="E22" s="9">
        <f t="shared" si="4"/>
        <v>9.8284689640698986</v>
      </c>
      <c r="F22" s="7"/>
      <c r="G22" s="9">
        <f t="shared" si="5"/>
        <v>2.8547111019197491</v>
      </c>
      <c r="H22" s="9">
        <f t="shared" si="6"/>
        <v>0.13824401210339712</v>
      </c>
      <c r="I22" s="7"/>
      <c r="J22" s="9">
        <f t="shared" si="7"/>
        <v>0.11667268594442347</v>
      </c>
      <c r="K22" s="9">
        <f>AVERAGE(J21:J24)</f>
        <v>7.9738773997300033E-2</v>
      </c>
      <c r="L22" s="7">
        <f>STDEVA(J21:J24)</f>
        <v>3.5297068066556851E-2</v>
      </c>
      <c r="M22" s="10">
        <f>L22/SQRT(4)</f>
        <v>1.7648534033278426E-2</v>
      </c>
    </row>
    <row r="23" spans="1:13" ht="15.75" x14ac:dyDescent="0.25">
      <c r="A23" s="6"/>
      <c r="B23" s="7" t="s">
        <v>15</v>
      </c>
      <c r="C23" s="16">
        <v>29.606370409413401</v>
      </c>
      <c r="D23" s="8">
        <v>18.27</v>
      </c>
      <c r="E23" s="9">
        <f t="shared" si="4"/>
        <v>11.336370409413401</v>
      </c>
      <c r="F23" s="7"/>
      <c r="G23" s="9">
        <f t="shared" si="5"/>
        <v>4.362612547263252</v>
      </c>
      <c r="H23" s="9">
        <f t="shared" si="6"/>
        <v>4.8609680191672271E-2</v>
      </c>
      <c r="I23" s="7"/>
      <c r="J23" s="9">
        <f t="shared" si="7"/>
        <v>4.1024720453136175E-2</v>
      </c>
      <c r="K23" s="7"/>
      <c r="L23" s="7"/>
      <c r="M23" s="10"/>
    </row>
    <row r="24" spans="1:13" ht="15.75" x14ac:dyDescent="0.25">
      <c r="A24" s="11"/>
      <c r="B24" s="12" t="s">
        <v>16</v>
      </c>
      <c r="C24" s="17">
        <v>28.789122179928</v>
      </c>
      <c r="D24" s="13">
        <v>18.760000000000002</v>
      </c>
      <c r="E24" s="14">
        <f t="shared" si="4"/>
        <v>10.029122179927999</v>
      </c>
      <c r="F24" s="12"/>
      <c r="G24" s="14">
        <f t="shared" si="5"/>
        <v>3.0553643177778493</v>
      </c>
      <c r="H24" s="14">
        <f t="shared" si="6"/>
        <v>0.12029392422753847</v>
      </c>
      <c r="I24" s="12"/>
      <c r="J24" s="14">
        <f t="shared" si="7"/>
        <v>0.10152349478923277</v>
      </c>
      <c r="K24" s="12"/>
      <c r="L24" s="12"/>
      <c r="M24" s="15"/>
    </row>
    <row r="27" spans="1:13" ht="15.75" x14ac:dyDescent="0.25">
      <c r="A27" s="1" t="s">
        <v>21</v>
      </c>
    </row>
    <row r="28" spans="1:13" ht="15.75" x14ac:dyDescent="0.25">
      <c r="A28" s="3" t="s">
        <v>1</v>
      </c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  <c r="H28" s="4" t="s">
        <v>8</v>
      </c>
      <c r="I28" s="4" t="s">
        <v>9</v>
      </c>
      <c r="J28" s="4" t="s">
        <v>10</v>
      </c>
      <c r="K28" s="4" t="s">
        <v>9</v>
      </c>
      <c r="L28" s="4" t="s">
        <v>11</v>
      </c>
      <c r="M28" s="5" t="s">
        <v>12</v>
      </c>
    </row>
    <row r="29" spans="1:13" ht="15.75" x14ac:dyDescent="0.25">
      <c r="A29" s="6" t="s">
        <v>18</v>
      </c>
      <c r="B29" s="7" t="s">
        <v>13</v>
      </c>
      <c r="C29" s="16">
        <v>24.144572233482901</v>
      </c>
      <c r="D29" s="8">
        <v>19.350000000000001</v>
      </c>
      <c r="E29" s="9">
        <f>C29-D29</f>
        <v>4.7945722334828993</v>
      </c>
      <c r="F29" s="7"/>
      <c r="G29" s="9">
        <f>E29-$F$32</f>
        <v>0.14984332502249931</v>
      </c>
      <c r="H29" s="9">
        <f>2^-G29</f>
        <v>0.90134834266135255</v>
      </c>
      <c r="I29" s="7"/>
      <c r="J29" s="9">
        <f>H29/$I$32</f>
        <v>0.86276125035746765</v>
      </c>
      <c r="K29" s="7"/>
      <c r="L29" s="7"/>
      <c r="M29" s="10"/>
    </row>
    <row r="30" spans="1:13" ht="15.75" x14ac:dyDescent="0.25">
      <c r="A30" s="6"/>
      <c r="B30" s="7" t="s">
        <v>14</v>
      </c>
      <c r="C30" s="16">
        <v>24.947681248923999</v>
      </c>
      <c r="D30" s="8">
        <v>19.649999999999999</v>
      </c>
      <c r="E30" s="9">
        <f t="shared" ref="E30:E36" si="8">C30-D30</f>
        <v>5.2976812489240004</v>
      </c>
      <c r="F30" s="7"/>
      <c r="G30" s="9">
        <f t="shared" ref="G30:G36" si="9">E30-$F$32</f>
        <v>0.6529523404636004</v>
      </c>
      <c r="H30" s="9">
        <f t="shared" ref="H30:H36" si="10">2^-G30</f>
        <v>0.63597751258849855</v>
      </c>
      <c r="I30" s="7"/>
      <c r="J30" s="9">
        <f t="shared" ref="J30:J36" si="11">H30/$I$32</f>
        <v>0.60875105438146582</v>
      </c>
      <c r="K30" s="9">
        <f>AVERAGE(J29:J32)</f>
        <v>1</v>
      </c>
      <c r="L30" s="7">
        <f>STDEVA(J29:J32)</f>
        <v>0.32226346496292391</v>
      </c>
      <c r="M30" s="10">
        <f>L30/SQRT(4)</f>
        <v>0.16113173248146195</v>
      </c>
    </row>
    <row r="31" spans="1:13" ht="15.75" x14ac:dyDescent="0.25">
      <c r="A31" s="6"/>
      <c r="B31" s="7" t="s">
        <v>15</v>
      </c>
      <c r="C31" s="16">
        <v>24.022380187528</v>
      </c>
      <c r="D31" s="8">
        <v>19.78</v>
      </c>
      <c r="E31" s="9">
        <f t="shared" si="8"/>
        <v>4.2423801875279992</v>
      </c>
      <c r="F31" s="7"/>
      <c r="G31" s="9">
        <f t="shared" si="9"/>
        <v>-0.40234872093240082</v>
      </c>
      <c r="H31" s="9">
        <f t="shared" si="10"/>
        <v>1.3216578314833833</v>
      </c>
      <c r="I31" s="7"/>
      <c r="J31" s="9">
        <f t="shared" si="11"/>
        <v>1.2650771175420668</v>
      </c>
      <c r="K31" s="7"/>
      <c r="L31" s="7"/>
      <c r="M31" s="10"/>
    </row>
    <row r="32" spans="1:13" ht="15.75" x14ac:dyDescent="0.25">
      <c r="A32" s="6"/>
      <c r="B32" s="7" t="s">
        <v>16</v>
      </c>
      <c r="C32" s="17">
        <v>24.224281963906702</v>
      </c>
      <c r="D32" s="8">
        <v>19.98</v>
      </c>
      <c r="E32" s="9">
        <f t="shared" si="8"/>
        <v>4.2442819639067011</v>
      </c>
      <c r="F32" s="9">
        <f>AVERAGE(E29:E32)</f>
        <v>4.6447289084604</v>
      </c>
      <c r="G32" s="9">
        <f t="shared" si="9"/>
        <v>-0.40044694455369889</v>
      </c>
      <c r="H32" s="9">
        <f t="shared" si="10"/>
        <v>1.3199167554824871</v>
      </c>
      <c r="I32" s="9">
        <f>AVERAGE(H29:H32)</f>
        <v>1.0447251105539304</v>
      </c>
      <c r="J32" s="9">
        <f t="shared" si="11"/>
        <v>1.2634105777189999</v>
      </c>
      <c r="K32" s="7"/>
      <c r="L32" s="7"/>
      <c r="M32" s="10"/>
    </row>
    <row r="33" spans="1:13" ht="15.75" x14ac:dyDescent="0.25">
      <c r="A33" s="6" t="s">
        <v>22</v>
      </c>
      <c r="B33" s="7" t="s">
        <v>13</v>
      </c>
      <c r="C33" s="16">
        <v>26.2481149910531</v>
      </c>
      <c r="D33" s="8">
        <v>19.299186806756701</v>
      </c>
      <c r="E33" s="9">
        <f t="shared" si="8"/>
        <v>6.948928184296399</v>
      </c>
      <c r="F33" s="7"/>
      <c r="G33" s="9">
        <f t="shared" si="9"/>
        <v>2.304199275835999</v>
      </c>
      <c r="H33" s="9">
        <f t="shared" si="10"/>
        <v>0.20247289940426402</v>
      </c>
      <c r="I33" s="7"/>
      <c r="J33" s="9">
        <f t="shared" si="11"/>
        <v>0.19380495152156299</v>
      </c>
      <c r="K33" s="7"/>
      <c r="L33" s="7"/>
      <c r="M33" s="10"/>
    </row>
    <row r="34" spans="1:13" ht="15.75" x14ac:dyDescent="0.25">
      <c r="A34" s="6"/>
      <c r="B34" s="7" t="s">
        <v>14</v>
      </c>
      <c r="C34" s="16">
        <v>25.1013741567781</v>
      </c>
      <c r="D34" s="8">
        <v>19.64</v>
      </c>
      <c r="E34" s="9">
        <f t="shared" si="8"/>
        <v>5.4613741567780991</v>
      </c>
      <c r="F34" s="7"/>
      <c r="G34" s="9">
        <f t="shared" si="9"/>
        <v>0.81664524831769914</v>
      </c>
      <c r="H34" s="9">
        <f t="shared" si="10"/>
        <v>0.56776064348610411</v>
      </c>
      <c r="I34" s="7"/>
      <c r="J34" s="9">
        <f t="shared" si="11"/>
        <v>0.54345457742952896</v>
      </c>
      <c r="K34" s="9">
        <f>AVERAGE(J33:J36)</f>
        <v>0.48582585026739361</v>
      </c>
      <c r="L34" s="7">
        <f>STDEVA(J33:J36)</f>
        <v>0.31720416444813798</v>
      </c>
      <c r="M34" s="10">
        <f>L34/SQRT(4)</f>
        <v>0.15860208222406899</v>
      </c>
    </row>
    <row r="35" spans="1:13" ht="15.75" x14ac:dyDescent="0.25">
      <c r="A35" s="6"/>
      <c r="B35" s="7" t="s">
        <v>15</v>
      </c>
      <c r="C35" s="16">
        <v>24.2917689849182</v>
      </c>
      <c r="D35" s="8">
        <v>19.5706215757283</v>
      </c>
      <c r="E35" s="9">
        <f t="shared" si="8"/>
        <v>4.7211474091898999</v>
      </c>
      <c r="F35" s="7"/>
      <c r="G35" s="9">
        <f t="shared" si="9"/>
        <v>7.6418500729499961E-2</v>
      </c>
      <c r="H35" s="9">
        <f t="shared" si="10"/>
        <v>0.94840915823810479</v>
      </c>
      <c r="I35" s="7"/>
      <c r="J35" s="9">
        <f t="shared" si="11"/>
        <v>0.90780737311391202</v>
      </c>
      <c r="K35" s="7"/>
      <c r="L35" s="7"/>
      <c r="M35" s="10"/>
    </row>
    <row r="36" spans="1:13" ht="15.75" x14ac:dyDescent="0.25">
      <c r="A36" s="11"/>
      <c r="B36" s="12" t="s">
        <v>16</v>
      </c>
      <c r="C36" s="17">
        <v>26.023515386903998</v>
      </c>
      <c r="D36" s="13">
        <v>19.696438601397499</v>
      </c>
      <c r="E36" s="14">
        <f t="shared" si="8"/>
        <v>6.3270767855064989</v>
      </c>
      <c r="F36" s="12"/>
      <c r="G36" s="14">
        <f t="shared" si="9"/>
        <v>1.6823478770460989</v>
      </c>
      <c r="H36" s="14">
        <f t="shared" si="10"/>
        <v>0.31157515939376706</v>
      </c>
      <c r="I36" s="12"/>
      <c r="J36" s="14">
        <f t="shared" si="11"/>
        <v>0.2982364990045705</v>
      </c>
      <c r="K36" s="12"/>
      <c r="L36" s="12"/>
      <c r="M36" s="15"/>
    </row>
    <row r="39" spans="1:13" ht="15.75" x14ac:dyDescent="0.25">
      <c r="A39" s="1" t="s">
        <v>23</v>
      </c>
    </row>
    <row r="40" spans="1:13" ht="15.75" x14ac:dyDescent="0.25">
      <c r="A40" s="3" t="s">
        <v>1</v>
      </c>
      <c r="B40" s="4" t="s">
        <v>2</v>
      </c>
      <c r="C40" s="4" t="s">
        <v>3</v>
      </c>
      <c r="D40" s="4" t="s">
        <v>4</v>
      </c>
      <c r="E40" s="4" t="s">
        <v>5</v>
      </c>
      <c r="F40" s="4" t="s">
        <v>6</v>
      </c>
      <c r="G40" s="4" t="s">
        <v>7</v>
      </c>
      <c r="H40" s="4" t="s">
        <v>8</v>
      </c>
      <c r="I40" s="4" t="s">
        <v>9</v>
      </c>
      <c r="J40" s="4" t="s">
        <v>10</v>
      </c>
      <c r="K40" s="4" t="s">
        <v>9</v>
      </c>
      <c r="L40" s="4" t="s">
        <v>11</v>
      </c>
      <c r="M40" s="5" t="s">
        <v>12</v>
      </c>
    </row>
    <row r="41" spans="1:13" ht="15.75" x14ac:dyDescent="0.25">
      <c r="A41" s="6" t="s">
        <v>18</v>
      </c>
      <c r="B41" s="7" t="s">
        <v>13</v>
      </c>
      <c r="C41" s="16">
        <v>32.289654048381898</v>
      </c>
      <c r="D41" s="8">
        <v>19.350000000000001</v>
      </c>
      <c r="E41" s="9">
        <f>C41-D41</f>
        <v>12.939654048381897</v>
      </c>
      <c r="F41" s="7"/>
      <c r="G41" s="9">
        <f>E41-$F$44</f>
        <v>1.1238304173745313</v>
      </c>
      <c r="H41" s="9">
        <f>2^-G41</f>
        <v>0.4588738766453076</v>
      </c>
      <c r="I41" s="7"/>
      <c r="J41" s="9">
        <f>H41/$I$44</f>
        <v>0.42178582549279425</v>
      </c>
      <c r="K41" s="7"/>
      <c r="L41" s="7"/>
      <c r="M41" s="10"/>
    </row>
    <row r="42" spans="1:13" ht="15.75" x14ac:dyDescent="0.25">
      <c r="A42" s="6"/>
      <c r="B42" s="7" t="s">
        <v>14</v>
      </c>
      <c r="C42" s="16">
        <v>31.038447621859401</v>
      </c>
      <c r="D42" s="8">
        <v>19.649999999999999</v>
      </c>
      <c r="E42" s="9">
        <f t="shared" ref="E42:E48" si="12">C42-D42</f>
        <v>11.388447621859402</v>
      </c>
      <c r="F42" s="7"/>
      <c r="G42" s="9">
        <f t="shared" ref="G42:G48" si="13">E42-$F$44</f>
        <v>-0.42737600914796303</v>
      </c>
      <c r="H42" s="9">
        <f t="shared" ref="H42:H48" si="14">2^-G42</f>
        <v>1.3447854394822187</v>
      </c>
      <c r="I42" s="7"/>
      <c r="J42" s="9">
        <f t="shared" ref="J42:J48" si="15">H42/$I$44</f>
        <v>1.2360944162901892</v>
      </c>
      <c r="K42" s="9">
        <f>AVERAGE(J41:J44)</f>
        <v>1</v>
      </c>
      <c r="L42" s="7">
        <f>STDEVA(J41:J44)</f>
        <v>0.38861210056060957</v>
      </c>
      <c r="M42" s="10">
        <f>L42/SQRT(4)</f>
        <v>0.19430605028030479</v>
      </c>
    </row>
    <row r="43" spans="1:13" ht="15.75" x14ac:dyDescent="0.25">
      <c r="A43" s="6"/>
      <c r="B43" s="7" t="s">
        <v>15</v>
      </c>
      <c r="C43" s="16">
        <v>31.189369222780801</v>
      </c>
      <c r="D43" s="8">
        <v>19.78</v>
      </c>
      <c r="E43" s="9">
        <f t="shared" si="12"/>
        <v>11.4093692227808</v>
      </c>
      <c r="F43" s="7"/>
      <c r="G43" s="9">
        <f t="shared" si="13"/>
        <v>-0.40645440822656553</v>
      </c>
      <c r="H43" s="9">
        <f t="shared" si="14"/>
        <v>1.3254244225973268</v>
      </c>
      <c r="I43" s="7"/>
      <c r="J43" s="9">
        <f t="shared" si="15"/>
        <v>1.2182982354553271</v>
      </c>
      <c r="K43" s="7"/>
      <c r="L43" s="7"/>
      <c r="M43" s="10"/>
    </row>
    <row r="44" spans="1:13" ht="15.75" x14ac:dyDescent="0.25">
      <c r="A44" s="6"/>
      <c r="B44" s="7" t="s">
        <v>16</v>
      </c>
      <c r="C44" s="17">
        <v>31.505823631007363</v>
      </c>
      <c r="D44" s="8">
        <v>19.98</v>
      </c>
      <c r="E44" s="9">
        <f t="shared" si="12"/>
        <v>11.525823631007363</v>
      </c>
      <c r="F44" s="9">
        <f>AVERAGE(E41:E44)</f>
        <v>11.815823631007365</v>
      </c>
      <c r="G44" s="9">
        <f t="shared" si="13"/>
        <v>-0.2900000000000027</v>
      </c>
      <c r="H44" s="9">
        <f t="shared" si="14"/>
        <v>1.2226402776920708</v>
      </c>
      <c r="I44" s="9">
        <f>AVERAGE(H41:H44)</f>
        <v>1.0879310041042309</v>
      </c>
      <c r="J44" s="9">
        <f t="shared" si="15"/>
        <v>1.1238215227616897</v>
      </c>
      <c r="K44" s="7"/>
      <c r="L44" s="7"/>
      <c r="M44" s="10"/>
    </row>
    <row r="45" spans="1:13" ht="15.75" x14ac:dyDescent="0.25">
      <c r="A45" s="6" t="s">
        <v>24</v>
      </c>
      <c r="B45" s="7" t="s">
        <v>13</v>
      </c>
      <c r="C45" s="16">
        <v>32.496076219398802</v>
      </c>
      <c r="D45" s="8">
        <v>19.275090469791301</v>
      </c>
      <c r="E45" s="9">
        <f t="shared" si="12"/>
        <v>13.2209857496075</v>
      </c>
      <c r="F45" s="7"/>
      <c r="G45" s="9">
        <f t="shared" si="13"/>
        <v>1.4051621186001348</v>
      </c>
      <c r="H45" s="9">
        <f t="shared" si="14"/>
        <v>0.37757571504934584</v>
      </c>
      <c r="I45" s="7"/>
      <c r="J45" s="9">
        <f t="shared" si="15"/>
        <v>0.34705851163808876</v>
      </c>
      <c r="K45" s="7"/>
      <c r="L45" s="7"/>
      <c r="M45" s="10"/>
    </row>
    <row r="46" spans="1:13" ht="15.75" x14ac:dyDescent="0.25">
      <c r="A46" s="6"/>
      <c r="B46" s="7" t="s">
        <v>14</v>
      </c>
      <c r="C46" s="16">
        <v>32.345209338653099</v>
      </c>
      <c r="D46" s="8">
        <v>19.488774630111699</v>
      </c>
      <c r="E46" s="9">
        <f t="shared" si="12"/>
        <v>12.8564347085414</v>
      </c>
      <c r="F46" s="7"/>
      <c r="G46" s="9">
        <f t="shared" si="13"/>
        <v>1.0406110775340345</v>
      </c>
      <c r="H46" s="9">
        <f t="shared" si="14"/>
        <v>0.48612152521720015</v>
      </c>
      <c r="I46" s="7"/>
      <c r="J46" s="9">
        <f t="shared" si="15"/>
        <v>0.44683120839768486</v>
      </c>
      <c r="K46" s="9">
        <f>AVERAGE(J45:J48)</f>
        <v>0.31777958235664705</v>
      </c>
      <c r="L46" s="7">
        <f>STDEVA(J45:J48)</f>
        <v>0.1123443502179111</v>
      </c>
      <c r="M46" s="10">
        <f>L46/SQRT(4)</f>
        <v>5.6172175108955551E-2</v>
      </c>
    </row>
    <row r="47" spans="1:13" ht="15.75" x14ac:dyDescent="0.25">
      <c r="A47" s="6"/>
      <c r="B47" s="7" t="s">
        <v>15</v>
      </c>
      <c r="C47" s="16">
        <v>33.238556784038202</v>
      </c>
      <c r="D47" s="8">
        <v>19.038727333388199</v>
      </c>
      <c r="E47" s="9">
        <f t="shared" si="12"/>
        <v>14.199829450650004</v>
      </c>
      <c r="F47" s="7"/>
      <c r="G47" s="9">
        <f t="shared" si="13"/>
        <v>2.3840058196426384</v>
      </c>
      <c r="H47" s="9">
        <f t="shared" si="14"/>
        <v>0.19157672222903502</v>
      </c>
      <c r="I47" s="7"/>
      <c r="J47" s="9">
        <f t="shared" si="15"/>
        <v>0.17609271314661487</v>
      </c>
      <c r="K47" s="7"/>
      <c r="L47" s="7"/>
      <c r="M47" s="10"/>
    </row>
    <row r="48" spans="1:13" ht="15.75" x14ac:dyDescent="0.25">
      <c r="A48" s="11"/>
      <c r="B48" s="12" t="s">
        <v>16</v>
      </c>
      <c r="C48" s="17">
        <v>32.693280780696703</v>
      </c>
      <c r="D48" s="13">
        <v>19.267530811097064</v>
      </c>
      <c r="E48" s="14">
        <f t="shared" si="12"/>
        <v>13.425749969599639</v>
      </c>
      <c r="F48" s="12"/>
      <c r="G48" s="14">
        <f t="shared" si="13"/>
        <v>1.609926338592274</v>
      </c>
      <c r="H48" s="14">
        <f t="shared" si="14"/>
        <v>0.32761507797277972</v>
      </c>
      <c r="I48" s="12"/>
      <c r="J48" s="14">
        <f t="shared" si="15"/>
        <v>0.30113589624419973</v>
      </c>
      <c r="K48" s="12"/>
      <c r="L48" s="12"/>
      <c r="M48" s="15"/>
    </row>
    <row r="51" spans="1:13" ht="15.75" x14ac:dyDescent="0.25">
      <c r="A51" s="1" t="s">
        <v>25</v>
      </c>
    </row>
    <row r="52" spans="1:13" ht="15.75" x14ac:dyDescent="0.25">
      <c r="A52" s="3" t="s">
        <v>1</v>
      </c>
      <c r="B52" s="4" t="s">
        <v>2</v>
      </c>
      <c r="C52" s="4" t="s">
        <v>3</v>
      </c>
      <c r="D52" s="4" t="s">
        <v>4</v>
      </c>
      <c r="E52" s="4" t="s">
        <v>5</v>
      </c>
      <c r="F52" s="4" t="s">
        <v>6</v>
      </c>
      <c r="G52" s="4" t="s">
        <v>7</v>
      </c>
      <c r="H52" s="4" t="s">
        <v>8</v>
      </c>
      <c r="I52" s="4" t="s">
        <v>9</v>
      </c>
      <c r="J52" s="4" t="s">
        <v>10</v>
      </c>
      <c r="K52" s="4" t="s">
        <v>9</v>
      </c>
      <c r="L52" s="4" t="s">
        <v>11</v>
      </c>
      <c r="M52" s="5" t="s">
        <v>12</v>
      </c>
    </row>
    <row r="53" spans="1:13" ht="15.75" x14ac:dyDescent="0.25">
      <c r="A53" s="6" t="s">
        <v>18</v>
      </c>
      <c r="B53" s="7" t="s">
        <v>13</v>
      </c>
      <c r="C53" s="16">
        <v>22.882134168623899</v>
      </c>
      <c r="D53" s="8">
        <v>19.516506775481002</v>
      </c>
      <c r="E53" s="9">
        <f>C53-D53</f>
        <v>3.3656273931428977</v>
      </c>
      <c r="F53" s="7"/>
      <c r="G53" s="9">
        <f>E53-$F$56</f>
        <v>-1.9146242421361315E-2</v>
      </c>
      <c r="H53" s="9">
        <f>2^-G53</f>
        <v>1.0133596167062224</v>
      </c>
      <c r="I53" s="7"/>
      <c r="J53" s="9">
        <f>H53/$I$56</f>
        <v>1.0112278392912468</v>
      </c>
      <c r="K53" s="7"/>
      <c r="L53" s="7"/>
      <c r="M53" s="10"/>
    </row>
    <row r="54" spans="1:13" ht="15.75" x14ac:dyDescent="0.25">
      <c r="A54" s="6"/>
      <c r="B54" s="7" t="s">
        <v>14</v>
      </c>
      <c r="C54" s="16">
        <v>22.909997890443002</v>
      </c>
      <c r="D54" s="8">
        <v>19.603941812908801</v>
      </c>
      <c r="E54" s="9">
        <f t="shared" ref="E54:E60" si="16">C54-D54</f>
        <v>3.3060560775342012</v>
      </c>
      <c r="F54" s="7"/>
      <c r="G54" s="9">
        <f t="shared" ref="G54:G60" si="17">E54-$F$56</f>
        <v>-7.8717558030057866E-2</v>
      </c>
      <c r="H54" s="9">
        <f t="shared" ref="H54:H60" si="18">2^-G54</f>
        <v>1.0560788524838773</v>
      </c>
      <c r="I54" s="7"/>
      <c r="J54" s="9">
        <f t="shared" ref="J54:J60" si="19">H54/$I$56</f>
        <v>1.0538572077596915</v>
      </c>
      <c r="K54" s="9">
        <f>AVERAGE(J53:J56)</f>
        <v>1</v>
      </c>
      <c r="L54" s="7">
        <f>STDEVA(J53:J56)</f>
        <v>7.3294080678129536E-2</v>
      </c>
      <c r="M54" s="10">
        <f>L54/SQRT(4)</f>
        <v>3.6647040339064768E-2</v>
      </c>
    </row>
    <row r="55" spans="1:13" ht="15.75" x14ac:dyDescent="0.25">
      <c r="A55" s="6"/>
      <c r="B55" s="7" t="s">
        <v>15</v>
      </c>
      <c r="C55" s="16">
        <v>23.156583664245701</v>
      </c>
      <c r="D55" s="8">
        <v>19.8335427351597</v>
      </c>
      <c r="E55" s="9">
        <f t="shared" si="16"/>
        <v>3.3230409290860017</v>
      </c>
      <c r="F55" s="7"/>
      <c r="G55" s="9">
        <f t="shared" si="17"/>
        <v>-6.1732706478257349E-2</v>
      </c>
      <c r="H55" s="9">
        <f t="shared" si="18"/>
        <v>1.0437185358589782</v>
      </c>
      <c r="I55" s="7"/>
      <c r="J55" s="9">
        <f t="shared" si="19"/>
        <v>1.0415228932009775</v>
      </c>
      <c r="K55" s="7"/>
      <c r="L55" s="7"/>
      <c r="M55" s="10"/>
    </row>
    <row r="56" spans="1:13" ht="15.75" x14ac:dyDescent="0.25">
      <c r="A56" s="6"/>
      <c r="B56" s="7" t="s">
        <v>16</v>
      </c>
      <c r="C56" s="17">
        <v>23.195700583677102</v>
      </c>
      <c r="D56" s="8">
        <v>19.651330441183166</v>
      </c>
      <c r="E56" s="9">
        <f t="shared" si="16"/>
        <v>3.5443701424939356</v>
      </c>
      <c r="F56" s="9">
        <f>AVERAGE(E53:E56)</f>
        <v>3.384773635564259</v>
      </c>
      <c r="G56" s="9">
        <f t="shared" si="17"/>
        <v>0.15959650692967653</v>
      </c>
      <c r="H56" s="9">
        <f t="shared" si="18"/>
        <v>0.89527542662317361</v>
      </c>
      <c r="I56" s="9">
        <f>AVERAGE(H53:H56)</f>
        <v>1.0021081079180629</v>
      </c>
      <c r="J56" s="9">
        <f t="shared" si="19"/>
        <v>0.89339205974808411</v>
      </c>
      <c r="K56" s="7"/>
      <c r="L56" s="7"/>
      <c r="M56" s="10"/>
    </row>
    <row r="57" spans="1:13" ht="15.75" x14ac:dyDescent="0.25">
      <c r="A57" s="6" t="s">
        <v>26</v>
      </c>
      <c r="B57" s="7" t="s">
        <v>13</v>
      </c>
      <c r="C57" s="16">
        <v>24.4179902820037</v>
      </c>
      <c r="D57" s="8">
        <v>20.5725699013854</v>
      </c>
      <c r="E57" s="9">
        <f t="shared" si="16"/>
        <v>3.8454203806183003</v>
      </c>
      <c r="F57" s="7"/>
      <c r="G57" s="9">
        <f t="shared" si="17"/>
        <v>0.46064674505404124</v>
      </c>
      <c r="H57" s="9">
        <f t="shared" si="18"/>
        <v>0.72666043138387049</v>
      </c>
      <c r="I57" s="7"/>
      <c r="J57" s="9">
        <f t="shared" si="19"/>
        <v>0.72513177534662321</v>
      </c>
      <c r="K57" s="7"/>
      <c r="L57" s="7"/>
      <c r="M57" s="10"/>
    </row>
    <row r="58" spans="1:13" ht="15.75" x14ac:dyDescent="0.25">
      <c r="A58" s="6"/>
      <c r="B58" s="7" t="s">
        <v>14</v>
      </c>
      <c r="C58" s="16">
        <v>24.451682478480201</v>
      </c>
      <c r="D58" s="8">
        <v>20.666578885585999</v>
      </c>
      <c r="E58" s="9">
        <f t="shared" si="16"/>
        <v>3.7851035928942025</v>
      </c>
      <c r="F58" s="7"/>
      <c r="G58" s="9">
        <f t="shared" si="17"/>
        <v>0.40032995732994348</v>
      </c>
      <c r="H58" s="9">
        <f t="shared" si="18"/>
        <v>0.7576849740698729</v>
      </c>
      <c r="I58" s="7"/>
      <c r="J58" s="9">
        <f t="shared" si="19"/>
        <v>0.75609105253524678</v>
      </c>
      <c r="K58" s="9">
        <f>AVERAGE(J57:J60)</f>
        <v>0.71627935374479335</v>
      </c>
      <c r="L58" s="7">
        <f>STDEVA(J57:J60)</f>
        <v>7.1783587890094591E-2</v>
      </c>
      <c r="M58" s="10">
        <f>L58/SQRT(4)</f>
        <v>3.5891793945047296E-2</v>
      </c>
    </row>
    <row r="59" spans="1:13" ht="15.75" x14ac:dyDescent="0.25">
      <c r="A59" s="6"/>
      <c r="B59" s="7" t="s">
        <v>15</v>
      </c>
      <c r="C59" s="16">
        <v>24.42</v>
      </c>
      <c r="D59" s="8">
        <v>20.6637316894737</v>
      </c>
      <c r="E59" s="9">
        <f t="shared" si="16"/>
        <v>3.7562683105263019</v>
      </c>
      <c r="F59" s="7"/>
      <c r="G59" s="9">
        <f t="shared" si="17"/>
        <v>0.37149467496204291</v>
      </c>
      <c r="H59" s="9">
        <f t="shared" si="18"/>
        <v>0.77298125022479602</v>
      </c>
      <c r="I59" s="7"/>
      <c r="J59" s="9">
        <f t="shared" si="19"/>
        <v>0.77135515032475777</v>
      </c>
      <c r="K59" s="7"/>
      <c r="L59" s="7"/>
      <c r="M59" s="10"/>
    </row>
    <row r="60" spans="1:13" ht="15.75" x14ac:dyDescent="0.25">
      <c r="A60" s="11"/>
      <c r="B60" s="12" t="s">
        <v>16</v>
      </c>
      <c r="C60" s="17">
        <v>24.530190782394101</v>
      </c>
      <c r="D60" s="13">
        <v>20.441329938831998</v>
      </c>
      <c r="E60" s="14">
        <f t="shared" si="16"/>
        <v>4.0888608435621023</v>
      </c>
      <c r="F60" s="12"/>
      <c r="G60" s="14">
        <f t="shared" si="17"/>
        <v>0.7040872079978433</v>
      </c>
      <c r="H60" s="14">
        <f t="shared" si="18"/>
        <v>0.61383073600933169</v>
      </c>
      <c r="I60" s="12"/>
      <c r="J60" s="14">
        <f t="shared" si="19"/>
        <v>0.61253943677254563</v>
      </c>
      <c r="K60" s="12"/>
      <c r="L60" s="12"/>
      <c r="M60" s="15"/>
    </row>
    <row r="63" spans="1:13" ht="15.75" x14ac:dyDescent="0.25">
      <c r="A63" s="1" t="s">
        <v>27</v>
      </c>
    </row>
    <row r="64" spans="1:13" ht="15.75" x14ac:dyDescent="0.25">
      <c r="A64" s="3" t="s">
        <v>1</v>
      </c>
      <c r="B64" s="4" t="s">
        <v>2</v>
      </c>
      <c r="C64" s="4" t="s">
        <v>3</v>
      </c>
      <c r="D64" s="4" t="s">
        <v>4</v>
      </c>
      <c r="E64" s="4" t="s">
        <v>5</v>
      </c>
      <c r="F64" s="4" t="s">
        <v>6</v>
      </c>
      <c r="G64" s="4" t="s">
        <v>7</v>
      </c>
      <c r="H64" s="4" t="s">
        <v>8</v>
      </c>
      <c r="I64" s="4" t="s">
        <v>9</v>
      </c>
      <c r="J64" s="4" t="s">
        <v>10</v>
      </c>
      <c r="K64" s="4" t="s">
        <v>9</v>
      </c>
      <c r="L64" s="4" t="s">
        <v>11</v>
      </c>
      <c r="M64" s="5" t="s">
        <v>12</v>
      </c>
    </row>
    <row r="65" spans="1:13" ht="15.75" x14ac:dyDescent="0.25">
      <c r="A65" s="6" t="s">
        <v>18</v>
      </c>
      <c r="B65" s="7" t="s">
        <v>13</v>
      </c>
      <c r="C65" s="16">
        <v>27.230983726464601</v>
      </c>
      <c r="D65" s="8">
        <v>19.516506775481002</v>
      </c>
      <c r="E65" s="9">
        <f>C65-D65</f>
        <v>7.7144769509835989</v>
      </c>
      <c r="F65" s="7"/>
      <c r="G65" s="9">
        <f>E65-$F$68</f>
        <v>0.922026433396816</v>
      </c>
      <c r="H65" s="9">
        <f>2^-G65</f>
        <v>0.52776718885621321</v>
      </c>
      <c r="I65" s="7"/>
      <c r="J65" s="9">
        <f>H65/$I$68</f>
        <v>0.43360733986506689</v>
      </c>
      <c r="K65" s="7"/>
      <c r="L65" s="7"/>
      <c r="M65" s="10"/>
    </row>
    <row r="66" spans="1:13" ht="15.75" x14ac:dyDescent="0.25">
      <c r="A66" s="6"/>
      <c r="B66" s="7" t="s">
        <v>14</v>
      </c>
      <c r="C66" s="16">
        <v>26.8854421219004</v>
      </c>
      <c r="D66" s="8">
        <v>19.603941812908801</v>
      </c>
      <c r="E66" s="9">
        <f t="shared" ref="E66:E72" si="20">C66-D66</f>
        <v>7.2815003089915997</v>
      </c>
      <c r="F66" s="7"/>
      <c r="G66" s="9">
        <f t="shared" ref="G66:G72" si="21">E66-$F$68</f>
        <v>0.48904979140481686</v>
      </c>
      <c r="H66" s="9">
        <f t="shared" ref="H66:H72" si="22">2^-G66</f>
        <v>0.71249421649970102</v>
      </c>
      <c r="I66" s="7"/>
      <c r="J66" s="9">
        <f t="shared" ref="J66:J72" si="23">H66/$I$68</f>
        <v>0.58537690180252921</v>
      </c>
      <c r="K66" s="9">
        <f>AVERAGE(J65:J68)</f>
        <v>1</v>
      </c>
      <c r="L66" s="7">
        <f>STDEVA(J65:J68)</f>
        <v>0.78037782245240939</v>
      </c>
      <c r="M66" s="10">
        <f>L66/SQRT(4)</f>
        <v>0.39018891122620469</v>
      </c>
    </row>
    <row r="67" spans="1:13" ht="15.75" x14ac:dyDescent="0.25">
      <c r="A67" s="6"/>
      <c r="B67" s="7" t="s">
        <v>15</v>
      </c>
      <c r="C67" s="16">
        <v>25.2424447692065</v>
      </c>
      <c r="D67" s="8">
        <v>19.8335427351597</v>
      </c>
      <c r="E67" s="9">
        <f t="shared" si="20"/>
        <v>5.4089020340468004</v>
      </c>
      <c r="F67" s="7"/>
      <c r="G67" s="9">
        <f t="shared" si="21"/>
        <v>-1.3835484835399825</v>
      </c>
      <c r="H67" s="9">
        <f t="shared" si="22"/>
        <v>2.6090932065700279</v>
      </c>
      <c r="I67" s="7"/>
      <c r="J67" s="9">
        <f t="shared" si="23"/>
        <v>2.1436004144415817</v>
      </c>
      <c r="K67" s="7"/>
      <c r="L67" s="7"/>
      <c r="M67" s="10"/>
    </row>
    <row r="68" spans="1:13" ht="15.75" x14ac:dyDescent="0.25">
      <c r="A68" s="6"/>
      <c r="B68" s="7" t="s">
        <v>16</v>
      </c>
      <c r="C68" s="17">
        <v>26.416253217508299</v>
      </c>
      <c r="D68" s="8">
        <v>19.651330441183166</v>
      </c>
      <c r="E68" s="9">
        <f t="shared" si="20"/>
        <v>6.7649227763251325</v>
      </c>
      <c r="F68" s="9">
        <f>AVERAGE(E65:E68)</f>
        <v>6.7924505175867829</v>
      </c>
      <c r="G68" s="9">
        <f t="shared" si="21"/>
        <v>-2.7527741261650363E-2</v>
      </c>
      <c r="H68" s="9">
        <f t="shared" si="22"/>
        <v>1.0192639776066772</v>
      </c>
      <c r="I68" s="9">
        <f>AVERAGE(H65:H68)</f>
        <v>1.2171546473831547</v>
      </c>
      <c r="J68" s="9">
        <f t="shared" si="23"/>
        <v>0.83741534389082239</v>
      </c>
      <c r="K68" s="7"/>
      <c r="L68" s="7"/>
      <c r="M68" s="10"/>
    </row>
    <row r="69" spans="1:13" ht="15.75" x14ac:dyDescent="0.25">
      <c r="A69" s="6" t="s">
        <v>28</v>
      </c>
      <c r="B69" s="7" t="s">
        <v>13</v>
      </c>
      <c r="C69" s="16">
        <v>30.944892171824101</v>
      </c>
      <c r="D69" s="8">
        <v>20.5725699013854</v>
      </c>
      <c r="E69" s="9">
        <f t="shared" si="20"/>
        <v>10.372322270438701</v>
      </c>
      <c r="F69" s="7"/>
      <c r="G69" s="9">
        <f t="shared" si="21"/>
        <v>3.5798717528519184</v>
      </c>
      <c r="H69" s="9">
        <f t="shared" si="22"/>
        <v>8.3627905875255287E-2</v>
      </c>
      <c r="I69" s="7"/>
      <c r="J69" s="9">
        <f t="shared" si="23"/>
        <v>6.8707707812686522E-2</v>
      </c>
      <c r="K69" s="7"/>
      <c r="L69" s="7"/>
      <c r="M69" s="10"/>
    </row>
    <row r="70" spans="1:13" ht="15.75" x14ac:dyDescent="0.25">
      <c r="A70" s="6"/>
      <c r="B70" s="7" t="s">
        <v>14</v>
      </c>
      <c r="C70" s="16">
        <v>30.509493703792799</v>
      </c>
      <c r="D70" s="8">
        <v>20.666578885585999</v>
      </c>
      <c r="E70" s="9">
        <f t="shared" si="20"/>
        <v>9.8429148182068005</v>
      </c>
      <c r="F70" s="7"/>
      <c r="G70" s="9">
        <f t="shared" si="21"/>
        <v>3.0504643006200176</v>
      </c>
      <c r="H70" s="9">
        <f t="shared" si="22"/>
        <v>0.12070318911779855</v>
      </c>
      <c r="I70" s="7"/>
      <c r="J70" s="9">
        <f t="shared" si="23"/>
        <v>9.91683262084294E-2</v>
      </c>
      <c r="K70" s="9">
        <f>AVERAGE(J69:J72)</f>
        <v>7.7461012847051092E-2</v>
      </c>
      <c r="L70" s="7">
        <f>STDEVA(J69:J72)</f>
        <v>1.8710668929270462E-2</v>
      </c>
      <c r="M70" s="10">
        <f>L70/SQRT(4)</f>
        <v>9.3553344646352312E-3</v>
      </c>
    </row>
    <row r="71" spans="1:13" ht="15.75" x14ac:dyDescent="0.25">
      <c r="A71" s="6"/>
      <c r="B71" s="7" t="s">
        <v>15</v>
      </c>
      <c r="C71" s="16">
        <v>30.721443490632101</v>
      </c>
      <c r="D71" s="8">
        <v>20.6637316894737</v>
      </c>
      <c r="E71" s="9">
        <f t="shared" si="20"/>
        <v>10.057711801158401</v>
      </c>
      <c r="F71" s="7"/>
      <c r="G71" s="9">
        <f t="shared" si="21"/>
        <v>3.2652612835716184</v>
      </c>
      <c r="H71" s="9">
        <f t="shared" si="22"/>
        <v>0.10400600381681166</v>
      </c>
      <c r="I71" s="7"/>
      <c r="J71" s="9">
        <f t="shared" si="23"/>
        <v>8.5450114363381346E-2</v>
      </c>
      <c r="K71" s="7"/>
      <c r="L71" s="7"/>
      <c r="M71" s="10"/>
    </row>
    <row r="72" spans="1:13" ht="15.75" x14ac:dyDescent="0.25">
      <c r="A72" s="11"/>
      <c r="B72" s="12" t="s">
        <v>16</v>
      </c>
      <c r="C72" s="17">
        <v>31.095416224713901</v>
      </c>
      <c r="D72" s="13">
        <v>20.441329938831998</v>
      </c>
      <c r="E72" s="14">
        <f t="shared" si="20"/>
        <v>10.654086285881903</v>
      </c>
      <c r="F72" s="12"/>
      <c r="G72" s="14">
        <f t="shared" si="21"/>
        <v>3.8616357682951197</v>
      </c>
      <c r="H72" s="14">
        <f t="shared" si="22"/>
        <v>6.8791028301312396E-2</v>
      </c>
      <c r="I72" s="12"/>
      <c r="J72" s="14">
        <f t="shared" si="23"/>
        <v>5.651790300370705E-2</v>
      </c>
      <c r="K72" s="12"/>
      <c r="L72" s="12"/>
      <c r="M72" s="15"/>
    </row>
    <row r="75" spans="1:13" ht="15.75" x14ac:dyDescent="0.25">
      <c r="A75" s="1" t="s">
        <v>29</v>
      </c>
    </row>
    <row r="76" spans="1:13" ht="15.75" x14ac:dyDescent="0.25">
      <c r="A76" s="3" t="s">
        <v>1</v>
      </c>
      <c r="B76" s="4" t="s">
        <v>2</v>
      </c>
      <c r="C76" s="4" t="s">
        <v>3</v>
      </c>
      <c r="D76" s="4" t="s">
        <v>4</v>
      </c>
      <c r="E76" s="4" t="s">
        <v>5</v>
      </c>
      <c r="F76" s="4" t="s">
        <v>6</v>
      </c>
      <c r="G76" s="4" t="s">
        <v>7</v>
      </c>
      <c r="H76" s="4" t="s">
        <v>8</v>
      </c>
      <c r="I76" s="4" t="s">
        <v>9</v>
      </c>
      <c r="J76" s="4" t="s">
        <v>10</v>
      </c>
      <c r="K76" s="4" t="s">
        <v>9</v>
      </c>
      <c r="L76" s="4" t="s">
        <v>11</v>
      </c>
      <c r="M76" s="5" t="s">
        <v>12</v>
      </c>
    </row>
    <row r="77" spans="1:13" ht="15.75" x14ac:dyDescent="0.25">
      <c r="A77" s="6" t="s">
        <v>18</v>
      </c>
      <c r="B77" s="7" t="s">
        <v>13</v>
      </c>
      <c r="C77" s="16">
        <v>24.029209242054002</v>
      </c>
      <c r="D77" s="8">
        <v>19.516506775481002</v>
      </c>
      <c r="E77" s="9">
        <f>C77-D77</f>
        <v>4.5127024665729998</v>
      </c>
      <c r="F77" s="7"/>
      <c r="G77" s="9">
        <f>E77-$F$80</f>
        <v>3.1902198753441802E-2</v>
      </c>
      <c r="H77" s="9">
        <f>2^-G77</f>
        <v>0.97812977926150235</v>
      </c>
      <c r="I77" s="7"/>
      <c r="J77" s="9">
        <f>H77/$I$80</f>
        <v>0.95494542325685383</v>
      </c>
      <c r="K77" s="7"/>
      <c r="L77" s="7"/>
      <c r="M77" s="10"/>
    </row>
    <row r="78" spans="1:13" ht="15.75" x14ac:dyDescent="0.25">
      <c r="A78" s="6"/>
      <c r="B78" s="7" t="s">
        <v>14</v>
      </c>
      <c r="C78" s="16">
        <v>24.0975659048502</v>
      </c>
      <c r="D78" s="8">
        <v>19.603941812908801</v>
      </c>
      <c r="E78" s="9">
        <f t="shared" ref="E78:E84" si="24">C78-D78</f>
        <v>4.493624091941399</v>
      </c>
      <c r="F78" s="7"/>
      <c r="G78" s="9">
        <f t="shared" ref="G78:G84" si="25">E78-$F$80</f>
        <v>1.2823824121841021E-2</v>
      </c>
      <c r="H78" s="9">
        <f t="shared" ref="H78:H84" si="26">2^-G78</f>
        <v>0.9911505910346825</v>
      </c>
      <c r="I78" s="7"/>
      <c r="J78" s="9">
        <f t="shared" ref="J78:J84" si="27">H78/$I$80</f>
        <v>0.96765760611184803</v>
      </c>
      <c r="K78" s="9">
        <f>AVERAGE(J77:J80)</f>
        <v>1</v>
      </c>
      <c r="L78" s="7">
        <f>STDEVA(J77:J80)</f>
        <v>0.25659495171878527</v>
      </c>
      <c r="M78" s="10">
        <f>L78/SQRT(4)</f>
        <v>0.12829747585939263</v>
      </c>
    </row>
    <row r="79" spans="1:13" ht="15.75" x14ac:dyDescent="0.25">
      <c r="A79" s="6"/>
      <c r="B79" s="7" t="s">
        <v>15</v>
      </c>
      <c r="C79" s="16">
        <v>23.848813733285301</v>
      </c>
      <c r="D79" s="8">
        <v>19.8335427351597</v>
      </c>
      <c r="E79" s="9">
        <f t="shared" si="24"/>
        <v>4.015270998125601</v>
      </c>
      <c r="F79" s="7"/>
      <c r="G79" s="9">
        <f t="shared" si="25"/>
        <v>-0.46552926969395703</v>
      </c>
      <c r="H79" s="9">
        <f t="shared" si="26"/>
        <v>1.3808238319982591</v>
      </c>
      <c r="I79" s="7"/>
      <c r="J79" s="9">
        <f t="shared" si="27"/>
        <v>1.3480945234959445</v>
      </c>
      <c r="K79" s="7"/>
      <c r="L79" s="7"/>
      <c r="M79" s="10"/>
    </row>
    <row r="80" spans="1:13" ht="15.75" x14ac:dyDescent="0.25">
      <c r="A80" s="6"/>
      <c r="B80" s="7" t="s">
        <v>16</v>
      </c>
      <c r="C80" s="17">
        <v>24.552933955821398</v>
      </c>
      <c r="D80" s="8">
        <v>19.651330441183166</v>
      </c>
      <c r="E80" s="9">
        <f t="shared" si="24"/>
        <v>4.9016035146382322</v>
      </c>
      <c r="F80" s="9">
        <f>AVERAGE(E77:E80)</f>
        <v>4.480800267819558</v>
      </c>
      <c r="G80" s="9">
        <f t="shared" si="25"/>
        <v>0.4208032468186742</v>
      </c>
      <c r="H80" s="9">
        <f t="shared" si="26"/>
        <v>0.74700859783010354</v>
      </c>
      <c r="I80" s="9">
        <f>AVERAGE(H77:H80)</f>
        <v>1.0242782000311368</v>
      </c>
      <c r="J80" s="9">
        <f t="shared" si="27"/>
        <v>0.72930244713535386</v>
      </c>
      <c r="K80" s="7"/>
      <c r="L80" s="7"/>
      <c r="M80" s="10"/>
    </row>
    <row r="81" spans="1:13" ht="15.75" x14ac:dyDescent="0.25">
      <c r="A81" s="6" t="s">
        <v>30</v>
      </c>
      <c r="B81" s="7" t="s">
        <v>13</v>
      </c>
      <c r="C81" s="16">
        <v>26.9190380150403</v>
      </c>
      <c r="D81" s="8">
        <v>18.3077187940385</v>
      </c>
      <c r="E81" s="9">
        <f t="shared" si="24"/>
        <v>8.6113192210017999</v>
      </c>
      <c r="F81" s="7"/>
      <c r="G81" s="9">
        <f t="shared" si="25"/>
        <v>4.1305189531822419</v>
      </c>
      <c r="H81" s="9">
        <f t="shared" si="26"/>
        <v>5.7093924636127114E-2</v>
      </c>
      <c r="I81" s="7"/>
      <c r="J81" s="9">
        <f t="shared" si="27"/>
        <v>5.5740642175525684E-2</v>
      </c>
      <c r="K81" s="7"/>
      <c r="L81" s="7"/>
      <c r="M81" s="10"/>
    </row>
    <row r="82" spans="1:13" ht="15.75" x14ac:dyDescent="0.25">
      <c r="A82" s="6"/>
      <c r="B82" s="7" t="s">
        <v>14</v>
      </c>
      <c r="C82" s="16">
        <v>24.631155536787301</v>
      </c>
      <c r="D82" s="8">
        <v>19.095877049680201</v>
      </c>
      <c r="E82" s="9">
        <f t="shared" si="24"/>
        <v>5.5352784871070995</v>
      </c>
      <c r="F82" s="7"/>
      <c r="G82" s="9">
        <f t="shared" si="25"/>
        <v>1.0544782192875415</v>
      </c>
      <c r="H82" s="9">
        <f t="shared" si="26"/>
        <v>0.48147132419835836</v>
      </c>
      <c r="I82" s="7"/>
      <c r="J82" s="9">
        <f t="shared" si="27"/>
        <v>0.47005913450439757</v>
      </c>
      <c r="K82" s="9">
        <f>AVERAGE(J81:J84)</f>
        <v>0.35842125747761749</v>
      </c>
      <c r="L82" s="7">
        <f>STDEVA(J81:J84)</f>
        <v>0.26168324752769417</v>
      </c>
      <c r="M82" s="10">
        <f>L82/SQRT(4)</f>
        <v>0.13084162376384709</v>
      </c>
    </row>
    <row r="83" spans="1:13" ht="15.75" x14ac:dyDescent="0.25">
      <c r="A83" s="6"/>
      <c r="B83" s="7" t="s">
        <v>15</v>
      </c>
      <c r="C83" s="16">
        <v>23.868133082837701</v>
      </c>
      <c r="D83" s="8">
        <v>18.817638409693298</v>
      </c>
      <c r="E83" s="9">
        <f t="shared" si="24"/>
        <v>5.0504946731444029</v>
      </c>
      <c r="F83" s="7"/>
      <c r="G83" s="9">
        <f t="shared" si="25"/>
        <v>0.56969440532484494</v>
      </c>
      <c r="H83" s="9">
        <f t="shared" si="26"/>
        <v>0.67375949046031824</v>
      </c>
      <c r="I83" s="7"/>
      <c r="J83" s="9">
        <f t="shared" si="27"/>
        <v>0.65778954432481018</v>
      </c>
      <c r="K83" s="7"/>
      <c r="L83" s="7"/>
      <c r="M83" s="10"/>
    </row>
    <row r="84" spans="1:13" ht="15.75" x14ac:dyDescent="0.25">
      <c r="A84" s="11"/>
      <c r="B84" s="12" t="s">
        <v>16</v>
      </c>
      <c r="C84" s="17">
        <v>25.859637202499801</v>
      </c>
      <c r="D84" s="13">
        <v>19.413996757125702</v>
      </c>
      <c r="E84" s="14">
        <f t="shared" si="24"/>
        <v>6.4456404453740994</v>
      </c>
      <c r="F84" s="12"/>
      <c r="G84" s="14">
        <f t="shared" si="25"/>
        <v>1.9648401775545414</v>
      </c>
      <c r="H84" s="14">
        <f t="shared" si="26"/>
        <v>0.25616758255347893</v>
      </c>
      <c r="I84" s="12"/>
      <c r="J84" s="14">
        <f t="shared" si="27"/>
        <v>0.25009570890573651</v>
      </c>
      <c r="K84" s="12"/>
      <c r="L84" s="12"/>
      <c r="M84" s="15"/>
    </row>
    <row r="87" spans="1:13" ht="15.75" x14ac:dyDescent="0.25">
      <c r="A87" s="1" t="s">
        <v>31</v>
      </c>
    </row>
    <row r="88" spans="1:13" ht="15.75" x14ac:dyDescent="0.25">
      <c r="A88" s="3" t="s">
        <v>1</v>
      </c>
      <c r="B88" s="4" t="s">
        <v>2</v>
      </c>
      <c r="C88" s="4" t="s">
        <v>3</v>
      </c>
      <c r="D88" s="4" t="s">
        <v>4</v>
      </c>
      <c r="E88" s="4" t="s">
        <v>5</v>
      </c>
      <c r="F88" s="4" t="s">
        <v>6</v>
      </c>
      <c r="G88" s="4" t="s">
        <v>7</v>
      </c>
      <c r="H88" s="4" t="s">
        <v>8</v>
      </c>
      <c r="I88" s="4" t="s">
        <v>9</v>
      </c>
      <c r="J88" s="4" t="s">
        <v>10</v>
      </c>
      <c r="K88" s="4" t="s">
        <v>9</v>
      </c>
      <c r="L88" s="4" t="s">
        <v>11</v>
      </c>
      <c r="M88" s="5" t="s">
        <v>12</v>
      </c>
    </row>
    <row r="89" spans="1:13" ht="15.75" x14ac:dyDescent="0.25">
      <c r="A89" s="6" t="s">
        <v>18</v>
      </c>
      <c r="B89" s="7" t="s">
        <v>13</v>
      </c>
      <c r="C89" s="16">
        <v>29.250059369815801</v>
      </c>
      <c r="D89" s="8">
        <v>19.516506775481002</v>
      </c>
      <c r="E89" s="9">
        <f>C89-D89</f>
        <v>9.7335525943347996</v>
      </c>
      <c r="F89" s="7"/>
      <c r="G89" s="9">
        <f>E89-$F$92</f>
        <v>0.38356685683719149</v>
      </c>
      <c r="H89" s="9">
        <f>2^-G89</f>
        <v>0.76654008539353213</v>
      </c>
      <c r="I89" s="7"/>
      <c r="J89" s="9">
        <f>H89/$I$92</f>
        <v>0.58573814265565294</v>
      </c>
      <c r="K89" s="7"/>
      <c r="L89" s="7"/>
      <c r="M89" s="10"/>
    </row>
    <row r="90" spans="1:13" ht="15.75" x14ac:dyDescent="0.25">
      <c r="A90" s="6"/>
      <c r="B90" s="7" t="s">
        <v>14</v>
      </c>
      <c r="C90" s="16">
        <v>30.143390221305498</v>
      </c>
      <c r="D90" s="8">
        <v>19.603941812908801</v>
      </c>
      <c r="E90" s="9">
        <f t="shared" ref="E90:E95" si="28">C90-D90</f>
        <v>10.539448408396698</v>
      </c>
      <c r="F90" s="7"/>
      <c r="G90" s="9">
        <f t="shared" ref="G90:G96" si="29">E90-$F$92</f>
        <v>1.1894626708990899</v>
      </c>
      <c r="H90" s="9">
        <f t="shared" ref="H90:H96" si="30">2^-G90</f>
        <v>0.4384661361521322</v>
      </c>
      <c r="I90" s="7"/>
      <c r="J90" s="9">
        <f t="shared" ref="J90:J96" si="31">H90/$I$92</f>
        <v>0.33504619667124008</v>
      </c>
      <c r="K90" s="9">
        <f>AVERAGE(J89:J92)</f>
        <v>1.0000000000000002</v>
      </c>
      <c r="L90" s="7">
        <f>STDEVA(J89:J92)</f>
        <v>0.90597682762574672</v>
      </c>
      <c r="M90" s="10">
        <f>L90/SQRT(4)</f>
        <v>0.45298841381287336</v>
      </c>
    </row>
    <row r="91" spans="1:13" ht="15.75" x14ac:dyDescent="0.25">
      <c r="A91" s="6"/>
      <c r="B91" s="7" t="s">
        <v>15</v>
      </c>
      <c r="C91" s="16">
        <v>27.571815123601802</v>
      </c>
      <c r="D91" s="8">
        <v>19.8335427351597</v>
      </c>
      <c r="E91" s="9">
        <f t="shared" si="28"/>
        <v>7.7382723884421019</v>
      </c>
      <c r="F91" s="7"/>
      <c r="G91" s="9">
        <f t="shared" si="29"/>
        <v>-1.6117133490555062</v>
      </c>
      <c r="H91" s="9">
        <f t="shared" si="30"/>
        <v>3.0561457516467363</v>
      </c>
      <c r="I91" s="7"/>
      <c r="J91" s="9">
        <f t="shared" si="31"/>
        <v>2.3353000976269991</v>
      </c>
      <c r="K91" s="7"/>
      <c r="L91" s="7"/>
      <c r="M91" s="10"/>
    </row>
    <row r="92" spans="1:13" ht="15.75" x14ac:dyDescent="0.25">
      <c r="A92" s="6"/>
      <c r="B92" s="7" t="s">
        <v>16</v>
      </c>
      <c r="C92" s="17">
        <v>29.04</v>
      </c>
      <c r="D92" s="8">
        <v>19.651330441183166</v>
      </c>
      <c r="E92" s="9">
        <f t="shared" si="28"/>
        <v>9.388669558816833</v>
      </c>
      <c r="F92" s="9">
        <f>AVERAGE(E89:E92)</f>
        <v>9.3499857374976081</v>
      </c>
      <c r="G92" s="9">
        <f t="shared" si="29"/>
        <v>3.8683821319224876E-2</v>
      </c>
      <c r="H92" s="9">
        <f t="shared" si="30"/>
        <v>0.97354271080512189</v>
      </c>
      <c r="I92" s="9">
        <f>AVERAGE(H89:H92)</f>
        <v>1.3086736709993805</v>
      </c>
      <c r="J92" s="9">
        <f t="shared" si="31"/>
        <v>0.74391556304610851</v>
      </c>
      <c r="K92" s="7"/>
      <c r="L92" s="7"/>
      <c r="M92" s="10"/>
    </row>
    <row r="93" spans="1:13" ht="15.75" x14ac:dyDescent="0.25">
      <c r="A93" s="6" t="s">
        <v>32</v>
      </c>
      <c r="B93" s="7" t="s">
        <v>13</v>
      </c>
      <c r="C93" s="16">
        <v>29.287051193312799</v>
      </c>
      <c r="D93" s="19">
        <v>19.91</v>
      </c>
      <c r="E93" s="9">
        <f t="shared" si="28"/>
        <v>9.3770511933127985</v>
      </c>
      <c r="F93" s="7"/>
      <c r="G93" s="9">
        <f t="shared" si="29"/>
        <v>2.7065455815190376E-2</v>
      </c>
      <c r="H93" s="9">
        <f t="shared" si="30"/>
        <v>0.98141453556167058</v>
      </c>
      <c r="I93" s="7"/>
      <c r="J93" s="9">
        <f t="shared" si="31"/>
        <v>0.74993067967219396</v>
      </c>
      <c r="K93" s="7"/>
      <c r="L93" s="7"/>
      <c r="M93" s="10"/>
    </row>
    <row r="94" spans="1:13" ht="15.75" x14ac:dyDescent="0.25">
      <c r="A94" s="6"/>
      <c r="B94" s="7" t="s">
        <v>14</v>
      </c>
      <c r="C94" s="16">
        <v>30.415233435946899</v>
      </c>
      <c r="D94" s="19">
        <v>19.38</v>
      </c>
      <c r="E94" s="9">
        <f t="shared" si="28"/>
        <v>11.0352334359469</v>
      </c>
      <c r="F94" s="7"/>
      <c r="G94" s="9">
        <f t="shared" si="29"/>
        <v>1.6852476984492917</v>
      </c>
      <c r="H94" s="9">
        <f t="shared" si="30"/>
        <v>0.31094952135720239</v>
      </c>
      <c r="I94" s="7"/>
      <c r="J94" s="9">
        <f t="shared" si="31"/>
        <v>0.23760661519211507</v>
      </c>
      <c r="K94" s="9">
        <f>AVERAGE(J93:J96)</f>
        <v>0.52380360977819151</v>
      </c>
      <c r="L94" s="7">
        <f>STDEVA(J93:J96)</f>
        <v>0.22651674750917714</v>
      </c>
      <c r="M94" s="10">
        <f>L94/SQRT(4)</f>
        <v>0.11325837375458857</v>
      </c>
    </row>
    <row r="95" spans="1:13" ht="15.75" x14ac:dyDescent="0.25">
      <c r="A95" s="6"/>
      <c r="B95" s="7" t="s">
        <v>15</v>
      </c>
      <c r="C95" s="16">
        <v>29.444276058030098</v>
      </c>
      <c r="D95" s="19">
        <v>19.350000000000001</v>
      </c>
      <c r="E95" s="9">
        <f t="shared" si="28"/>
        <v>10.094276058030097</v>
      </c>
      <c r="F95" s="7"/>
      <c r="G95" s="9">
        <f t="shared" si="29"/>
        <v>0.74429032053248889</v>
      </c>
      <c r="H95" s="9">
        <f t="shared" si="30"/>
        <v>0.59696145199601292</v>
      </c>
      <c r="I95" s="7"/>
      <c r="J95" s="9">
        <f t="shared" si="31"/>
        <v>0.45615760844346925</v>
      </c>
      <c r="K95" s="7"/>
      <c r="L95" s="7"/>
      <c r="M95" s="10"/>
    </row>
    <row r="96" spans="1:13" ht="15.75" x14ac:dyDescent="0.25">
      <c r="A96" s="11"/>
      <c r="B96" s="12" t="s">
        <v>16</v>
      </c>
      <c r="C96" s="17">
        <v>29.36</v>
      </c>
      <c r="D96" s="18">
        <v>19.78</v>
      </c>
      <c r="E96" s="14">
        <f>C96-D96</f>
        <v>9.5799999999999983</v>
      </c>
      <c r="F96" s="12"/>
      <c r="G96" s="14">
        <f t="shared" si="29"/>
        <v>0.23001426250239021</v>
      </c>
      <c r="H96" s="14">
        <f t="shared" si="30"/>
        <v>0.8526264626497253</v>
      </c>
      <c r="I96" s="12"/>
      <c r="J96" s="14">
        <f t="shared" si="31"/>
        <v>0.65151953580498745</v>
      </c>
      <c r="K96" s="12"/>
      <c r="L96" s="12"/>
      <c r="M96" s="15"/>
    </row>
    <row r="99" spans="1:13" ht="15.75" x14ac:dyDescent="0.25">
      <c r="A99" s="1" t="s">
        <v>33</v>
      </c>
    </row>
    <row r="100" spans="1:13" ht="15.75" x14ac:dyDescent="0.25">
      <c r="A100" s="3" t="s">
        <v>1</v>
      </c>
      <c r="B100" s="4" t="s">
        <v>2</v>
      </c>
      <c r="C100" s="4" t="s">
        <v>3</v>
      </c>
      <c r="D100" s="4" t="s">
        <v>4</v>
      </c>
      <c r="E100" s="4" t="s">
        <v>5</v>
      </c>
      <c r="F100" s="4" t="s">
        <v>6</v>
      </c>
      <c r="G100" s="4" t="s">
        <v>7</v>
      </c>
      <c r="H100" s="4" t="s">
        <v>8</v>
      </c>
      <c r="I100" s="4" t="s">
        <v>9</v>
      </c>
      <c r="J100" s="4" t="s">
        <v>10</v>
      </c>
      <c r="K100" s="4" t="s">
        <v>9</v>
      </c>
      <c r="L100" s="4" t="s">
        <v>11</v>
      </c>
      <c r="M100" s="5" t="s">
        <v>12</v>
      </c>
    </row>
    <row r="101" spans="1:13" ht="15.75" x14ac:dyDescent="0.25">
      <c r="A101" s="6" t="s">
        <v>18</v>
      </c>
      <c r="B101" s="7" t="s">
        <v>13</v>
      </c>
      <c r="C101" s="16">
        <v>27.5127580498661</v>
      </c>
      <c r="D101" s="8">
        <v>19.516506775481002</v>
      </c>
      <c r="E101" s="9">
        <f>C101-D101</f>
        <v>7.9962512743850986</v>
      </c>
      <c r="F101" s="7"/>
      <c r="G101" s="9">
        <f>E101-$F$104</f>
        <v>1.167931622686341</v>
      </c>
      <c r="H101" s="9">
        <f>2^-G101</f>
        <v>0.44505895993708672</v>
      </c>
      <c r="I101" s="7"/>
      <c r="J101" s="9">
        <f>H101/$I$104</f>
        <v>0.32032912119606505</v>
      </c>
      <c r="K101" s="7"/>
      <c r="L101" s="7"/>
      <c r="M101" s="10"/>
    </row>
    <row r="102" spans="1:13" ht="15.75" x14ac:dyDescent="0.25">
      <c r="A102" s="6"/>
      <c r="B102" s="7" t="s">
        <v>14</v>
      </c>
      <c r="C102" s="16">
        <v>26.631349113294299</v>
      </c>
      <c r="D102" s="8">
        <v>19.603941812908801</v>
      </c>
      <c r="E102" s="9">
        <f t="shared" ref="E102:E108" si="32">C102-D102</f>
        <v>7.027407300385498</v>
      </c>
      <c r="F102" s="7"/>
      <c r="G102" s="9">
        <f t="shared" ref="G102:G108" si="33">E102-$F$104</f>
        <v>0.19908764868674034</v>
      </c>
      <c r="H102" s="9">
        <f t="shared" ref="H102:H108" si="34">2^-G102</f>
        <v>0.87110126813590538</v>
      </c>
      <c r="I102" s="7"/>
      <c r="J102" s="9">
        <f t="shared" ref="J102:J108" si="35">H102/$I$104</f>
        <v>0.62697109554697472</v>
      </c>
      <c r="K102" s="9">
        <f>AVERAGE(J101:J104)</f>
        <v>1</v>
      </c>
      <c r="L102" s="7">
        <f>STDEVA(J101:J104)</f>
        <v>1.0234384761926487</v>
      </c>
      <c r="M102" s="10">
        <f>L102/SQRT(4)</f>
        <v>0.51171923809632436</v>
      </c>
    </row>
    <row r="103" spans="1:13" ht="15.75" x14ac:dyDescent="0.25">
      <c r="A103" s="6"/>
      <c r="B103" s="7" t="s">
        <v>15</v>
      </c>
      <c r="C103" s="16">
        <v>24.8522140362602</v>
      </c>
      <c r="D103" s="8">
        <v>19.8335427351597</v>
      </c>
      <c r="E103" s="9">
        <f t="shared" si="32"/>
        <v>5.0186713011005004</v>
      </c>
      <c r="F103" s="7"/>
      <c r="G103" s="9">
        <f t="shared" si="33"/>
        <v>-1.8096483505982572</v>
      </c>
      <c r="H103" s="9">
        <f t="shared" si="34"/>
        <v>3.5055683171020386</v>
      </c>
      <c r="I103" s="7"/>
      <c r="J103" s="9">
        <f t="shared" si="35"/>
        <v>2.5231165292544664</v>
      </c>
      <c r="K103" s="7"/>
      <c r="L103" s="7"/>
      <c r="M103" s="10"/>
    </row>
    <row r="104" spans="1:13" ht="15.75" x14ac:dyDescent="0.25">
      <c r="A104" s="6"/>
      <c r="B104" s="7" t="s">
        <v>16</v>
      </c>
      <c r="C104" s="17">
        <v>26.9222791721071</v>
      </c>
      <c r="D104" s="8">
        <v>19.651330441183166</v>
      </c>
      <c r="E104" s="9">
        <f t="shared" si="32"/>
        <v>7.2709487309239336</v>
      </c>
      <c r="F104" s="9">
        <f>AVERAGE(E101:E104)</f>
        <v>6.8283196516987577</v>
      </c>
      <c r="G104" s="9">
        <f t="shared" si="33"/>
        <v>0.44262907922517591</v>
      </c>
      <c r="H104" s="9">
        <f t="shared" si="34"/>
        <v>0.73579252284772712</v>
      </c>
      <c r="I104" s="9">
        <f>AVERAGE(H101:H104)</f>
        <v>1.3893802670056894</v>
      </c>
      <c r="J104" s="9">
        <f t="shared" si="35"/>
        <v>0.52958325400249417</v>
      </c>
      <c r="K104" s="7"/>
      <c r="L104" s="7"/>
      <c r="M104" s="10"/>
    </row>
    <row r="105" spans="1:13" ht="15.75" x14ac:dyDescent="0.25">
      <c r="A105" s="6" t="s">
        <v>34</v>
      </c>
      <c r="B105" s="7" t="s">
        <v>13</v>
      </c>
      <c r="C105" s="16">
        <v>28.830536878015099</v>
      </c>
      <c r="D105" s="19">
        <v>19.344251490238801</v>
      </c>
      <c r="E105" s="9">
        <f t="shared" si="32"/>
        <v>9.4862853877762987</v>
      </c>
      <c r="F105" s="7"/>
      <c r="G105" s="9">
        <f t="shared" si="33"/>
        <v>2.6579657360775411</v>
      </c>
      <c r="H105" s="9">
        <f t="shared" si="34"/>
        <v>0.15844282821747904</v>
      </c>
      <c r="I105" s="7"/>
      <c r="J105" s="9">
        <f t="shared" si="35"/>
        <v>0.11403849038315889</v>
      </c>
      <c r="K105" s="7"/>
      <c r="L105" s="7"/>
      <c r="M105" s="10"/>
    </row>
    <row r="106" spans="1:13" ht="15.75" x14ac:dyDescent="0.25">
      <c r="A106" s="6"/>
      <c r="B106" s="7" t="s">
        <v>14</v>
      </c>
      <c r="C106" s="16">
        <v>28.1567685337643</v>
      </c>
      <c r="D106" s="19">
        <v>20.307958120410699</v>
      </c>
      <c r="E106" s="9">
        <f t="shared" si="32"/>
        <v>7.8488104133536005</v>
      </c>
      <c r="F106" s="7"/>
      <c r="G106" s="9">
        <f t="shared" si="33"/>
        <v>1.0204907616548429</v>
      </c>
      <c r="H106" s="9">
        <f t="shared" si="34"/>
        <v>0.49294863735624939</v>
      </c>
      <c r="I106" s="7"/>
      <c r="J106" s="9">
        <f t="shared" si="35"/>
        <v>0.35479749429479324</v>
      </c>
      <c r="K106" s="9">
        <f>AVERAGE(J105:J108)</f>
        <v>0.20967606307801984</v>
      </c>
      <c r="L106" s="7">
        <f>STDEVA(J105:J108)</f>
        <v>0.10281784743671672</v>
      </c>
      <c r="M106" s="10">
        <f>L106/SQRT(4)</f>
        <v>5.1408923718358361E-2</v>
      </c>
    </row>
    <row r="107" spans="1:13" ht="15.75" x14ac:dyDescent="0.25">
      <c r="A107" s="6"/>
      <c r="B107" s="7" t="s">
        <v>15</v>
      </c>
      <c r="C107" s="16">
        <v>28.3621203285037</v>
      </c>
      <c r="D107" s="19">
        <v>19.663326544953001</v>
      </c>
      <c r="E107" s="9">
        <f t="shared" si="32"/>
        <v>8.6987937835506983</v>
      </c>
      <c r="F107" s="7"/>
      <c r="G107" s="9">
        <f t="shared" si="33"/>
        <v>1.8704741318519407</v>
      </c>
      <c r="H107" s="9">
        <f t="shared" si="34"/>
        <v>0.27348353205339759</v>
      </c>
      <c r="I107" s="7"/>
      <c r="J107" s="9">
        <f t="shared" si="35"/>
        <v>0.19683850314269485</v>
      </c>
      <c r="K107" s="7"/>
      <c r="L107" s="7"/>
      <c r="M107" s="10"/>
    </row>
    <row r="108" spans="1:13" ht="15.75" x14ac:dyDescent="0.25">
      <c r="A108" s="11"/>
      <c r="B108" s="12" t="s">
        <v>16</v>
      </c>
      <c r="C108" s="17">
        <v>27.9831842732093</v>
      </c>
      <c r="D108" s="18">
        <v>19.098398269874</v>
      </c>
      <c r="E108" s="14">
        <f t="shared" si="32"/>
        <v>8.8847860033353001</v>
      </c>
      <c r="F108" s="12"/>
      <c r="G108" s="14">
        <f t="shared" si="33"/>
        <v>2.0564663516365425</v>
      </c>
      <c r="H108" s="14">
        <f t="shared" si="34"/>
        <v>0.24040414038903785</v>
      </c>
      <c r="I108" s="12"/>
      <c r="J108" s="14">
        <f t="shared" si="35"/>
        <v>0.17302976449143237</v>
      </c>
      <c r="K108" s="12"/>
      <c r="L108" s="12"/>
      <c r="M108" s="15"/>
    </row>
    <row r="112" spans="1:13" ht="15.75" x14ac:dyDescent="0.25">
      <c r="A112" s="1" t="s">
        <v>35</v>
      </c>
    </row>
    <row r="113" spans="1:13" ht="15.75" x14ac:dyDescent="0.25">
      <c r="A113" s="3" t="s">
        <v>1</v>
      </c>
      <c r="B113" s="4" t="s">
        <v>2</v>
      </c>
      <c r="C113" s="4" t="s">
        <v>3</v>
      </c>
      <c r="D113" s="4" t="s">
        <v>4</v>
      </c>
      <c r="E113" s="4" t="s">
        <v>5</v>
      </c>
      <c r="F113" s="4" t="s">
        <v>6</v>
      </c>
      <c r="G113" s="4" t="s">
        <v>7</v>
      </c>
      <c r="H113" s="4" t="s">
        <v>8</v>
      </c>
      <c r="I113" s="4" t="s">
        <v>9</v>
      </c>
      <c r="J113" s="4" t="s">
        <v>10</v>
      </c>
      <c r="K113" s="4" t="s">
        <v>9</v>
      </c>
      <c r="L113" s="4" t="s">
        <v>11</v>
      </c>
      <c r="M113" s="5" t="s">
        <v>12</v>
      </c>
    </row>
    <row r="114" spans="1:13" ht="15.75" x14ac:dyDescent="0.25">
      <c r="A114" s="6" t="s">
        <v>18</v>
      </c>
      <c r="B114" s="7" t="s">
        <v>13</v>
      </c>
      <c r="C114" s="16">
        <v>29.9134170381163</v>
      </c>
      <c r="D114" s="8">
        <v>19.516506775481002</v>
      </c>
      <c r="E114" s="9">
        <f>C114-D114</f>
        <v>10.396910262635298</v>
      </c>
      <c r="F114" s="7"/>
      <c r="G114" s="9">
        <f>E114-$F$117</f>
        <v>0.22141864702269132</v>
      </c>
      <c r="H114" s="9">
        <f>2^-G114</f>
        <v>0.85772159722531116</v>
      </c>
      <c r="I114" s="7"/>
      <c r="J114" s="9">
        <f>H114/$I$117</f>
        <v>0.77968918654921915</v>
      </c>
      <c r="K114" s="7"/>
      <c r="L114" s="7"/>
      <c r="M114" s="10"/>
    </row>
    <row r="115" spans="1:13" ht="15.75" x14ac:dyDescent="0.25">
      <c r="A115" s="6"/>
      <c r="B115" s="7" t="s">
        <v>14</v>
      </c>
      <c r="C115" s="16">
        <v>30.463841689397999</v>
      </c>
      <c r="D115" s="8">
        <v>19.603941812908801</v>
      </c>
      <c r="E115" s="9">
        <f t="shared" ref="E115:E121" si="36">C115-D115</f>
        <v>10.859899876489198</v>
      </c>
      <c r="F115" s="7"/>
      <c r="G115" s="9">
        <f t="shared" ref="G115:G121" si="37">E115-$F$117</f>
        <v>0.6844082608765909</v>
      </c>
      <c r="H115" s="9">
        <f t="shared" ref="H115:H121" si="38">2^-G115</f>
        <v>0.62226100232097092</v>
      </c>
      <c r="I115" s="7"/>
      <c r="J115" s="9">
        <f t="shared" ref="J115:J121" si="39">H115/$I$117</f>
        <v>0.56564994549565062</v>
      </c>
      <c r="K115" s="9">
        <f>AVERAGE(J114:J117)</f>
        <v>1.0000000000000002</v>
      </c>
      <c r="L115" s="7">
        <f>STDEVA(J114:J117)</f>
        <v>0.54119265957137863</v>
      </c>
      <c r="M115" s="10">
        <f>L115/SQRT(4)</f>
        <v>0.27059632978568932</v>
      </c>
    </row>
    <row r="116" spans="1:13" ht="15.75" x14ac:dyDescent="0.25">
      <c r="A116" s="6"/>
      <c r="B116" s="7" t="s">
        <v>15</v>
      </c>
      <c r="C116" s="16">
        <v>29.031876286419099</v>
      </c>
      <c r="D116" s="8">
        <v>19.8335427351597</v>
      </c>
      <c r="E116" s="9">
        <f t="shared" si="36"/>
        <v>9.1983335512593989</v>
      </c>
      <c r="F116" s="7"/>
      <c r="G116" s="9">
        <f t="shared" si="37"/>
        <v>-0.97715806435320829</v>
      </c>
      <c r="H116" s="9">
        <f t="shared" si="38"/>
        <v>1.9685837139475761</v>
      </c>
      <c r="I116" s="7"/>
      <c r="J116" s="9">
        <f t="shared" si="39"/>
        <v>1.7894890831093699</v>
      </c>
      <c r="K116" s="7"/>
      <c r="L116" s="7"/>
      <c r="M116" s="10"/>
    </row>
    <row r="117" spans="1:13" ht="15.75" x14ac:dyDescent="0.25">
      <c r="A117" s="6"/>
      <c r="B117" s="7" t="s">
        <v>16</v>
      </c>
      <c r="C117" s="17">
        <v>29.898153213249699</v>
      </c>
      <c r="D117" s="8">
        <v>19.651330441183166</v>
      </c>
      <c r="E117" s="9">
        <f t="shared" si="36"/>
        <v>10.246822772066533</v>
      </c>
      <c r="F117" s="9">
        <f>AVERAGE(E114:E117)</f>
        <v>10.175491615612607</v>
      </c>
      <c r="G117" s="9">
        <f t="shared" si="37"/>
        <v>7.133115645392607E-2</v>
      </c>
      <c r="H117" s="9">
        <f t="shared" si="38"/>
        <v>0.95175941641116268</v>
      </c>
      <c r="I117" s="9">
        <f>AVERAGE(H114:H117)</f>
        <v>1.1000814324762551</v>
      </c>
      <c r="J117" s="9">
        <f t="shared" si="39"/>
        <v>0.86517178484576063</v>
      </c>
      <c r="K117" s="7"/>
      <c r="L117" s="7"/>
      <c r="M117" s="10"/>
    </row>
    <row r="118" spans="1:13" ht="15.75" x14ac:dyDescent="0.25">
      <c r="A118" s="6" t="s">
        <v>36</v>
      </c>
      <c r="B118" s="7" t="s">
        <v>13</v>
      </c>
      <c r="C118" s="16">
        <v>32.420853812057899</v>
      </c>
      <c r="D118" s="8">
        <v>19.797846949739199</v>
      </c>
      <c r="E118" s="9">
        <f t="shared" si="36"/>
        <v>12.6230068623187</v>
      </c>
      <c r="F118" s="7"/>
      <c r="G118" s="9">
        <f t="shared" si="37"/>
        <v>2.447515246706093</v>
      </c>
      <c r="H118" s="9">
        <f t="shared" si="38"/>
        <v>0.18332618288463201</v>
      </c>
      <c r="I118" s="7"/>
      <c r="J118" s="9">
        <f t="shared" si="39"/>
        <v>0.16664782939929226</v>
      </c>
      <c r="K118" s="7"/>
      <c r="L118" s="7"/>
      <c r="M118" s="10"/>
    </row>
    <row r="119" spans="1:13" ht="15.75" x14ac:dyDescent="0.25">
      <c r="A119" s="6"/>
      <c r="B119" s="7" t="s">
        <v>14</v>
      </c>
      <c r="C119" s="16">
        <v>31.262125838492501</v>
      </c>
      <c r="D119" s="8">
        <v>19.874947026058301</v>
      </c>
      <c r="E119" s="9">
        <f t="shared" si="36"/>
        <v>11.3871788124342</v>
      </c>
      <c r="F119" s="7"/>
      <c r="G119" s="9">
        <f t="shared" si="37"/>
        <v>1.2116871968215932</v>
      </c>
      <c r="H119" s="9">
        <f t="shared" si="38"/>
        <v>0.43176338348939192</v>
      </c>
      <c r="I119" s="7"/>
      <c r="J119" s="9">
        <f t="shared" si="39"/>
        <v>0.39248311147066961</v>
      </c>
      <c r="K119" s="9">
        <f>AVERAGE(J118:J121)</f>
        <v>0.24449248527422962</v>
      </c>
      <c r="L119" s="7">
        <f>STDEVA(J118:J121)</f>
        <v>0.13964278265211666</v>
      </c>
      <c r="M119" s="10">
        <f>L119/SQRT(4)</f>
        <v>6.982139132605833E-2</v>
      </c>
    </row>
    <row r="120" spans="1:13" ht="15.75" x14ac:dyDescent="0.25">
      <c r="A120" s="6"/>
      <c r="B120" s="7" t="s">
        <v>15</v>
      </c>
      <c r="C120" s="16">
        <v>31.489613715920399</v>
      </c>
      <c r="D120" s="8">
        <v>19.843095673546799</v>
      </c>
      <c r="E120" s="9">
        <f t="shared" si="36"/>
        <v>11.6465180423736</v>
      </c>
      <c r="F120" s="7"/>
      <c r="G120" s="9">
        <f t="shared" si="37"/>
        <v>1.4710264267609929</v>
      </c>
      <c r="H120" s="9">
        <f t="shared" si="38"/>
        <v>0.36072556401571731</v>
      </c>
      <c r="I120" s="7"/>
      <c r="J120" s="9">
        <f t="shared" si="39"/>
        <v>0.32790805604611772</v>
      </c>
      <c r="K120" s="7"/>
      <c r="L120" s="7"/>
      <c r="M120" s="10"/>
    </row>
    <row r="121" spans="1:13" ht="15.75" x14ac:dyDescent="0.25">
      <c r="A121" s="11"/>
      <c r="B121" s="12" t="s">
        <v>16</v>
      </c>
      <c r="C121" s="17">
        <v>33.613559887435898</v>
      </c>
      <c r="D121" s="13">
        <v>20.116593737007701</v>
      </c>
      <c r="E121" s="14">
        <f t="shared" si="36"/>
        <v>13.496966150428197</v>
      </c>
      <c r="F121" s="12"/>
      <c r="G121" s="14">
        <f t="shared" si="37"/>
        <v>3.3214745348155894</v>
      </c>
      <c r="H121" s="14">
        <f t="shared" si="38"/>
        <v>0.10003144333087569</v>
      </c>
      <c r="I121" s="12"/>
      <c r="J121" s="14">
        <f t="shared" si="39"/>
        <v>9.0930944180838927E-2</v>
      </c>
      <c r="K121" s="12"/>
      <c r="L121" s="12"/>
      <c r="M121" s="15"/>
    </row>
    <row r="124" spans="1:13" ht="15.75" x14ac:dyDescent="0.25">
      <c r="A124" s="1" t="s">
        <v>37</v>
      </c>
    </row>
    <row r="125" spans="1:13" ht="15.75" x14ac:dyDescent="0.25">
      <c r="A125" s="3" t="s">
        <v>1</v>
      </c>
      <c r="B125" s="4" t="s">
        <v>2</v>
      </c>
      <c r="C125" s="4" t="s">
        <v>3</v>
      </c>
      <c r="D125" s="4" t="s">
        <v>4</v>
      </c>
      <c r="E125" s="4" t="s">
        <v>5</v>
      </c>
      <c r="F125" s="4" t="s">
        <v>6</v>
      </c>
      <c r="G125" s="4" t="s">
        <v>7</v>
      </c>
      <c r="H125" s="4" t="s">
        <v>8</v>
      </c>
      <c r="I125" s="4" t="s">
        <v>9</v>
      </c>
      <c r="J125" s="4" t="s">
        <v>10</v>
      </c>
      <c r="K125" s="4" t="s">
        <v>9</v>
      </c>
      <c r="L125" s="4" t="s">
        <v>11</v>
      </c>
      <c r="M125" s="5" t="s">
        <v>12</v>
      </c>
    </row>
    <row r="126" spans="1:13" ht="15.75" x14ac:dyDescent="0.25">
      <c r="A126" s="6" t="s">
        <v>18</v>
      </c>
      <c r="B126" s="7" t="s">
        <v>13</v>
      </c>
      <c r="C126" s="16">
        <v>28.375175403028798</v>
      </c>
      <c r="D126" s="8">
        <v>19.516506775481002</v>
      </c>
      <c r="E126" s="9">
        <f>C126-D126</f>
        <v>8.8586686275477966</v>
      </c>
      <c r="F126" s="7"/>
      <c r="G126" s="9">
        <f>E126-$F$129</f>
        <v>-1.6833121461811373E-2</v>
      </c>
      <c r="H126" s="9">
        <f>2^-G126</f>
        <v>1.0117361653314407</v>
      </c>
      <c r="I126" s="7"/>
      <c r="J126" s="9">
        <f>H126/$I$129</f>
        <v>0.85202755678379838</v>
      </c>
      <c r="K126" s="7"/>
      <c r="L126" s="7"/>
      <c r="M126" s="10"/>
    </row>
    <row r="127" spans="1:13" ht="15.75" x14ac:dyDescent="0.25">
      <c r="A127" s="6"/>
      <c r="B127" s="7" t="s">
        <v>14</v>
      </c>
      <c r="C127" s="16">
        <v>28.639274034887698</v>
      </c>
      <c r="D127" s="8">
        <v>19.603941812908801</v>
      </c>
      <c r="E127" s="9">
        <f t="shared" ref="E127:E133" si="40">C127-D127</f>
        <v>9.0353322219788978</v>
      </c>
      <c r="F127" s="7"/>
      <c r="G127" s="9">
        <f t="shared" ref="G127:G133" si="41">E127-$F$129</f>
        <v>0.15983047296928987</v>
      </c>
      <c r="H127" s="9">
        <f t="shared" ref="H127:H132" si="42">2^-G127</f>
        <v>0.89513024898256599</v>
      </c>
      <c r="I127" s="7"/>
      <c r="J127" s="9">
        <f t="shared" ref="J127:J133" si="43">H127/$I$129</f>
        <v>0.75382858217195325</v>
      </c>
      <c r="K127" s="9">
        <f>AVERAGE(J126:J129)</f>
        <v>1</v>
      </c>
      <c r="L127" s="7">
        <f>STDEVA(J126:J129)</f>
        <v>0.69759732841633937</v>
      </c>
      <c r="M127" s="10">
        <f>L127/SQRT(4)</f>
        <v>0.34879866420816968</v>
      </c>
    </row>
    <row r="128" spans="1:13" ht="15.75" x14ac:dyDescent="0.25">
      <c r="A128" s="6"/>
      <c r="B128" s="7" t="s">
        <v>15</v>
      </c>
      <c r="C128" s="16">
        <v>27.458861198405302</v>
      </c>
      <c r="D128" s="8">
        <v>19.8335427351597</v>
      </c>
      <c r="E128" s="9">
        <f t="shared" si="40"/>
        <v>7.6253184632456019</v>
      </c>
      <c r="F128" s="7"/>
      <c r="G128" s="9">
        <f t="shared" si="41"/>
        <v>-1.2501832857640061</v>
      </c>
      <c r="H128" s="9">
        <f t="shared" si="42"/>
        <v>2.3787164124828197</v>
      </c>
      <c r="I128" s="7"/>
      <c r="J128" s="9">
        <f t="shared" si="43"/>
        <v>2.0032217910736736</v>
      </c>
      <c r="K128" s="7"/>
      <c r="L128" s="7"/>
      <c r="M128" s="10"/>
    </row>
    <row r="129" spans="1:13" ht="15.75" x14ac:dyDescent="0.25">
      <c r="A129" s="6"/>
      <c r="B129" s="7" t="s">
        <v>16</v>
      </c>
      <c r="C129" s="17">
        <v>29.634018124449302</v>
      </c>
      <c r="D129" s="8">
        <v>19.651330441183166</v>
      </c>
      <c r="E129" s="9">
        <f t="shared" si="40"/>
        <v>9.9826876832661355</v>
      </c>
      <c r="F129" s="9">
        <f>AVERAGE(E126:E129)</f>
        <v>8.875501749009608</v>
      </c>
      <c r="G129" s="9">
        <f t="shared" si="41"/>
        <v>1.1071859342565276</v>
      </c>
      <c r="H129" s="9">
        <f t="shared" si="42"/>
        <v>0.4641985964731174</v>
      </c>
      <c r="I129" s="9">
        <f>AVERAGE(H126:H129)</f>
        <v>1.187445355817486</v>
      </c>
      <c r="J129" s="9">
        <f t="shared" si="43"/>
        <v>0.39092206997057483</v>
      </c>
      <c r="K129" s="7"/>
      <c r="L129" s="7"/>
      <c r="M129" s="10"/>
    </row>
    <row r="130" spans="1:13" ht="15.75" x14ac:dyDescent="0.25">
      <c r="A130" s="6" t="s">
        <v>38</v>
      </c>
      <c r="B130" s="7" t="s">
        <v>13</v>
      </c>
      <c r="C130" s="16">
        <v>29.735271708677701</v>
      </c>
      <c r="D130" s="8">
        <v>19.693162356419101</v>
      </c>
      <c r="E130" s="9">
        <f t="shared" si="40"/>
        <v>10.042109352258599</v>
      </c>
      <c r="F130" s="7"/>
      <c r="G130" s="9">
        <f t="shared" si="41"/>
        <v>1.1666076032489912</v>
      </c>
      <c r="H130" s="9">
        <f t="shared" si="42"/>
        <v>0.44546759598051167</v>
      </c>
      <c r="I130" s="7"/>
      <c r="J130" s="9">
        <f t="shared" si="43"/>
        <v>0.37514787000352834</v>
      </c>
      <c r="K130" s="7"/>
      <c r="L130" s="7"/>
      <c r="M130" s="10"/>
    </row>
    <row r="131" spans="1:13" ht="15.75" x14ac:dyDescent="0.25">
      <c r="A131" s="6"/>
      <c r="B131" s="7" t="s">
        <v>14</v>
      </c>
      <c r="C131" s="16">
        <v>30.597360179548701</v>
      </c>
      <c r="D131" s="8">
        <v>19.6160442632263</v>
      </c>
      <c r="E131" s="9">
        <f t="shared" si="40"/>
        <v>10.981315916322401</v>
      </c>
      <c r="F131" s="7"/>
      <c r="G131" s="9">
        <f t="shared" si="41"/>
        <v>2.1058141673127935</v>
      </c>
      <c r="H131" s="9">
        <f t="shared" si="42"/>
        <v>0.23232009164785453</v>
      </c>
      <c r="I131" s="7"/>
      <c r="J131" s="9">
        <f t="shared" si="43"/>
        <v>0.19564697483524693</v>
      </c>
      <c r="K131" s="9">
        <f>AVERAGE(J130:J133)</f>
        <v>0.47427093181981433</v>
      </c>
      <c r="L131" s="7">
        <f>STDEVA(J130:J133)</f>
        <v>0.23350940099730377</v>
      </c>
      <c r="M131" s="10">
        <f>L131/SQRT(4)</f>
        <v>0.11675470049865189</v>
      </c>
    </row>
    <row r="132" spans="1:13" ht="15.75" x14ac:dyDescent="0.25">
      <c r="A132" s="6"/>
      <c r="B132" s="7" t="s">
        <v>15</v>
      </c>
      <c r="C132" s="16">
        <v>28.400953560583801</v>
      </c>
      <c r="D132" s="8">
        <v>19.283294156606399</v>
      </c>
      <c r="E132" s="9">
        <f t="shared" si="40"/>
        <v>9.1176594039774024</v>
      </c>
      <c r="F132" s="7"/>
      <c r="G132" s="9">
        <f t="shared" si="41"/>
        <v>0.2421576549677944</v>
      </c>
      <c r="H132" s="9">
        <f t="shared" si="42"/>
        <v>0.84547988989616207</v>
      </c>
      <c r="I132" s="7"/>
      <c r="J132" s="9">
        <f t="shared" si="43"/>
        <v>0.7120158294055553</v>
      </c>
      <c r="K132" s="7"/>
      <c r="L132" s="7"/>
      <c r="M132" s="10"/>
    </row>
    <row r="133" spans="1:13" ht="15.75" x14ac:dyDescent="0.25">
      <c r="A133" s="11"/>
      <c r="B133" s="12" t="s">
        <v>16</v>
      </c>
      <c r="C133" s="17">
        <v>29.521225351277799</v>
      </c>
      <c r="D133" s="13">
        <v>20.1905367284824</v>
      </c>
      <c r="E133" s="14">
        <f t="shared" si="40"/>
        <v>9.3306886227953996</v>
      </c>
      <c r="F133" s="12"/>
      <c r="G133" s="14">
        <f t="shared" si="41"/>
        <v>0.45518687378579159</v>
      </c>
      <c r="H133" s="14">
        <f>2^-G133</f>
        <v>0.729415684030152</v>
      </c>
      <c r="I133" s="12"/>
      <c r="J133" s="14">
        <f t="shared" si="43"/>
        <v>0.61427305303492674</v>
      </c>
      <c r="K133" s="12"/>
      <c r="L133" s="12"/>
      <c r="M133" s="15"/>
    </row>
    <row r="136" spans="1:13" ht="15.75" x14ac:dyDescent="0.25">
      <c r="A136" s="1" t="s">
        <v>39</v>
      </c>
    </row>
    <row r="137" spans="1:13" ht="15.75" x14ac:dyDescent="0.25">
      <c r="A137" s="3" t="s">
        <v>1</v>
      </c>
      <c r="B137" s="4" t="s">
        <v>2</v>
      </c>
      <c r="C137" s="4" t="s">
        <v>3</v>
      </c>
      <c r="D137" s="4" t="s">
        <v>4</v>
      </c>
      <c r="E137" s="4" t="s">
        <v>5</v>
      </c>
      <c r="F137" s="4" t="s">
        <v>6</v>
      </c>
      <c r="G137" s="4" t="s">
        <v>7</v>
      </c>
      <c r="H137" s="4" t="s">
        <v>8</v>
      </c>
      <c r="I137" s="4" t="s">
        <v>9</v>
      </c>
      <c r="J137" s="4" t="s">
        <v>10</v>
      </c>
      <c r="K137" s="4" t="s">
        <v>9</v>
      </c>
      <c r="L137" s="4" t="s">
        <v>11</v>
      </c>
      <c r="M137" s="5" t="s">
        <v>12</v>
      </c>
    </row>
    <row r="138" spans="1:13" ht="15.75" x14ac:dyDescent="0.25">
      <c r="A138" s="6" t="s">
        <v>18</v>
      </c>
      <c r="B138" s="7" t="s">
        <v>13</v>
      </c>
      <c r="C138" s="16">
        <v>20.504429462093199</v>
      </c>
      <c r="D138" s="8">
        <v>18.768235624939202</v>
      </c>
      <c r="E138" s="9">
        <f>C138-D138</f>
        <v>1.7361938371539978</v>
      </c>
      <c r="F138" s="7"/>
      <c r="G138" s="9">
        <f>E138-$F$141</f>
        <v>-0.18642248947590012</v>
      </c>
      <c r="H138" s="9">
        <f>2^-G138</f>
        <v>1.1379384213782844</v>
      </c>
      <c r="I138" s="7"/>
      <c r="J138" s="9">
        <f>H138/$I$141</f>
        <v>1.0986776381280594</v>
      </c>
      <c r="K138" s="7"/>
      <c r="L138" s="7"/>
      <c r="M138" s="10"/>
    </row>
    <row r="139" spans="1:13" ht="15.75" x14ac:dyDescent="0.25">
      <c r="A139" s="6"/>
      <c r="B139" s="7" t="s">
        <v>14</v>
      </c>
      <c r="C139" s="16">
        <v>20.206332845334298</v>
      </c>
      <c r="D139" s="8">
        <v>18.4755046864199</v>
      </c>
      <c r="E139" s="9">
        <f t="shared" ref="E139:E145" si="44">C139-D139</f>
        <v>1.7308281589143988</v>
      </c>
      <c r="F139" s="7"/>
      <c r="G139" s="9">
        <f t="shared" ref="G139:G145" si="45">E139-$F$141</f>
        <v>-0.19178816771549911</v>
      </c>
      <c r="H139" s="9">
        <f t="shared" ref="H139:H145" si="46">2^-G139</f>
        <v>1.142178527376537</v>
      </c>
      <c r="I139" s="7"/>
      <c r="J139" s="9">
        <f t="shared" ref="J139:J145" si="47">H139/$I$141</f>
        <v>1.1027714533609876</v>
      </c>
      <c r="K139" s="9">
        <f>AVERAGE(J138:J141)</f>
        <v>0.99999999999999978</v>
      </c>
      <c r="L139" s="7">
        <f>STDEVA(J138:J141)</f>
        <v>0.27297724222197406</v>
      </c>
      <c r="M139" s="10">
        <f>L139/SQRT(4)</f>
        <v>0.13648862111098703</v>
      </c>
    </row>
    <row r="140" spans="1:13" ht="15.75" x14ac:dyDescent="0.25">
      <c r="A140" s="6"/>
      <c r="B140" s="7" t="s">
        <v>15</v>
      </c>
      <c r="C140" s="16">
        <v>20.259945688742398</v>
      </c>
      <c r="D140" s="8">
        <v>18.653098583772302</v>
      </c>
      <c r="E140" s="9">
        <f t="shared" si="44"/>
        <v>1.6068471049700968</v>
      </c>
      <c r="F140" s="7"/>
      <c r="G140" s="9">
        <f t="shared" si="45"/>
        <v>-0.31576922165980115</v>
      </c>
      <c r="H140" s="9">
        <f t="shared" si="46"/>
        <v>1.244675117048119</v>
      </c>
      <c r="I140" s="7"/>
      <c r="J140" s="9">
        <f t="shared" si="47"/>
        <v>1.2017317388570685</v>
      </c>
      <c r="K140" s="7"/>
      <c r="L140" s="7"/>
      <c r="M140" s="10"/>
    </row>
    <row r="141" spans="1:13" ht="15.75" x14ac:dyDescent="0.25">
      <c r="A141" s="6"/>
      <c r="B141" s="7" t="s">
        <v>16</v>
      </c>
      <c r="C141" s="17">
        <v>20.8417990820064</v>
      </c>
      <c r="D141" s="8">
        <v>18.225202876525302</v>
      </c>
      <c r="E141" s="9">
        <f t="shared" si="44"/>
        <v>2.6165962054810983</v>
      </c>
      <c r="F141" s="9">
        <f>AVERAGE(E138:E141)</f>
        <v>1.9226163266298979</v>
      </c>
      <c r="G141" s="9">
        <f t="shared" si="45"/>
        <v>0.69397987885120038</v>
      </c>
      <c r="H141" s="9">
        <f t="shared" si="46"/>
        <v>0.61814625163516779</v>
      </c>
      <c r="I141" s="9">
        <f>AVERAGE(H138:H141)</f>
        <v>1.0357345793595272</v>
      </c>
      <c r="J141" s="9">
        <f t="shared" si="47"/>
        <v>0.59681916965388393</v>
      </c>
      <c r="K141" s="7"/>
      <c r="L141" s="7"/>
      <c r="M141" s="10"/>
    </row>
    <row r="142" spans="1:13" ht="15.75" x14ac:dyDescent="0.25">
      <c r="A142" s="6" t="s">
        <v>40</v>
      </c>
      <c r="B142" s="7" t="s">
        <v>13</v>
      </c>
      <c r="C142" s="16">
        <v>24.562880268473201</v>
      </c>
      <c r="D142" s="8">
        <v>18.741381026571499</v>
      </c>
      <c r="E142" s="9">
        <f t="shared" si="44"/>
        <v>5.8214992419017015</v>
      </c>
      <c r="F142" s="7"/>
      <c r="G142" s="9">
        <f t="shared" si="45"/>
        <v>3.8988829152718036</v>
      </c>
      <c r="H142" s="9">
        <f t="shared" si="46"/>
        <v>6.7037728907918911E-2</v>
      </c>
      <c r="I142" s="7"/>
      <c r="J142" s="9">
        <f t="shared" si="47"/>
        <v>6.472481487426382E-2</v>
      </c>
      <c r="K142" s="7"/>
      <c r="L142" s="7"/>
      <c r="M142" s="10"/>
    </row>
    <row r="143" spans="1:13" ht="15.75" x14ac:dyDescent="0.25">
      <c r="A143" s="6"/>
      <c r="B143" s="7" t="s">
        <v>14</v>
      </c>
      <c r="C143" s="16">
        <v>24.059469256079101</v>
      </c>
      <c r="D143" s="8">
        <v>18.428272351561901</v>
      </c>
      <c r="E143" s="9">
        <f t="shared" si="44"/>
        <v>5.6311969045171999</v>
      </c>
      <c r="F143" s="7"/>
      <c r="G143" s="9">
        <f t="shared" si="45"/>
        <v>3.708580577887302</v>
      </c>
      <c r="H143" s="9">
        <f t="shared" si="46"/>
        <v>7.6490236676214213E-2</v>
      </c>
      <c r="I143" s="7"/>
      <c r="J143" s="9">
        <f t="shared" si="47"/>
        <v>7.3851195277764986E-2</v>
      </c>
      <c r="K143" s="9">
        <f>AVERAGE(J142:J145)</f>
        <v>5.2185799494665827E-2</v>
      </c>
      <c r="L143" s="7">
        <f>STDEVA(J142:J145)</f>
        <v>2.2225764293696652E-2</v>
      </c>
      <c r="M143" s="10">
        <f>L143/SQRT(4)</f>
        <v>1.1112882146848326E-2</v>
      </c>
    </row>
    <row r="144" spans="1:13" ht="15.75" x14ac:dyDescent="0.25">
      <c r="A144" s="6"/>
      <c r="B144" s="7" t="s">
        <v>15</v>
      </c>
      <c r="C144" s="16">
        <v>26.094209710726702</v>
      </c>
      <c r="D144" s="8">
        <v>18.808395143658601</v>
      </c>
      <c r="E144" s="9">
        <f t="shared" si="44"/>
        <v>7.2858145670681012</v>
      </c>
      <c r="F144" s="7"/>
      <c r="G144" s="9">
        <f t="shared" si="45"/>
        <v>5.3631982404382033</v>
      </c>
      <c r="H144" s="9">
        <f t="shared" si="46"/>
        <v>2.4294975024278364E-2</v>
      </c>
      <c r="I144" s="7"/>
      <c r="J144" s="9">
        <f t="shared" si="47"/>
        <v>2.3456757656292387E-2</v>
      </c>
      <c r="K144" s="7"/>
      <c r="L144" s="7"/>
      <c r="M144" s="10"/>
    </row>
    <row r="145" spans="1:13" ht="15.75" x14ac:dyDescent="0.25">
      <c r="A145" s="11"/>
      <c r="B145" s="12" t="s">
        <v>16</v>
      </c>
      <c r="C145" s="17">
        <v>25.371671925464799</v>
      </c>
      <c r="D145" s="13">
        <v>19.0795984812342</v>
      </c>
      <c r="E145" s="14">
        <f t="shared" si="44"/>
        <v>6.2920734442305992</v>
      </c>
      <c r="F145" s="12"/>
      <c r="G145" s="14">
        <f t="shared" si="45"/>
        <v>4.3694571176007013</v>
      </c>
      <c r="H145" s="14">
        <f t="shared" si="46"/>
        <v>4.8379607744181853E-2</v>
      </c>
      <c r="I145" s="12"/>
      <c r="J145" s="14">
        <f t="shared" si="47"/>
        <v>4.6710430170342113E-2</v>
      </c>
      <c r="K145" s="12"/>
      <c r="L145" s="12"/>
      <c r="M145" s="15"/>
    </row>
    <row r="148" spans="1:13" ht="15.75" x14ac:dyDescent="0.25">
      <c r="A148" s="1" t="s">
        <v>41</v>
      </c>
    </row>
    <row r="149" spans="1:13" ht="15.75" x14ac:dyDescent="0.25">
      <c r="A149" s="3" t="s">
        <v>1</v>
      </c>
      <c r="B149" s="4" t="s">
        <v>2</v>
      </c>
      <c r="C149" s="4" t="s">
        <v>3</v>
      </c>
      <c r="D149" s="4" t="s">
        <v>4</v>
      </c>
      <c r="E149" s="4" t="s">
        <v>5</v>
      </c>
      <c r="F149" s="4" t="s">
        <v>6</v>
      </c>
      <c r="G149" s="4" t="s">
        <v>7</v>
      </c>
      <c r="H149" s="4" t="s">
        <v>8</v>
      </c>
      <c r="I149" s="4" t="s">
        <v>9</v>
      </c>
      <c r="J149" s="4" t="s">
        <v>10</v>
      </c>
      <c r="K149" s="4" t="s">
        <v>9</v>
      </c>
      <c r="L149" s="4" t="s">
        <v>11</v>
      </c>
      <c r="M149" s="5" t="s">
        <v>12</v>
      </c>
    </row>
    <row r="150" spans="1:13" ht="15.75" x14ac:dyDescent="0.25">
      <c r="A150" s="6" t="s">
        <v>18</v>
      </c>
      <c r="B150" s="7" t="s">
        <v>13</v>
      </c>
      <c r="C150" s="16">
        <v>27.1011389708524</v>
      </c>
      <c r="D150" s="8">
        <v>18.768235624939202</v>
      </c>
      <c r="E150" s="9">
        <f>C150-D150</f>
        <v>8.3329033459131985</v>
      </c>
      <c r="F150" s="7"/>
      <c r="G150" s="9">
        <f>E150-$F$153</f>
        <v>0.67982852997629983</v>
      </c>
      <c r="H150" s="9">
        <f>2^-G150</f>
        <v>0.62423946337627656</v>
      </c>
      <c r="I150" s="7"/>
      <c r="J150" s="9">
        <f>H150/$I$153</f>
        <v>0.53563476921636421</v>
      </c>
      <c r="K150" s="7"/>
      <c r="L150" s="7"/>
      <c r="M150" s="10"/>
    </row>
    <row r="151" spans="1:13" ht="15.75" x14ac:dyDescent="0.25">
      <c r="A151" s="6"/>
      <c r="B151" s="7" t="s">
        <v>14</v>
      </c>
      <c r="C151" s="16">
        <v>25.9052626999169</v>
      </c>
      <c r="D151" s="8">
        <v>18.4755046864199</v>
      </c>
      <c r="E151" s="9">
        <f t="shared" ref="E151:E153" si="48">C151-D151</f>
        <v>7.4297580134970005</v>
      </c>
      <c r="F151" s="7"/>
      <c r="G151" s="9">
        <f t="shared" ref="G151:G157" si="49">E151-$F$153</f>
        <v>-0.22331680243989815</v>
      </c>
      <c r="H151" s="9">
        <f t="shared" ref="H151:H157" si="50">2^-G151</f>
        <v>1.1674144270463673</v>
      </c>
      <c r="I151" s="7"/>
      <c r="J151" s="9">
        <f t="shared" ref="J151:J157" si="51">H151/$I$153</f>
        <v>1.0017113526094306</v>
      </c>
      <c r="K151" s="9">
        <f>AVERAGE(J150:J153)</f>
        <v>0.99999999999999989</v>
      </c>
      <c r="L151" s="7">
        <f>STDEVA(J150:J153)</f>
        <v>0.66692204690773305</v>
      </c>
      <c r="M151" s="10">
        <f>L151/SQRT(4)</f>
        <v>0.33346102345386652</v>
      </c>
    </row>
    <row r="152" spans="1:13" ht="15.75" x14ac:dyDescent="0.25">
      <c r="A152" s="6"/>
      <c r="B152" s="7" t="s">
        <v>15</v>
      </c>
      <c r="C152" s="16">
        <v>25.127367468137798</v>
      </c>
      <c r="D152" s="8">
        <v>18.653098583772302</v>
      </c>
      <c r="E152" s="9">
        <f t="shared" si="48"/>
        <v>6.4742688843654967</v>
      </c>
      <c r="F152" s="7"/>
      <c r="G152" s="9">
        <f t="shared" si="49"/>
        <v>-1.1788059315714019</v>
      </c>
      <c r="H152" s="9">
        <f t="shared" si="50"/>
        <v>2.2638932493815891</v>
      </c>
      <c r="I152" s="7"/>
      <c r="J152" s="9">
        <f t="shared" si="51"/>
        <v>1.9425557166866496</v>
      </c>
      <c r="K152" s="7"/>
      <c r="L152" s="7"/>
      <c r="M152" s="10"/>
    </row>
    <row r="153" spans="1:13" ht="15.75" x14ac:dyDescent="0.25">
      <c r="A153" s="6"/>
      <c r="B153" s="7" t="s">
        <v>16</v>
      </c>
      <c r="C153" s="17">
        <v>26.6005718964972</v>
      </c>
      <c r="D153" s="8">
        <v>18.225202876525302</v>
      </c>
      <c r="E153" s="9">
        <f t="shared" si="48"/>
        <v>8.3753690199718989</v>
      </c>
      <c r="F153" s="9">
        <f>AVERAGE(E150:E153)</f>
        <v>7.6530748159368986</v>
      </c>
      <c r="G153" s="9">
        <f t="shared" si="49"/>
        <v>0.72229420403500022</v>
      </c>
      <c r="H153" s="9">
        <f t="shared" si="50"/>
        <v>0.60613279026857603</v>
      </c>
      <c r="I153" s="9">
        <f>AVERAGE(H150:H153)</f>
        <v>1.1654199825182023</v>
      </c>
      <c r="J153" s="9">
        <f t="shared" si="51"/>
        <v>0.52009816148755539</v>
      </c>
      <c r="K153" s="7"/>
      <c r="L153" s="7"/>
      <c r="M153" s="10"/>
    </row>
    <row r="154" spans="1:13" ht="15.75" x14ac:dyDescent="0.25">
      <c r="A154" s="6" t="s">
        <v>42</v>
      </c>
      <c r="B154" s="7" t="s">
        <v>13</v>
      </c>
      <c r="C154" s="16">
        <v>29.77</v>
      </c>
      <c r="D154" s="8">
        <v>18.309999999999999</v>
      </c>
      <c r="E154" s="9">
        <f>C154-D154</f>
        <v>11.46</v>
      </c>
      <c r="F154" s="7"/>
      <c r="G154" s="9">
        <f t="shared" si="49"/>
        <v>3.8069251840631022</v>
      </c>
      <c r="H154" s="9">
        <f>2^-G154</f>
        <v>7.1449851146245899E-2</v>
      </c>
      <c r="I154" s="7"/>
      <c r="J154" s="9">
        <f t="shared" si="51"/>
        <v>6.1308242709087017E-2</v>
      </c>
      <c r="K154" s="7"/>
      <c r="L154" s="7"/>
      <c r="M154" s="10"/>
    </row>
    <row r="155" spans="1:13" ht="15.75" x14ac:dyDescent="0.25">
      <c r="A155" s="6"/>
      <c r="B155" s="7" t="s">
        <v>14</v>
      </c>
      <c r="C155" s="16">
        <v>28.487712351100001</v>
      </c>
      <c r="D155" s="8">
        <v>19.02</v>
      </c>
      <c r="E155" s="9">
        <f t="shared" ref="E155:E157" si="52">C155-D155</f>
        <v>9.4677123511000012</v>
      </c>
      <c r="F155" s="7"/>
      <c r="G155" s="9">
        <f t="shared" si="49"/>
        <v>1.8146375351631026</v>
      </c>
      <c r="H155" s="9">
        <f t="shared" si="50"/>
        <v>0.28427565617420436</v>
      </c>
      <c r="I155" s="7"/>
      <c r="J155" s="9">
        <f t="shared" si="51"/>
        <v>0.24392550362827192</v>
      </c>
      <c r="K155" s="9">
        <f>AVERAGE(J154:J157)</f>
        <v>0.16105983338082036</v>
      </c>
      <c r="L155" s="7">
        <f>STDEVA(J154:J157)</f>
        <v>7.5187944531154544E-2</v>
      </c>
      <c r="M155" s="10">
        <f>L155/SQRT(4)</f>
        <v>3.7593972265577272E-2</v>
      </c>
    </row>
    <row r="156" spans="1:13" ht="15.75" x14ac:dyDescent="0.25">
      <c r="A156" s="6"/>
      <c r="B156" s="7" t="s">
        <v>15</v>
      </c>
      <c r="C156" s="16">
        <v>28.212114221419299</v>
      </c>
      <c r="D156" s="8">
        <v>18.22</v>
      </c>
      <c r="E156" s="9">
        <f t="shared" si="52"/>
        <v>9.9921142214192997</v>
      </c>
      <c r="F156" s="7"/>
      <c r="G156" s="9">
        <f t="shared" si="49"/>
        <v>2.3390394054824011</v>
      </c>
      <c r="H156" s="9">
        <f t="shared" si="50"/>
        <v>0.19764188072665154</v>
      </c>
      <c r="I156" s="7"/>
      <c r="J156" s="9">
        <f t="shared" si="51"/>
        <v>0.16958854635355855</v>
      </c>
      <c r="K156" s="7"/>
      <c r="L156" s="7"/>
      <c r="M156" s="10"/>
    </row>
    <row r="157" spans="1:13" ht="15.75" x14ac:dyDescent="0.25">
      <c r="A157" s="11"/>
      <c r="B157" s="12" t="s">
        <v>16</v>
      </c>
      <c r="C157" s="17">
        <v>28.5102406291367</v>
      </c>
      <c r="D157" s="13">
        <f>AVERAGE(D154:D156)</f>
        <v>18.516666666666666</v>
      </c>
      <c r="E157" s="14">
        <f t="shared" si="52"/>
        <v>9.9935739624700339</v>
      </c>
      <c r="F157" s="12"/>
      <c r="G157" s="14">
        <f t="shared" si="49"/>
        <v>2.3404991465331353</v>
      </c>
      <c r="H157" s="14">
        <f t="shared" si="50"/>
        <v>0.19744200476513918</v>
      </c>
      <c r="I157" s="12"/>
      <c r="J157" s="14">
        <f t="shared" si="51"/>
        <v>0.16941704083236397</v>
      </c>
      <c r="K157" s="12"/>
      <c r="L157" s="12"/>
      <c r="M157" s="15"/>
    </row>
    <row r="160" spans="1:13" ht="15.75" x14ac:dyDescent="0.25">
      <c r="A160" s="1" t="s">
        <v>43</v>
      </c>
    </row>
    <row r="161" spans="1:13" ht="15.75" x14ac:dyDescent="0.25">
      <c r="A161" s="3" t="s">
        <v>1</v>
      </c>
      <c r="B161" s="4" t="s">
        <v>2</v>
      </c>
      <c r="C161" s="4" t="s">
        <v>3</v>
      </c>
      <c r="D161" s="4" t="s">
        <v>4</v>
      </c>
      <c r="E161" s="4" t="s">
        <v>5</v>
      </c>
      <c r="F161" s="4" t="s">
        <v>6</v>
      </c>
      <c r="G161" s="4" t="s">
        <v>7</v>
      </c>
      <c r="H161" s="4" t="s">
        <v>8</v>
      </c>
      <c r="I161" s="4" t="s">
        <v>9</v>
      </c>
      <c r="J161" s="4" t="s">
        <v>10</v>
      </c>
      <c r="K161" s="4" t="s">
        <v>9</v>
      </c>
      <c r="L161" s="4" t="s">
        <v>11</v>
      </c>
      <c r="M161" s="5" t="s">
        <v>12</v>
      </c>
    </row>
    <row r="162" spans="1:13" ht="15.75" x14ac:dyDescent="0.25">
      <c r="A162" s="6" t="s">
        <v>18</v>
      </c>
      <c r="B162" s="7" t="s">
        <v>13</v>
      </c>
      <c r="C162" s="16">
        <v>24.6062214411395</v>
      </c>
      <c r="D162" s="8">
        <v>18.768235624939202</v>
      </c>
      <c r="E162" s="9">
        <f>C162-D162</f>
        <v>5.8379858162002982</v>
      </c>
      <c r="F162" s="7"/>
      <c r="G162" s="9">
        <f>E162-$F$165</f>
        <v>0.37974277355654973</v>
      </c>
      <c r="H162" s="9">
        <f>2^-G162</f>
        <v>0.768574612041524</v>
      </c>
      <c r="I162" s="7"/>
      <c r="J162" s="9">
        <f>H162/$I$165</f>
        <v>0.74984318689592799</v>
      </c>
      <c r="K162" s="7"/>
      <c r="L162" s="7"/>
      <c r="M162" s="10"/>
    </row>
    <row r="163" spans="1:13" ht="15.75" x14ac:dyDescent="0.25">
      <c r="A163" s="6"/>
      <c r="B163" s="7" t="s">
        <v>14</v>
      </c>
      <c r="C163" s="16">
        <v>23.940401539714198</v>
      </c>
      <c r="D163" s="8">
        <v>18.4755046864199</v>
      </c>
      <c r="E163" s="9">
        <f t="shared" ref="E163:E169" si="53">C163-D163</f>
        <v>5.4648968532942988</v>
      </c>
      <c r="F163" s="7"/>
      <c r="G163" s="9">
        <f t="shared" ref="G163:G169" si="54">E163-$F$165</f>
        <v>6.6538106505502626E-3</v>
      </c>
      <c r="H163" s="9">
        <f t="shared" ref="H163:H169" si="55">2^-G163</f>
        <v>0.99539854917099158</v>
      </c>
      <c r="I163" s="7"/>
      <c r="J163" s="9">
        <f t="shared" ref="J163:J169" si="56">H163/$I$165</f>
        <v>0.97113905227672792</v>
      </c>
      <c r="K163" s="9">
        <f>AVERAGE(J162:J165)</f>
        <v>1</v>
      </c>
      <c r="L163" s="7">
        <f>STDEVA(J162:J165)</f>
        <v>0.26515596275148234</v>
      </c>
      <c r="M163" s="10">
        <f>L163/SQRT(4)</f>
        <v>0.13257798137574117</v>
      </c>
    </row>
    <row r="164" spans="1:13" ht="15.75" x14ac:dyDescent="0.25">
      <c r="A164" s="6"/>
      <c r="B164" s="7" t="s">
        <v>15</v>
      </c>
      <c r="C164" s="16">
        <v>23.618920478195001</v>
      </c>
      <c r="D164" s="8">
        <v>18.653098583772302</v>
      </c>
      <c r="E164" s="9">
        <f t="shared" si="53"/>
        <v>4.9658218944226995</v>
      </c>
      <c r="F164" s="7"/>
      <c r="G164" s="9">
        <f t="shared" si="54"/>
        <v>-0.49242114822104899</v>
      </c>
      <c r="H164" s="9">
        <f t="shared" si="55"/>
        <v>1.4068038109135654</v>
      </c>
      <c r="I164" s="7"/>
      <c r="J164" s="9">
        <f t="shared" si="56"/>
        <v>1.3725176923431501</v>
      </c>
      <c r="K164" s="9"/>
      <c r="L164" s="7"/>
      <c r="M164" s="10"/>
    </row>
    <row r="165" spans="1:13" ht="15.75" x14ac:dyDescent="0.25">
      <c r="A165" s="6"/>
      <c r="B165" s="7" t="s">
        <v>16</v>
      </c>
      <c r="C165" s="17">
        <v>23.789470483182999</v>
      </c>
      <c r="D165" s="8">
        <v>18.225202876525302</v>
      </c>
      <c r="E165" s="9">
        <f t="shared" si="53"/>
        <v>5.5642676066576975</v>
      </c>
      <c r="F165" s="9">
        <f>AVERAGE(E162:E165)</f>
        <v>5.4582430426437485</v>
      </c>
      <c r="G165" s="9">
        <f t="shared" si="54"/>
        <v>0.106024564013949</v>
      </c>
      <c r="H165" s="9">
        <f t="shared" si="55"/>
        <v>0.92914485405273417</v>
      </c>
      <c r="I165" s="9">
        <f>AVERAGE(H162:H165)</f>
        <v>1.0249804565447038</v>
      </c>
      <c r="J165" s="9">
        <f t="shared" si="56"/>
        <v>0.90650006848419373</v>
      </c>
      <c r="K165" s="9"/>
      <c r="L165" s="7"/>
      <c r="M165" s="10"/>
    </row>
    <row r="166" spans="1:13" ht="15.75" x14ac:dyDescent="0.25">
      <c r="A166" s="6" t="s">
        <v>44</v>
      </c>
      <c r="B166" s="7" t="s">
        <v>13</v>
      </c>
      <c r="C166" s="16">
        <v>27.4349182505151</v>
      </c>
      <c r="D166" s="8">
        <v>18</v>
      </c>
      <c r="E166" s="9">
        <f t="shared" si="53"/>
        <v>9.4349182505150999</v>
      </c>
      <c r="F166" s="7"/>
      <c r="G166" s="9">
        <f t="shared" si="54"/>
        <v>3.9766752078713514</v>
      </c>
      <c r="H166" s="9">
        <f t="shared" si="55"/>
        <v>6.3518682208985586E-2</v>
      </c>
      <c r="I166" s="7"/>
      <c r="J166" s="9">
        <f t="shared" si="56"/>
        <v>6.1970627638220983E-2</v>
      </c>
      <c r="K166" s="9"/>
      <c r="L166" s="7"/>
      <c r="M166" s="10"/>
    </row>
    <row r="167" spans="1:13" ht="15.75" x14ac:dyDescent="0.25">
      <c r="A167" s="6"/>
      <c r="B167" s="7" t="s">
        <v>14</v>
      </c>
      <c r="C167" s="16">
        <v>28.414672524510198</v>
      </c>
      <c r="D167" s="8">
        <v>18.75</v>
      </c>
      <c r="E167" s="9">
        <f t="shared" si="53"/>
        <v>9.6646725245101983</v>
      </c>
      <c r="F167" s="7"/>
      <c r="G167" s="9">
        <f t="shared" si="54"/>
        <v>4.2064294818664498</v>
      </c>
      <c r="H167" s="9">
        <f t="shared" si="55"/>
        <v>5.4167469980566742E-2</v>
      </c>
      <c r="I167" s="7"/>
      <c r="J167" s="9">
        <f t="shared" si="56"/>
        <v>5.2847319804681825E-2</v>
      </c>
      <c r="K167" s="9">
        <f>AVERAGE(J166:J169)</f>
        <v>5.9060777769076395E-2</v>
      </c>
      <c r="L167" s="7">
        <f>STDEVA(J166:J169)</f>
        <v>6.5762609673145353E-3</v>
      </c>
      <c r="M167" s="10">
        <f>L167/SQRT(4)</f>
        <v>3.2881304836572677E-3</v>
      </c>
    </row>
    <row r="168" spans="1:13" ht="15.75" x14ac:dyDescent="0.25">
      <c r="A168" s="6"/>
      <c r="B168" s="7" t="s">
        <v>15</v>
      </c>
      <c r="C168" s="16">
        <v>28.320265858996098</v>
      </c>
      <c r="D168" s="8">
        <v>18.7</v>
      </c>
      <c r="E168" s="9">
        <f t="shared" si="53"/>
        <v>9.620265858996099</v>
      </c>
      <c r="F168" s="7"/>
      <c r="G168" s="9">
        <f t="shared" si="54"/>
        <v>4.1620228163523505</v>
      </c>
      <c r="H168" s="9">
        <f t="shared" si="55"/>
        <v>5.5860689198469274E-2</v>
      </c>
      <c r="I168" s="7"/>
      <c r="J168" s="9">
        <f t="shared" si="56"/>
        <v>5.4499272490307185E-2</v>
      </c>
      <c r="K168" s="7"/>
      <c r="L168" s="7"/>
      <c r="M168" s="10"/>
    </row>
    <row r="169" spans="1:13" ht="15.75" x14ac:dyDescent="0.25">
      <c r="A169" s="11"/>
      <c r="B169" s="12" t="s">
        <v>16</v>
      </c>
      <c r="C169" s="17">
        <v>27.3339383864929</v>
      </c>
      <c r="D169" s="13">
        <v>18.010000000000002</v>
      </c>
      <c r="E169" s="14">
        <f t="shared" si="53"/>
        <v>9.3239383864928982</v>
      </c>
      <c r="F169" s="12"/>
      <c r="G169" s="14">
        <f t="shared" si="54"/>
        <v>3.8656953438491497</v>
      </c>
      <c r="H169" s="14">
        <f t="shared" si="55"/>
        <v>6.8597730458511266E-2</v>
      </c>
      <c r="I169" s="12"/>
      <c r="J169" s="14">
        <f t="shared" si="56"/>
        <v>6.6925891143095592E-2</v>
      </c>
      <c r="K169" s="12"/>
      <c r="L169" s="12"/>
      <c r="M169" s="15"/>
    </row>
    <row r="172" spans="1:13" ht="15.75" x14ac:dyDescent="0.25">
      <c r="A172" s="20" t="s">
        <v>45</v>
      </c>
    </row>
    <row r="173" spans="1:13" ht="15.75" x14ac:dyDescent="0.25">
      <c r="A173" s="3" t="s">
        <v>1</v>
      </c>
      <c r="B173" s="4" t="s">
        <v>2</v>
      </c>
      <c r="C173" s="4" t="s">
        <v>3</v>
      </c>
      <c r="D173" s="4" t="s">
        <v>4</v>
      </c>
      <c r="E173" s="4" t="s">
        <v>5</v>
      </c>
      <c r="F173" s="4" t="s">
        <v>6</v>
      </c>
      <c r="G173" s="4" t="s">
        <v>7</v>
      </c>
      <c r="H173" s="4" t="s">
        <v>8</v>
      </c>
      <c r="I173" s="4" t="s">
        <v>9</v>
      </c>
      <c r="J173" s="4" t="s">
        <v>10</v>
      </c>
      <c r="K173" s="4" t="s">
        <v>9</v>
      </c>
      <c r="L173" s="4" t="s">
        <v>11</v>
      </c>
      <c r="M173" s="5" t="s">
        <v>12</v>
      </c>
    </row>
    <row r="174" spans="1:13" ht="15.75" x14ac:dyDescent="0.25">
      <c r="A174" s="6" t="s">
        <v>18</v>
      </c>
      <c r="B174" s="7" t="s">
        <v>13</v>
      </c>
      <c r="C174" s="16">
        <v>23.184923348963299</v>
      </c>
      <c r="D174" s="8">
        <v>18.405304329864801</v>
      </c>
      <c r="E174" s="9">
        <f>C174-D174</f>
        <v>4.7796190190984973</v>
      </c>
      <c r="F174" s="7"/>
      <c r="G174" s="9">
        <f>E174-$F$177</f>
        <v>0.39896657729777374</v>
      </c>
      <c r="H174" s="9">
        <f>2^-G174</f>
        <v>0.75840134225521671</v>
      </c>
      <c r="I174" s="7"/>
      <c r="J174" s="9">
        <f>H174/$I$177</f>
        <v>0.73757766083022958</v>
      </c>
      <c r="K174" s="7"/>
      <c r="L174" s="7"/>
      <c r="M174" s="10"/>
    </row>
    <row r="175" spans="1:13" ht="15.75" x14ac:dyDescent="0.25">
      <c r="A175" s="6"/>
      <c r="B175" s="7" t="s">
        <v>14</v>
      </c>
      <c r="C175" s="16">
        <v>22.194244197925901</v>
      </c>
      <c r="D175" s="8">
        <v>18.223320869421499</v>
      </c>
      <c r="E175" s="9">
        <f t="shared" ref="E175:E181" si="57">C175-D175</f>
        <v>3.9709233285044014</v>
      </c>
      <c r="F175" s="7"/>
      <c r="G175" s="9">
        <f t="shared" ref="G175:G181" si="58">E175-$F$177</f>
        <v>-0.40972911329632211</v>
      </c>
      <c r="H175" s="9">
        <f t="shared" ref="H175:H181" si="59">2^-G175</f>
        <v>1.328436357682</v>
      </c>
      <c r="I175" s="7"/>
      <c r="J175" s="9">
        <f t="shared" ref="J175:J181" si="60">H175/$I$177</f>
        <v>1.2919610325942563</v>
      </c>
      <c r="K175" s="9">
        <f>AVERAGE(J174:J177)</f>
        <v>1</v>
      </c>
      <c r="L175" s="7">
        <f>STDEVA(J174:J177)</f>
        <v>0.2697423890267942</v>
      </c>
      <c r="M175" s="10">
        <f>L175/SQRT(4)</f>
        <v>0.1348711945133971</v>
      </c>
    </row>
    <row r="176" spans="1:13" ht="15.75" x14ac:dyDescent="0.25">
      <c r="A176" s="6"/>
      <c r="B176" s="7" t="s">
        <v>15</v>
      </c>
      <c r="C176" s="16">
        <v>22.515536985940098</v>
      </c>
      <c r="D176" s="8">
        <v>17.865171577183201</v>
      </c>
      <c r="E176" s="9">
        <f t="shared" si="57"/>
        <v>4.6503654087568975</v>
      </c>
      <c r="F176" s="7"/>
      <c r="G176" s="9">
        <f t="shared" si="58"/>
        <v>0.26971296695617397</v>
      </c>
      <c r="H176" s="9">
        <f t="shared" si="59"/>
        <v>0.82948456044908969</v>
      </c>
      <c r="I176" s="7"/>
      <c r="J176" s="9">
        <f t="shared" si="60"/>
        <v>0.80670912312935372</v>
      </c>
      <c r="K176" s="9"/>
      <c r="L176" s="7"/>
      <c r="M176" s="10"/>
    </row>
    <row r="177" spans="1:13" ht="15.75" x14ac:dyDescent="0.25">
      <c r="A177" s="6"/>
      <c r="B177" s="7" t="s">
        <v>16</v>
      </c>
      <c r="C177" s="17">
        <v>22.390893150365699</v>
      </c>
      <c r="D177" s="8">
        <v>18.269191139522601</v>
      </c>
      <c r="E177" s="9">
        <f t="shared" si="57"/>
        <v>4.121702010843098</v>
      </c>
      <c r="F177" s="9">
        <f>AVERAGE(E174:E177)</f>
        <v>4.3806524418007236</v>
      </c>
      <c r="G177" s="9">
        <f t="shared" si="58"/>
        <v>-0.2589504309576256</v>
      </c>
      <c r="H177" s="9">
        <f t="shared" si="59"/>
        <v>1.1966078487037528</v>
      </c>
      <c r="I177" s="9">
        <f>AVERAGE(H174:H177)</f>
        <v>1.0282325272725148</v>
      </c>
      <c r="J177" s="9">
        <f t="shared" si="60"/>
        <v>1.1637521834461604</v>
      </c>
      <c r="K177" s="9"/>
      <c r="L177" s="7"/>
      <c r="M177" s="10"/>
    </row>
    <row r="178" spans="1:13" ht="15.75" x14ac:dyDescent="0.25">
      <c r="A178" s="6" t="s">
        <v>46</v>
      </c>
      <c r="B178" s="7" t="s">
        <v>13</v>
      </c>
      <c r="C178" s="16">
        <v>26.727327326428099</v>
      </c>
      <c r="D178" s="8">
        <v>18.7769535598697</v>
      </c>
      <c r="E178" s="9">
        <f t="shared" si="57"/>
        <v>7.9503737665583998</v>
      </c>
      <c r="F178" s="7"/>
      <c r="G178" s="9">
        <f t="shared" si="58"/>
        <v>3.5697213247576762</v>
      </c>
      <c r="H178" s="9">
        <f t="shared" si="59"/>
        <v>8.4218364851547489E-2</v>
      </c>
      <c r="I178" s="7"/>
      <c r="J178" s="9">
        <f t="shared" si="60"/>
        <v>8.1905952805193555E-2</v>
      </c>
      <c r="K178" s="9"/>
      <c r="L178" s="7"/>
      <c r="M178" s="10"/>
    </row>
    <row r="179" spans="1:13" ht="15.75" x14ac:dyDescent="0.25">
      <c r="A179" s="6"/>
      <c r="B179" s="7" t="s">
        <v>14</v>
      </c>
      <c r="C179" s="16">
        <v>26.268475064883098</v>
      </c>
      <c r="D179" s="8">
        <v>19.039661862582498</v>
      </c>
      <c r="E179" s="9">
        <f t="shared" si="57"/>
        <v>7.2288132023006</v>
      </c>
      <c r="F179" s="7"/>
      <c r="G179" s="9">
        <f t="shared" si="58"/>
        <v>2.8481607604998764</v>
      </c>
      <c r="H179" s="9">
        <f t="shared" si="59"/>
        <v>0.13887311549297715</v>
      </c>
      <c r="I179" s="7"/>
      <c r="J179" s="9">
        <f t="shared" si="60"/>
        <v>0.13506002952595886</v>
      </c>
      <c r="K179" s="9">
        <f>AVERAGE(J178:J181)</f>
        <v>0.105901957712523</v>
      </c>
      <c r="L179" s="7">
        <f>STDEVA(J178:J181)</f>
        <v>2.4081405287132273E-2</v>
      </c>
      <c r="M179" s="10">
        <f>L179/SQRT(4)</f>
        <v>1.2040702643566136E-2</v>
      </c>
    </row>
    <row r="180" spans="1:13" ht="15.75" x14ac:dyDescent="0.25">
      <c r="A180" s="6"/>
      <c r="B180" s="7" t="s">
        <v>15</v>
      </c>
      <c r="C180" s="16">
        <v>26.044538937665902</v>
      </c>
      <c r="D180" s="8">
        <v>18.5909779066913</v>
      </c>
      <c r="E180" s="9">
        <f t="shared" si="57"/>
        <v>7.4535610309746012</v>
      </c>
      <c r="F180" s="7"/>
      <c r="G180" s="9">
        <f t="shared" si="58"/>
        <v>3.0729085891738777</v>
      </c>
      <c r="H180" s="9">
        <f t="shared" si="59"/>
        <v>0.11883991724976617</v>
      </c>
      <c r="I180" s="7"/>
      <c r="J180" s="9">
        <f t="shared" si="60"/>
        <v>0.11557688956310343</v>
      </c>
      <c r="K180" s="7"/>
      <c r="L180" s="7"/>
      <c r="M180" s="10"/>
    </row>
    <row r="181" spans="1:13" ht="15.75" x14ac:dyDescent="0.25">
      <c r="A181" s="11"/>
      <c r="B181" s="12" t="s">
        <v>16</v>
      </c>
      <c r="C181" s="17">
        <v>24.7920813262043</v>
      </c>
      <c r="D181" s="13">
        <v>16.994635274666201</v>
      </c>
      <c r="E181" s="14">
        <f t="shared" si="57"/>
        <v>7.797446051538099</v>
      </c>
      <c r="F181" s="12"/>
      <c r="G181" s="14">
        <f t="shared" si="58"/>
        <v>3.4167936097373754</v>
      </c>
      <c r="H181" s="14">
        <f t="shared" si="59"/>
        <v>9.3635952893127247E-2</v>
      </c>
      <c r="I181" s="12"/>
      <c r="J181" s="14">
        <f t="shared" si="60"/>
        <v>9.1064958955836162E-2</v>
      </c>
      <c r="K181" s="12"/>
      <c r="L181" s="12"/>
      <c r="M181" s="15"/>
    </row>
    <row r="184" spans="1:13" ht="15.75" x14ac:dyDescent="0.25">
      <c r="A184" s="1" t="s">
        <v>47</v>
      </c>
    </row>
    <row r="185" spans="1:13" ht="15.75" x14ac:dyDescent="0.25">
      <c r="A185" s="3" t="s">
        <v>1</v>
      </c>
      <c r="B185" s="4" t="s">
        <v>2</v>
      </c>
      <c r="C185" s="4" t="s">
        <v>3</v>
      </c>
      <c r="D185" s="4" t="s">
        <v>4</v>
      </c>
      <c r="E185" s="4" t="s">
        <v>5</v>
      </c>
      <c r="F185" s="4" t="s">
        <v>6</v>
      </c>
      <c r="G185" s="4" t="s">
        <v>7</v>
      </c>
      <c r="H185" s="4" t="s">
        <v>8</v>
      </c>
      <c r="I185" s="4" t="s">
        <v>9</v>
      </c>
      <c r="J185" s="4" t="s">
        <v>10</v>
      </c>
      <c r="K185" s="4" t="s">
        <v>9</v>
      </c>
      <c r="L185" s="4" t="s">
        <v>11</v>
      </c>
      <c r="M185" s="5" t="s">
        <v>12</v>
      </c>
    </row>
    <row r="186" spans="1:13" ht="15.75" x14ac:dyDescent="0.25">
      <c r="A186" s="6" t="s">
        <v>18</v>
      </c>
      <c r="B186" s="7" t="s">
        <v>13</v>
      </c>
      <c r="C186" s="16">
        <v>22.645179167339499</v>
      </c>
      <c r="D186" s="8">
        <v>18.768235624939202</v>
      </c>
      <c r="E186" s="9">
        <f>C186-D186</f>
        <v>3.8769435424002978</v>
      </c>
      <c r="F186" s="7"/>
      <c r="G186" s="9">
        <f>E186-$F$189</f>
        <v>-0.7120665253345253</v>
      </c>
      <c r="H186" s="9">
        <f>2^-G186</f>
        <v>1.6381489320527398</v>
      </c>
      <c r="I186" s="7"/>
      <c r="J186" s="9">
        <f>H186/$I$189</f>
        <v>1.4643005692787703</v>
      </c>
      <c r="K186" s="7"/>
      <c r="L186" s="7"/>
      <c r="M186" s="10"/>
    </row>
    <row r="187" spans="1:13" ht="15.75" x14ac:dyDescent="0.25">
      <c r="A187" s="6"/>
      <c r="B187" s="7" t="s">
        <v>14</v>
      </c>
      <c r="C187" s="16">
        <v>22.580752036779899</v>
      </c>
      <c r="D187" s="8">
        <v>18.4755046864199</v>
      </c>
      <c r="E187" s="9">
        <f t="shared" ref="E187:E193" si="61">C187-D187</f>
        <v>4.1052473503599991</v>
      </c>
      <c r="F187" s="7"/>
      <c r="G187" s="9">
        <f t="shared" ref="G187:G193" si="62">E187-$F$189</f>
        <v>-0.48376271737482401</v>
      </c>
      <c r="H187" s="9">
        <f t="shared" ref="H187:H193" si="63">2^-G187</f>
        <v>1.398386068774031</v>
      </c>
      <c r="I187" s="7"/>
      <c r="J187" s="9">
        <f t="shared" ref="J187:J193" si="64">H187/$I$189</f>
        <v>1.2499825116703072</v>
      </c>
      <c r="K187" s="9">
        <f>AVERAGE(J186:J189)</f>
        <v>1</v>
      </c>
      <c r="L187" s="7">
        <f>STDEVA(J186:J189)</f>
        <v>0.4697891923130082</v>
      </c>
      <c r="M187" s="10">
        <f>L187/SQRT(4)</f>
        <v>0.2348945961565041</v>
      </c>
    </row>
    <row r="188" spans="1:13" ht="15.75" x14ac:dyDescent="0.25">
      <c r="A188" s="6"/>
      <c r="B188" s="7" t="s">
        <v>15</v>
      </c>
      <c r="C188" s="16">
        <v>23.2374485485024</v>
      </c>
      <c r="D188" s="8">
        <v>18.653098583772302</v>
      </c>
      <c r="E188" s="9">
        <f t="shared" si="61"/>
        <v>4.584349964730098</v>
      </c>
      <c r="F188" s="7"/>
      <c r="G188" s="9">
        <f t="shared" si="62"/>
        <v>-4.6601030047250802E-3</v>
      </c>
      <c r="H188" s="9">
        <f t="shared" si="63"/>
        <v>1.0032353597738324</v>
      </c>
      <c r="I188" s="7"/>
      <c r="J188" s="9">
        <f t="shared" si="64"/>
        <v>0.89676712519452373</v>
      </c>
      <c r="K188" s="7"/>
      <c r="L188" s="7"/>
      <c r="M188" s="10"/>
    </row>
    <row r="189" spans="1:13" ht="15.75" x14ac:dyDescent="0.25">
      <c r="A189" s="6"/>
      <c r="B189" s="7" t="s">
        <v>16</v>
      </c>
      <c r="C189" s="17">
        <v>24.014702289974199</v>
      </c>
      <c r="D189" s="8">
        <v>18.225202876525302</v>
      </c>
      <c r="E189" s="9">
        <f t="shared" si="61"/>
        <v>5.7894994134488975</v>
      </c>
      <c r="F189" s="9">
        <f>AVERAGE(E186:E189)</f>
        <v>4.5890100677348231</v>
      </c>
      <c r="G189" s="9">
        <f t="shared" si="62"/>
        <v>1.2004893457140744</v>
      </c>
      <c r="H189" s="9">
        <f t="shared" si="63"/>
        <v>0.43512766626992389</v>
      </c>
      <c r="I189" s="9">
        <f>AVERAGE(H186:H189)</f>
        <v>1.1187245067176319</v>
      </c>
      <c r="J189" s="9">
        <f t="shared" si="64"/>
        <v>0.38894979385639838</v>
      </c>
      <c r="K189" s="7"/>
      <c r="L189" s="7"/>
      <c r="M189" s="10"/>
    </row>
    <row r="190" spans="1:13" ht="15.75" x14ac:dyDescent="0.25">
      <c r="A190" s="6" t="s">
        <v>48</v>
      </c>
      <c r="B190" s="7" t="s">
        <v>13</v>
      </c>
      <c r="C190" s="16">
        <v>25.485867517822001</v>
      </c>
      <c r="D190" s="8">
        <v>18.7563694934693</v>
      </c>
      <c r="E190" s="9">
        <f t="shared" si="61"/>
        <v>6.7294980243527007</v>
      </c>
      <c r="F190" s="7"/>
      <c r="G190" s="9">
        <f t="shared" si="62"/>
        <v>2.1404879566178776</v>
      </c>
      <c r="H190" s="9">
        <f>2^-G190</f>
        <v>0.22680306521734694</v>
      </c>
      <c r="I190" s="7"/>
      <c r="J190" s="9">
        <f t="shared" si="64"/>
        <v>0.20273361659233988</v>
      </c>
      <c r="K190" s="7"/>
      <c r="L190" s="7"/>
      <c r="M190" s="10"/>
    </row>
    <row r="191" spans="1:13" ht="15.75" x14ac:dyDescent="0.25">
      <c r="A191" s="6"/>
      <c r="B191" s="7" t="s">
        <v>14</v>
      </c>
      <c r="C191" s="16">
        <v>24.346193580834999</v>
      </c>
      <c r="D191" s="8">
        <v>18.811849396777799</v>
      </c>
      <c r="E191" s="9">
        <f t="shared" si="61"/>
        <v>5.5343441840572005</v>
      </c>
      <c r="F191" s="7"/>
      <c r="G191" s="9">
        <f t="shared" si="62"/>
        <v>0.9453341163223774</v>
      </c>
      <c r="H191" s="9">
        <f t="shared" si="63"/>
        <v>0.51930926995949422</v>
      </c>
      <c r="I191" s="7"/>
      <c r="J191" s="9">
        <f t="shared" si="64"/>
        <v>0.46419763475385173</v>
      </c>
      <c r="K191" s="9">
        <f>AVERAGE(J190:J193)</f>
        <v>0.41688858796033035</v>
      </c>
      <c r="L191" s="7">
        <f>STDEVA(J190:J193)</f>
        <v>0.14704308023839902</v>
      </c>
      <c r="M191" s="10">
        <f>L191/SQRT(4)</f>
        <v>7.3521540119199508E-2</v>
      </c>
    </row>
    <row r="192" spans="1:13" ht="15.75" x14ac:dyDescent="0.25">
      <c r="A192" s="6"/>
      <c r="B192" s="7" t="s">
        <v>15</v>
      </c>
      <c r="C192" s="16">
        <v>24.391390330823999</v>
      </c>
      <c r="D192" s="8">
        <v>19.07</v>
      </c>
      <c r="E192" s="9">
        <f t="shared" si="61"/>
        <v>5.3213903308239985</v>
      </c>
      <c r="F192" s="7"/>
      <c r="G192" s="9">
        <f t="shared" si="62"/>
        <v>0.73238026308917537</v>
      </c>
      <c r="H192" s="9">
        <f t="shared" si="63"/>
        <v>0.60191001929297339</v>
      </c>
      <c r="I192" s="7"/>
      <c r="J192" s="9">
        <f t="shared" si="64"/>
        <v>0.53803238927785157</v>
      </c>
      <c r="K192" s="7"/>
      <c r="L192" s="7"/>
      <c r="M192" s="10"/>
    </row>
    <row r="193" spans="1:13" ht="15.75" x14ac:dyDescent="0.25">
      <c r="A193" s="11"/>
      <c r="B193" s="12" t="s">
        <v>16</v>
      </c>
      <c r="C193" s="17">
        <v>25.1831621104043</v>
      </c>
      <c r="D193" s="13">
        <v>19.643815051741399</v>
      </c>
      <c r="E193" s="14">
        <f t="shared" si="61"/>
        <v>5.5393470586629014</v>
      </c>
      <c r="F193" s="12"/>
      <c r="G193" s="14">
        <f t="shared" si="62"/>
        <v>0.95033699092807833</v>
      </c>
      <c r="H193" s="14">
        <f t="shared" si="63"/>
        <v>0.51751156521870822</v>
      </c>
      <c r="I193" s="12"/>
      <c r="J193" s="14">
        <f t="shared" si="64"/>
        <v>0.46259071121727835</v>
      </c>
      <c r="K193" s="12"/>
      <c r="L193" s="12"/>
      <c r="M193" s="15"/>
    </row>
    <row r="196" spans="1:13" ht="15.75" x14ac:dyDescent="0.25">
      <c r="A196" s="1" t="s">
        <v>49</v>
      </c>
    </row>
    <row r="197" spans="1:13" ht="15.75" x14ac:dyDescent="0.25">
      <c r="A197" s="3" t="s">
        <v>1</v>
      </c>
      <c r="B197" s="4" t="s">
        <v>2</v>
      </c>
      <c r="C197" s="4" t="s">
        <v>3</v>
      </c>
      <c r="D197" s="4" t="s">
        <v>4</v>
      </c>
      <c r="E197" s="4" t="s">
        <v>5</v>
      </c>
      <c r="F197" s="4" t="s">
        <v>6</v>
      </c>
      <c r="G197" s="4" t="s">
        <v>7</v>
      </c>
      <c r="H197" s="4" t="s">
        <v>8</v>
      </c>
      <c r="I197" s="4" t="s">
        <v>9</v>
      </c>
      <c r="J197" s="4" t="s">
        <v>10</v>
      </c>
      <c r="K197" s="4" t="s">
        <v>9</v>
      </c>
      <c r="L197" s="4" t="s">
        <v>11</v>
      </c>
      <c r="M197" s="5" t="s">
        <v>12</v>
      </c>
    </row>
    <row r="198" spans="1:13" ht="15.75" x14ac:dyDescent="0.25">
      <c r="A198" s="6" t="s">
        <v>18</v>
      </c>
      <c r="B198" s="7" t="s">
        <v>13</v>
      </c>
      <c r="C198" s="16">
        <v>27.717494656651201</v>
      </c>
      <c r="D198" s="8">
        <v>18.768235624939202</v>
      </c>
      <c r="E198" s="9">
        <f>C198-D198</f>
        <v>8.9492590317119998</v>
      </c>
      <c r="F198" s="7"/>
      <c r="G198" s="9">
        <f>E198-$F$201</f>
        <v>0.7180498714212753</v>
      </c>
      <c r="H198" s="9">
        <f>2^-G198</f>
        <v>0.6079186265543518</v>
      </c>
      <c r="I198" s="7"/>
      <c r="J198" s="9">
        <f>H198/$I$201</f>
        <v>0.51785620093597495</v>
      </c>
      <c r="K198" s="7"/>
      <c r="L198" s="7"/>
      <c r="M198" s="10"/>
    </row>
    <row r="199" spans="1:13" ht="15.75" x14ac:dyDescent="0.25">
      <c r="A199" s="6"/>
      <c r="B199" s="7" t="s">
        <v>14</v>
      </c>
      <c r="C199" s="16">
        <v>26.273919081706602</v>
      </c>
      <c r="D199" s="8">
        <v>18.4755046864199</v>
      </c>
      <c r="E199" s="9">
        <f t="shared" ref="E199:E205" si="65">C199-D199</f>
        <v>7.7984143952867022</v>
      </c>
      <c r="F199" s="7"/>
      <c r="G199" s="9">
        <f t="shared" ref="G199:G205" si="66">E199-$F$201</f>
        <v>-0.43279476500402225</v>
      </c>
      <c r="H199" s="9">
        <f t="shared" ref="H199:H205" si="67">2^-G199</f>
        <v>1.3498459449996081</v>
      </c>
      <c r="I199" s="7"/>
      <c r="J199" s="9">
        <f t="shared" ref="J199:J205" si="68">H199/$I$201</f>
        <v>1.1498678645337257</v>
      </c>
      <c r="K199" s="9">
        <f>AVERAGE(J198:J201)</f>
        <v>0.99999999999999989</v>
      </c>
      <c r="L199" s="7">
        <f>STDEVA(J198:J201)</f>
        <v>0.64840563393167361</v>
      </c>
      <c r="M199" s="10">
        <f>L199/SQRT(4)</f>
        <v>0.3242028169658368</v>
      </c>
    </row>
    <row r="200" spans="1:13" ht="15.75" x14ac:dyDescent="0.25">
      <c r="A200" s="6"/>
      <c r="B200" s="7" t="s">
        <v>15</v>
      </c>
      <c r="C200" s="16">
        <v>25.760969277237201</v>
      </c>
      <c r="D200" s="8">
        <v>18.653098583772302</v>
      </c>
      <c r="E200" s="9">
        <f t="shared" si="65"/>
        <v>7.1078706934648999</v>
      </c>
      <c r="F200" s="7"/>
      <c r="G200" s="9">
        <f t="shared" si="66"/>
        <v>-1.1233384668258246</v>
      </c>
      <c r="H200" s="9">
        <f t="shared" si="67"/>
        <v>2.1785050639715995</v>
      </c>
      <c r="I200" s="7"/>
      <c r="J200" s="9">
        <f t="shared" si="68"/>
        <v>1.8557621149765042</v>
      </c>
      <c r="K200" s="7"/>
      <c r="L200" s="7"/>
      <c r="M200" s="10"/>
    </row>
    <row r="201" spans="1:13" ht="15.75" x14ac:dyDescent="0.25">
      <c r="A201" s="6"/>
      <c r="B201" s="7" t="s">
        <v>16</v>
      </c>
      <c r="C201" s="17">
        <v>27.294495397224601</v>
      </c>
      <c r="D201" s="8">
        <v>18.225202876525302</v>
      </c>
      <c r="E201" s="9">
        <f t="shared" si="65"/>
        <v>9.0692925206992996</v>
      </c>
      <c r="F201" s="9">
        <f>AVERAGE(E198:E201)</f>
        <v>8.2312091602907245</v>
      </c>
      <c r="G201" s="9">
        <f t="shared" si="66"/>
        <v>0.83808336040857512</v>
      </c>
      <c r="H201" s="9">
        <f t="shared" si="67"/>
        <v>0.55938622767042212</v>
      </c>
      <c r="I201" s="9">
        <f>AVERAGE(H198:H201)</f>
        <v>1.1739139657989954</v>
      </c>
      <c r="J201" s="9">
        <f t="shared" si="68"/>
        <v>0.47651381955379479</v>
      </c>
      <c r="K201" s="7"/>
      <c r="L201" s="7"/>
      <c r="M201" s="10"/>
    </row>
    <row r="202" spans="1:13" ht="15.75" x14ac:dyDescent="0.25">
      <c r="A202" s="6" t="s">
        <v>50</v>
      </c>
      <c r="B202" s="7" t="s">
        <v>13</v>
      </c>
      <c r="C202" s="16">
        <v>31.389114484721802</v>
      </c>
      <c r="D202" s="19">
        <v>19.28</v>
      </c>
      <c r="E202" s="9">
        <f t="shared" si="65"/>
        <v>12.1091144847218</v>
      </c>
      <c r="F202" s="7"/>
      <c r="G202" s="9">
        <f t="shared" si="66"/>
        <v>3.8779053244310759</v>
      </c>
      <c r="H202" s="9">
        <f>2^-G202</f>
        <v>6.8019616184308324E-2</v>
      </c>
      <c r="I202" s="7"/>
      <c r="J202" s="9">
        <f t="shared" si="68"/>
        <v>5.7942590484484489E-2</v>
      </c>
      <c r="K202" s="7"/>
      <c r="L202" s="7"/>
      <c r="M202" s="10"/>
    </row>
    <row r="203" spans="1:13" ht="15.75" x14ac:dyDescent="0.25">
      <c r="A203" s="6"/>
      <c r="B203" s="7" t="s">
        <v>14</v>
      </c>
      <c r="C203" s="16">
        <v>29.142979998409899</v>
      </c>
      <c r="D203" s="19">
        <v>19.3</v>
      </c>
      <c r="E203" s="9">
        <f t="shared" si="65"/>
        <v>9.8429799984098985</v>
      </c>
      <c r="F203" s="7"/>
      <c r="G203" s="9">
        <f t="shared" si="66"/>
        <v>1.611770838119174</v>
      </c>
      <c r="H203" s="9">
        <f t="shared" si="67"/>
        <v>0.32719648657880124</v>
      </c>
      <c r="I203" s="7"/>
      <c r="J203" s="9">
        <f t="shared" si="68"/>
        <v>0.27872271402453508</v>
      </c>
      <c r="K203" s="9">
        <f>AVERAGE(J202:J205)</f>
        <v>0.2627400203380828</v>
      </c>
      <c r="L203" s="7">
        <f>STDEVA(J202:J205)</f>
        <v>0.17309326510839085</v>
      </c>
      <c r="M203" s="10">
        <f>L203/SQRT(4)</f>
        <v>8.6546632554195424E-2</v>
      </c>
    </row>
    <row r="204" spans="1:13" ht="15.75" x14ac:dyDescent="0.25">
      <c r="A204" s="6"/>
      <c r="B204" s="7" t="s">
        <v>15</v>
      </c>
      <c r="C204" s="16">
        <v>28.9107684417434</v>
      </c>
      <c r="D204" s="19">
        <v>19.850000000000001</v>
      </c>
      <c r="E204" s="9">
        <f t="shared" si="65"/>
        <v>9.0607684417433987</v>
      </c>
      <c r="F204" s="7"/>
      <c r="G204" s="9">
        <f t="shared" si="66"/>
        <v>0.82955928145267421</v>
      </c>
      <c r="H204" s="9">
        <f t="shared" si="67"/>
        <v>0.56270111161306213</v>
      </c>
      <c r="I204" s="7"/>
      <c r="J204" s="9">
        <f t="shared" si="68"/>
        <v>0.47933760736041126</v>
      </c>
      <c r="K204" s="7"/>
      <c r="L204" s="7"/>
      <c r="M204" s="10"/>
    </row>
    <row r="205" spans="1:13" ht="15.75" x14ac:dyDescent="0.25">
      <c r="A205" s="11"/>
      <c r="B205" s="12" t="s">
        <v>16</v>
      </c>
      <c r="C205" s="17">
        <v>29.079412784768401</v>
      </c>
      <c r="D205" s="18">
        <v>18.989999999999998</v>
      </c>
      <c r="E205" s="14">
        <f t="shared" si="65"/>
        <v>10.089412784768403</v>
      </c>
      <c r="F205" s="12"/>
      <c r="G205" s="14">
        <f t="shared" si="66"/>
        <v>1.8582036244776781</v>
      </c>
      <c r="H205" s="14">
        <f t="shared" si="67"/>
        <v>0.27581950262057847</v>
      </c>
      <c r="I205" s="12"/>
      <c r="J205" s="14">
        <f t="shared" si="68"/>
        <v>0.23495716948290055</v>
      </c>
      <c r="K205" s="12"/>
      <c r="L205" s="12"/>
      <c r="M205" s="15"/>
    </row>
    <row r="208" spans="1:13" ht="15.75" x14ac:dyDescent="0.25">
      <c r="A208" s="20" t="s">
        <v>51</v>
      </c>
    </row>
    <row r="209" spans="1:13" ht="15.75" x14ac:dyDescent="0.25">
      <c r="A209" s="3" t="s">
        <v>1</v>
      </c>
      <c r="B209" s="4" t="s">
        <v>2</v>
      </c>
      <c r="C209" s="4" t="s">
        <v>3</v>
      </c>
      <c r="D209" s="4" t="s">
        <v>4</v>
      </c>
      <c r="E209" s="4" t="s">
        <v>5</v>
      </c>
      <c r="F209" s="4" t="s">
        <v>6</v>
      </c>
      <c r="G209" s="4" t="s">
        <v>7</v>
      </c>
      <c r="H209" s="4" t="s">
        <v>8</v>
      </c>
      <c r="I209" s="4" t="s">
        <v>9</v>
      </c>
      <c r="J209" s="4" t="s">
        <v>10</v>
      </c>
      <c r="K209" s="4" t="s">
        <v>9</v>
      </c>
      <c r="L209" s="4" t="s">
        <v>11</v>
      </c>
      <c r="M209" s="5" t="s">
        <v>12</v>
      </c>
    </row>
    <row r="210" spans="1:13" ht="15.75" x14ac:dyDescent="0.25">
      <c r="A210" s="6" t="s">
        <v>18</v>
      </c>
      <c r="B210" s="7" t="s">
        <v>13</v>
      </c>
      <c r="C210" s="16">
        <v>21.466257151433599</v>
      </c>
      <c r="D210" s="8">
        <v>18.405304329864801</v>
      </c>
      <c r="E210" s="9">
        <f>C210-D210</f>
        <v>3.0609528215687973</v>
      </c>
      <c r="F210" s="7"/>
      <c r="G210" s="9">
        <f>E210-$F$213</f>
        <v>0.20069119006317315</v>
      </c>
      <c r="H210" s="9">
        <f>2^-G210</f>
        <v>0.87013358551160769</v>
      </c>
      <c r="I210" s="7"/>
      <c r="J210" s="9">
        <f>H210/$I$213</f>
        <v>0.86719658864093419</v>
      </c>
      <c r="K210" s="7"/>
      <c r="L210" s="7"/>
      <c r="M210" s="10"/>
    </row>
    <row r="211" spans="1:13" ht="15.75" x14ac:dyDescent="0.25">
      <c r="A211" s="6"/>
      <c r="B211" s="7" t="s">
        <v>14</v>
      </c>
      <c r="C211" s="16">
        <v>20.9734231211919</v>
      </c>
      <c r="D211" s="8">
        <v>18.223320869421499</v>
      </c>
      <c r="E211" s="9">
        <f t="shared" ref="E211:E217" si="69">C211-D211</f>
        <v>2.7501022517704001</v>
      </c>
      <c r="F211" s="7"/>
      <c r="G211" s="9">
        <f t="shared" ref="G211:G217" si="70">E211-$F$213</f>
        <v>-0.11015937973522405</v>
      </c>
      <c r="H211" s="9">
        <f t="shared" ref="H211:H217" si="71">2^-G211</f>
        <v>1.0793474693340819</v>
      </c>
      <c r="I211" s="7"/>
      <c r="J211" s="9">
        <f t="shared" ref="J211:J217" si="72">H211/$I$213</f>
        <v>1.075704304430914</v>
      </c>
      <c r="K211" s="9">
        <f>AVERAGE(J210:J213)</f>
        <v>1</v>
      </c>
      <c r="L211" s="7">
        <f>STDEVA(J210:J213)</f>
        <v>9.2471041218058408E-2</v>
      </c>
      <c r="M211" s="10">
        <f>L211/SQRT(4)</f>
        <v>4.6235520609029204E-2</v>
      </c>
    </row>
    <row r="212" spans="1:13" ht="15.75" x14ac:dyDescent="0.25">
      <c r="A212" s="6"/>
      <c r="B212" s="7" t="s">
        <v>15</v>
      </c>
      <c r="C212" s="16">
        <v>20.705546620201702</v>
      </c>
      <c r="D212" s="8">
        <v>17.865171577183201</v>
      </c>
      <c r="E212" s="9">
        <f t="shared" si="69"/>
        <v>2.8403750430185006</v>
      </c>
      <c r="F212" s="7"/>
      <c r="G212" s="9">
        <f t="shared" si="70"/>
        <v>-1.9886588487123547E-2</v>
      </c>
      <c r="H212" s="9">
        <f t="shared" si="71"/>
        <v>1.013879774685664</v>
      </c>
      <c r="I212" s="7"/>
      <c r="J212" s="9">
        <f t="shared" si="72"/>
        <v>1.0104575855240536</v>
      </c>
      <c r="K212" s="9"/>
      <c r="L212" s="7"/>
      <c r="M212" s="10"/>
    </row>
    <row r="213" spans="1:13" ht="15.75" x14ac:dyDescent="0.25">
      <c r="A213" s="6"/>
      <c r="B213" s="7" t="s">
        <v>16</v>
      </c>
      <c r="C213" s="17">
        <v>21.058807549187399</v>
      </c>
      <c r="D213" s="8">
        <v>18.269191139522601</v>
      </c>
      <c r="E213" s="9">
        <f t="shared" si="69"/>
        <v>2.7896164096647986</v>
      </c>
      <c r="F213" s="9">
        <f>AVERAGE(E210:E213)</f>
        <v>2.8602616315056242</v>
      </c>
      <c r="G213" s="9">
        <f t="shared" si="70"/>
        <v>-7.0645221840825556E-2</v>
      </c>
      <c r="H213" s="9">
        <f t="shared" si="71"/>
        <v>1.0501862572959886</v>
      </c>
      <c r="I213" s="9">
        <f>AVERAGE(H210:H213)</f>
        <v>1.0033867717068357</v>
      </c>
      <c r="J213" s="9">
        <f t="shared" si="72"/>
        <v>1.0466415214040978</v>
      </c>
      <c r="K213" s="9"/>
      <c r="L213" s="7"/>
      <c r="M213" s="10"/>
    </row>
    <row r="214" spans="1:13" ht="15.75" x14ac:dyDescent="0.25">
      <c r="A214" s="6" t="s">
        <v>52</v>
      </c>
      <c r="B214" s="7" t="s">
        <v>13</v>
      </c>
      <c r="C214" s="16">
        <v>25.65</v>
      </c>
      <c r="D214" s="19">
        <v>19.7</v>
      </c>
      <c r="E214" s="9">
        <f t="shared" si="69"/>
        <v>5.9499999999999993</v>
      </c>
      <c r="F214" s="7"/>
      <c r="G214" s="9">
        <f t="shared" si="70"/>
        <v>3.0897383684943751</v>
      </c>
      <c r="H214" s="9">
        <f t="shared" si="71"/>
        <v>0.11746164328840618</v>
      </c>
      <c r="I214" s="7"/>
      <c r="J214" s="9">
        <f t="shared" si="72"/>
        <v>0.11706517028183974</v>
      </c>
      <c r="K214" s="9"/>
      <c r="L214" s="7"/>
      <c r="M214" s="10"/>
    </row>
    <row r="215" spans="1:13" ht="15.75" x14ac:dyDescent="0.25">
      <c r="A215" s="6"/>
      <c r="B215" s="7" t="s">
        <v>14</v>
      </c>
      <c r="C215" s="16">
        <v>23.9351582369708</v>
      </c>
      <c r="D215" s="19">
        <v>19.62</v>
      </c>
      <c r="E215" s="9">
        <f t="shared" si="69"/>
        <v>4.3151582369707988</v>
      </c>
      <c r="F215" s="7"/>
      <c r="G215" s="9">
        <f t="shared" si="70"/>
        <v>1.4548966054651746</v>
      </c>
      <c r="H215" s="9">
        <f t="shared" si="71"/>
        <v>0.3647812281294604</v>
      </c>
      <c r="I215" s="7"/>
      <c r="J215" s="9">
        <f t="shared" si="72"/>
        <v>0.36354996738589684</v>
      </c>
      <c r="K215" s="9">
        <f>AVERAGE(J214:J217)</f>
        <v>0.32476168089456869</v>
      </c>
      <c r="L215" s="7">
        <f>STDEVA(J214:J217)</f>
        <v>0.28001761661834113</v>
      </c>
      <c r="M215" s="10">
        <f>L215/SQRT(4)</f>
        <v>0.14000880830917056</v>
      </c>
    </row>
    <row r="216" spans="1:13" ht="15.75" x14ac:dyDescent="0.25">
      <c r="A216" s="6"/>
      <c r="B216" s="7" t="s">
        <v>15</v>
      </c>
      <c r="C216" s="16">
        <v>25.85</v>
      </c>
      <c r="D216" s="19">
        <v>19.84</v>
      </c>
      <c r="E216" s="9">
        <f t="shared" si="69"/>
        <v>6.0100000000000016</v>
      </c>
      <c r="F216" s="7"/>
      <c r="G216" s="9">
        <f t="shared" si="70"/>
        <v>3.1497383684943774</v>
      </c>
      <c r="H216" s="9">
        <f t="shared" si="71"/>
        <v>0.11267673980355118</v>
      </c>
      <c r="I216" s="7"/>
      <c r="J216" s="9">
        <f t="shared" si="72"/>
        <v>0.11229641747407099</v>
      </c>
      <c r="K216" s="7"/>
      <c r="L216" s="7"/>
      <c r="M216" s="10"/>
    </row>
    <row r="217" spans="1:13" ht="15.75" x14ac:dyDescent="0.25">
      <c r="A217" s="11"/>
      <c r="B217" s="12" t="s">
        <v>16</v>
      </c>
      <c r="C217" s="17">
        <v>22.267367532326599</v>
      </c>
      <c r="D217" s="18">
        <v>18.91</v>
      </c>
      <c r="E217" s="14">
        <f t="shared" si="69"/>
        <v>3.3573675323265988</v>
      </c>
      <c r="F217" s="12"/>
      <c r="G217" s="14">
        <f t="shared" si="70"/>
        <v>0.49710590082097461</v>
      </c>
      <c r="H217" s="14">
        <f t="shared" si="71"/>
        <v>0.70852668704612942</v>
      </c>
      <c r="I217" s="12"/>
      <c r="J217" s="14">
        <f t="shared" si="72"/>
        <v>0.70613516843646718</v>
      </c>
      <c r="K217" s="12"/>
      <c r="L217" s="12"/>
      <c r="M217" s="15"/>
    </row>
    <row r="220" spans="1:13" ht="15.75" x14ac:dyDescent="0.25">
      <c r="A220" s="20" t="s">
        <v>53</v>
      </c>
    </row>
    <row r="221" spans="1:13" ht="15.75" x14ac:dyDescent="0.25">
      <c r="A221" s="3" t="s">
        <v>1</v>
      </c>
      <c r="B221" s="4" t="s">
        <v>2</v>
      </c>
      <c r="C221" s="4" t="s">
        <v>3</v>
      </c>
      <c r="D221" s="4" t="s">
        <v>4</v>
      </c>
      <c r="E221" s="4" t="s">
        <v>5</v>
      </c>
      <c r="F221" s="4" t="s">
        <v>6</v>
      </c>
      <c r="G221" s="4" t="s">
        <v>7</v>
      </c>
      <c r="H221" s="4" t="s">
        <v>8</v>
      </c>
      <c r="I221" s="4" t="s">
        <v>9</v>
      </c>
      <c r="J221" s="4" t="s">
        <v>10</v>
      </c>
      <c r="K221" s="4" t="s">
        <v>9</v>
      </c>
      <c r="L221" s="4" t="s">
        <v>11</v>
      </c>
      <c r="M221" s="5" t="s">
        <v>12</v>
      </c>
    </row>
    <row r="222" spans="1:13" ht="15.75" x14ac:dyDescent="0.25">
      <c r="A222" s="6" t="s">
        <v>18</v>
      </c>
      <c r="B222" s="7" t="s">
        <v>13</v>
      </c>
      <c r="C222" s="16">
        <v>24.533125435520098</v>
      </c>
      <c r="D222" s="8">
        <v>18.405304329864801</v>
      </c>
      <c r="E222" s="9">
        <f>C222-D222</f>
        <v>6.1278211056552969</v>
      </c>
      <c r="F222" s="7"/>
      <c r="G222" s="9">
        <f>E222-$F$225</f>
        <v>0.32407560872724783</v>
      </c>
      <c r="H222" s="9">
        <f>2^-G222</f>
        <v>0.79881005133403182</v>
      </c>
      <c r="I222" s="7"/>
      <c r="J222" s="9">
        <f>H222/$I$225</f>
        <v>0.78493561231151521</v>
      </c>
      <c r="K222" s="7"/>
      <c r="L222" s="7"/>
      <c r="M222" s="10"/>
    </row>
    <row r="223" spans="1:13" ht="15.75" x14ac:dyDescent="0.25">
      <c r="A223" s="6"/>
      <c r="B223" s="7" t="s">
        <v>14</v>
      </c>
      <c r="C223" s="16">
        <v>23.704126780693201</v>
      </c>
      <c r="D223" s="8">
        <v>18.223320869421499</v>
      </c>
      <c r="E223" s="9">
        <f t="shared" ref="E223:E229" si="73">C223-D223</f>
        <v>5.4808059112717018</v>
      </c>
      <c r="F223" s="7"/>
      <c r="G223" s="9">
        <f t="shared" ref="G223:G229" si="74">E223-$F$225</f>
        <v>-0.32293958565634728</v>
      </c>
      <c r="H223" s="9">
        <f t="shared" ref="H223:H229" si="75">2^-G223</f>
        <v>1.250876697263918</v>
      </c>
      <c r="I223" s="7"/>
      <c r="J223" s="9">
        <f t="shared" ref="J223:J229" si="76">H223/$I$225</f>
        <v>1.2291503651629492</v>
      </c>
      <c r="K223" s="9">
        <f>AVERAGE(J222:J225)</f>
        <v>1.0000000000000002</v>
      </c>
      <c r="L223" s="7">
        <f>STDEVA(J222:J225)</f>
        <v>0.21458486328218546</v>
      </c>
      <c r="M223" s="10">
        <f>L223/SQRT(4)</f>
        <v>0.10729243164109273</v>
      </c>
    </row>
    <row r="224" spans="1:13" ht="15.75" x14ac:dyDescent="0.25">
      <c r="A224" s="6"/>
      <c r="B224" s="7" t="s">
        <v>15</v>
      </c>
      <c r="C224" s="16">
        <v>23.4633680568272</v>
      </c>
      <c r="D224" s="8">
        <v>17.865171577183201</v>
      </c>
      <c r="E224" s="9">
        <f t="shared" si="73"/>
        <v>5.5981964796439989</v>
      </c>
      <c r="F224" s="7"/>
      <c r="G224" s="9">
        <f t="shared" si="74"/>
        <v>-0.20554901728405017</v>
      </c>
      <c r="H224" s="9">
        <f t="shared" si="75"/>
        <v>1.1531250848129833</v>
      </c>
      <c r="I224" s="7"/>
      <c r="J224" s="9">
        <f t="shared" si="76"/>
        <v>1.1330965891176006</v>
      </c>
      <c r="K224" s="7"/>
      <c r="L224" s="7"/>
      <c r="M224" s="10"/>
    </row>
    <row r="225" spans="1:13" ht="15.75" x14ac:dyDescent="0.25">
      <c r="A225" s="6"/>
      <c r="B225" s="7" t="s">
        <v>16</v>
      </c>
      <c r="C225" s="17">
        <v>24.277349630663799</v>
      </c>
      <c r="D225" s="8">
        <v>18.269191139522601</v>
      </c>
      <c r="E225" s="9">
        <f t="shared" si="73"/>
        <v>6.0081584911411987</v>
      </c>
      <c r="F225" s="9">
        <f>AVERAGE(E222:E225)</f>
        <v>5.8037454969280491</v>
      </c>
      <c r="G225" s="9">
        <f t="shared" si="74"/>
        <v>0.20441299421314962</v>
      </c>
      <c r="H225" s="9">
        <f t="shared" si="75"/>
        <v>0.86789174433429706</v>
      </c>
      <c r="I225" s="9">
        <f>AVERAGE(H222:H225)</f>
        <v>1.0176758944363073</v>
      </c>
      <c r="J225" s="9">
        <f t="shared" si="76"/>
        <v>0.85281743340793581</v>
      </c>
      <c r="K225" s="7"/>
      <c r="L225" s="7"/>
      <c r="M225" s="10"/>
    </row>
    <row r="226" spans="1:13" ht="15.75" x14ac:dyDescent="0.25">
      <c r="A226" s="6" t="s">
        <v>54</v>
      </c>
      <c r="B226" s="7" t="s">
        <v>13</v>
      </c>
      <c r="C226" s="16">
        <v>29.65</v>
      </c>
      <c r="D226" s="19">
        <v>19.445765835007901</v>
      </c>
      <c r="E226" s="9">
        <f t="shared" si="73"/>
        <v>10.204234164992098</v>
      </c>
      <c r="F226" s="7"/>
      <c r="G226" s="9">
        <f t="shared" si="74"/>
        <v>4.4004886680640487</v>
      </c>
      <c r="H226" s="9">
        <f>2^-G226</f>
        <v>4.7350101612994328E-2</v>
      </c>
      <c r="I226" s="7"/>
      <c r="J226" s="9">
        <f t="shared" si="76"/>
        <v>4.6527683196447962E-2</v>
      </c>
      <c r="K226" s="7"/>
      <c r="L226" s="7"/>
      <c r="M226" s="10"/>
    </row>
    <row r="227" spans="1:13" ht="15.75" x14ac:dyDescent="0.25">
      <c r="A227" s="6"/>
      <c r="B227" s="7" t="s">
        <v>14</v>
      </c>
      <c r="C227" s="16">
        <v>29.62</v>
      </c>
      <c r="D227" s="19">
        <v>19.8320476669832</v>
      </c>
      <c r="E227" s="9">
        <f t="shared" si="73"/>
        <v>9.7879523330168006</v>
      </c>
      <c r="F227" s="7"/>
      <c r="G227" s="9">
        <f t="shared" si="74"/>
        <v>3.9842068360887515</v>
      </c>
      <c r="H227" s="9">
        <f t="shared" si="75"/>
        <v>6.3187945283809985E-2</v>
      </c>
      <c r="I227" s="7"/>
      <c r="J227" s="9">
        <f t="shared" si="76"/>
        <v>6.2090441199661027E-2</v>
      </c>
      <c r="K227" s="9">
        <f>AVERAGE(J226:J229)</f>
        <v>6.3504351732314196E-2</v>
      </c>
      <c r="L227" s="7">
        <f>STDEVA(J226:J229)</f>
        <v>1.2765720923620848E-2</v>
      </c>
      <c r="M227" s="10">
        <f>L227/SQRT(4)</f>
        <v>6.3828604618104239E-3</v>
      </c>
    </row>
    <row r="228" spans="1:13" ht="15.75" x14ac:dyDescent="0.25">
      <c r="A228" s="6"/>
      <c r="B228" s="7" t="s">
        <v>15</v>
      </c>
      <c r="C228" s="16">
        <v>29.24</v>
      </c>
      <c r="D228" s="19">
        <v>19.7539897819887</v>
      </c>
      <c r="E228" s="9">
        <f t="shared" si="73"/>
        <v>9.4860102180112982</v>
      </c>
      <c r="F228" s="7"/>
      <c r="G228" s="9">
        <f t="shared" si="74"/>
        <v>3.6822647210832491</v>
      </c>
      <c r="H228" s="9">
        <f t="shared" si="75"/>
        <v>7.7898279723009445E-2</v>
      </c>
      <c r="I228" s="7"/>
      <c r="J228" s="9">
        <f t="shared" si="76"/>
        <v>7.6545273548173656E-2</v>
      </c>
      <c r="K228" s="7"/>
      <c r="L228" s="7"/>
      <c r="M228" s="10"/>
    </row>
    <row r="229" spans="1:13" ht="15.75" x14ac:dyDescent="0.25">
      <c r="A229" s="11"/>
      <c r="B229" s="12" t="s">
        <v>16</v>
      </c>
      <c r="C229" s="17">
        <v>29.06</v>
      </c>
      <c r="D229" s="18">
        <v>19.421217140700801</v>
      </c>
      <c r="E229" s="14">
        <f t="shared" si="73"/>
        <v>9.638782859299198</v>
      </c>
      <c r="F229" s="12"/>
      <c r="G229" s="14">
        <f t="shared" si="74"/>
        <v>3.8350373623711489</v>
      </c>
      <c r="H229" s="14">
        <f t="shared" si="75"/>
        <v>7.0071065179309097E-2</v>
      </c>
      <c r="I229" s="12"/>
      <c r="J229" s="14">
        <f t="shared" si="76"/>
        <v>6.8854008984974138E-2</v>
      </c>
      <c r="K229" s="12"/>
      <c r="L229" s="12"/>
      <c r="M229" s="15"/>
    </row>
    <row r="233" spans="1:13" ht="15.75" x14ac:dyDescent="0.25">
      <c r="A233" s="20" t="s">
        <v>55</v>
      </c>
    </row>
    <row r="234" spans="1:13" ht="15.75" x14ac:dyDescent="0.25">
      <c r="A234" s="3" t="s">
        <v>1</v>
      </c>
      <c r="B234" s="4" t="s">
        <v>2</v>
      </c>
      <c r="C234" s="4" t="s">
        <v>3</v>
      </c>
      <c r="D234" s="4" t="s">
        <v>4</v>
      </c>
      <c r="E234" s="4" t="s">
        <v>5</v>
      </c>
      <c r="F234" s="4" t="s">
        <v>6</v>
      </c>
      <c r="G234" s="4" t="s">
        <v>7</v>
      </c>
      <c r="H234" s="4" t="s">
        <v>8</v>
      </c>
      <c r="I234" s="4" t="s">
        <v>9</v>
      </c>
      <c r="J234" s="4" t="s">
        <v>10</v>
      </c>
      <c r="K234" s="4" t="s">
        <v>9</v>
      </c>
      <c r="L234" s="4" t="s">
        <v>11</v>
      </c>
      <c r="M234" s="5" t="s">
        <v>12</v>
      </c>
    </row>
    <row r="235" spans="1:13" ht="15.75" x14ac:dyDescent="0.25">
      <c r="A235" s="6" t="s">
        <v>18</v>
      </c>
      <c r="B235" s="7" t="s">
        <v>13</v>
      </c>
      <c r="C235" s="16">
        <v>28.070007376832599</v>
      </c>
      <c r="D235" s="8">
        <v>18.768235624939202</v>
      </c>
      <c r="E235" s="9">
        <f>C235-D235</f>
        <v>9.3017717518933978</v>
      </c>
      <c r="F235" s="7"/>
      <c r="G235" s="9">
        <f>E235-$F$238</f>
        <v>0.6179658518791733</v>
      </c>
      <c r="H235" s="9">
        <f>2^-G235</f>
        <v>0.65158899739805798</v>
      </c>
      <c r="I235" s="7"/>
      <c r="J235" s="9">
        <f>H235/$I$238</f>
        <v>0.55708020780350465</v>
      </c>
      <c r="K235" s="7"/>
      <c r="L235" s="7"/>
      <c r="M235" s="10"/>
    </row>
    <row r="236" spans="1:13" ht="15.75" x14ac:dyDescent="0.25">
      <c r="A236" s="6"/>
      <c r="B236" s="7" t="s">
        <v>14</v>
      </c>
      <c r="C236" s="16">
        <v>26.672122024051699</v>
      </c>
      <c r="D236" s="8">
        <v>18.4755046864199</v>
      </c>
      <c r="E236" s="9">
        <f t="shared" ref="E236:E242" si="77">C236-D236</f>
        <v>8.1966173376317997</v>
      </c>
      <c r="F236" s="7"/>
      <c r="G236" s="9">
        <f t="shared" ref="G236:G242" si="78">E236-$F$238</f>
        <v>-0.48718856238242481</v>
      </c>
      <c r="H236" s="9">
        <f t="shared" ref="H236:H242" si="79">2^-G236</f>
        <v>1.4017106427694221</v>
      </c>
      <c r="I236" s="7"/>
      <c r="J236" s="9">
        <f t="shared" ref="J236:J242" si="80">H236/$I$238</f>
        <v>1.1984015372766346</v>
      </c>
      <c r="K236" s="9">
        <f>AVERAGE(J235:J238)</f>
        <v>1</v>
      </c>
      <c r="L236" s="7">
        <f>STDEVA(J235:J238)</f>
        <v>0.62816016617024839</v>
      </c>
      <c r="M236" s="10">
        <f>L236/SQRT(4)</f>
        <v>0.3140800830851242</v>
      </c>
    </row>
    <row r="237" spans="1:13" ht="15.75" x14ac:dyDescent="0.25">
      <c r="A237" s="6"/>
      <c r="B237" s="7" t="s">
        <v>15</v>
      </c>
      <c r="C237" s="16">
        <v>26.26293255433</v>
      </c>
      <c r="D237" s="8">
        <v>18.653098583772302</v>
      </c>
      <c r="E237" s="9">
        <f t="shared" si="77"/>
        <v>7.6098339705576983</v>
      </c>
      <c r="F237" s="7"/>
      <c r="G237" s="9">
        <f t="shared" si="78"/>
        <v>-1.0739719294565262</v>
      </c>
      <c r="H237" s="9">
        <f t="shared" si="79"/>
        <v>2.1052213476905877</v>
      </c>
      <c r="I237" s="7"/>
      <c r="J237" s="9">
        <f t="shared" si="80"/>
        <v>1.7998725431629612</v>
      </c>
      <c r="K237" s="7"/>
      <c r="L237" s="7"/>
      <c r="M237" s="10"/>
    </row>
    <row r="238" spans="1:13" ht="15.75" x14ac:dyDescent="0.25">
      <c r="A238" s="6"/>
      <c r="B238" s="7" t="s">
        <v>16</v>
      </c>
      <c r="C238" s="17">
        <v>27.8522034164993</v>
      </c>
      <c r="D238" s="8">
        <v>18.225202876525302</v>
      </c>
      <c r="E238" s="9">
        <f t="shared" si="77"/>
        <v>9.6270005399739986</v>
      </c>
      <c r="F238" s="9">
        <f>AVERAGE(E235:E238)</f>
        <v>8.6838059000142245</v>
      </c>
      <c r="G238" s="9">
        <f t="shared" si="78"/>
        <v>0.94319463995977415</v>
      </c>
      <c r="H238" s="9">
        <f t="shared" si="79"/>
        <v>0.52007996238706344</v>
      </c>
      <c r="I238" s="9">
        <f>AVERAGE(H235:H238)</f>
        <v>1.1696502375612827</v>
      </c>
      <c r="J238" s="9">
        <f t="shared" si="80"/>
        <v>0.44464571175689976</v>
      </c>
      <c r="K238" s="7"/>
      <c r="L238" s="7"/>
      <c r="M238" s="10"/>
    </row>
    <row r="239" spans="1:13" ht="15.75" x14ac:dyDescent="0.25">
      <c r="A239" s="6" t="s">
        <v>56</v>
      </c>
      <c r="B239" s="7" t="s">
        <v>13</v>
      </c>
      <c r="C239" s="16">
        <v>30.0581412593118</v>
      </c>
      <c r="D239" s="19">
        <v>19.539053143142699</v>
      </c>
      <c r="E239" s="9">
        <f t="shared" si="77"/>
        <v>10.519088116169101</v>
      </c>
      <c r="F239" s="7"/>
      <c r="G239" s="9">
        <f t="shared" si="78"/>
        <v>1.8352822161548765</v>
      </c>
      <c r="H239" s="9">
        <f t="shared" si="79"/>
        <v>0.28023669499036952</v>
      </c>
      <c r="I239" s="7"/>
      <c r="J239" s="9">
        <f t="shared" si="80"/>
        <v>0.23959016635149169</v>
      </c>
      <c r="K239" s="7"/>
      <c r="L239" s="7"/>
      <c r="M239" s="10"/>
    </row>
    <row r="240" spans="1:13" ht="15.75" x14ac:dyDescent="0.25">
      <c r="A240" s="6"/>
      <c r="B240" s="7" t="s">
        <v>14</v>
      </c>
      <c r="C240" s="16">
        <v>33.038843151276097</v>
      </c>
      <c r="D240" s="19">
        <v>19.64</v>
      </c>
      <c r="E240" s="9">
        <f t="shared" si="77"/>
        <v>13.398843151276097</v>
      </c>
      <c r="F240" s="7"/>
      <c r="G240" s="9">
        <f t="shared" si="78"/>
        <v>4.7150372512618723</v>
      </c>
      <c r="H240" s="9">
        <f t="shared" si="79"/>
        <v>3.8074337624643587E-2</v>
      </c>
      <c r="I240" s="7"/>
      <c r="J240" s="9">
        <f t="shared" si="80"/>
        <v>3.2551900048366993E-2</v>
      </c>
      <c r="K240" s="9">
        <f>AVERAGE(J239:J242)</f>
        <v>9.644196398539702E-2</v>
      </c>
      <c r="L240" s="7">
        <f>STDEVA(J239:J242)</f>
        <v>9.6115023331349775E-2</v>
      </c>
      <c r="M240" s="10">
        <f>L240/SQRT(4)</f>
        <v>4.8057511665674887E-2</v>
      </c>
    </row>
    <row r="241" spans="1:16" ht="15.75" x14ac:dyDescent="0.25">
      <c r="A241" s="6"/>
      <c r="B241" s="7" t="s">
        <v>15</v>
      </c>
      <c r="C241" s="16">
        <v>32.567027190492098</v>
      </c>
      <c r="D241" s="19">
        <v>19.9691988178411</v>
      </c>
      <c r="E241" s="9">
        <f t="shared" si="77"/>
        <v>12.597828372650998</v>
      </c>
      <c r="F241" s="7"/>
      <c r="G241" s="9">
        <f t="shared" si="78"/>
        <v>3.9140224726367734</v>
      </c>
      <c r="H241" s="9">
        <f t="shared" si="79"/>
        <v>6.6337917215871955E-2</v>
      </c>
      <c r="I241" s="7"/>
      <c r="J241" s="9">
        <f t="shared" si="80"/>
        <v>5.6716029361209994E-2</v>
      </c>
      <c r="K241" s="7"/>
      <c r="L241" s="7"/>
      <c r="M241" s="10"/>
    </row>
    <row r="242" spans="1:16" ht="15.75" x14ac:dyDescent="0.25">
      <c r="A242" s="11"/>
      <c r="B242" s="12" t="s">
        <v>16</v>
      </c>
      <c r="C242" s="17">
        <v>32.492887810389099</v>
      </c>
      <c r="D242" s="18">
        <v>19.899979003344502</v>
      </c>
      <c r="E242" s="14">
        <f t="shared" si="77"/>
        <v>12.592908807044598</v>
      </c>
      <c r="F242" s="12"/>
      <c r="G242" s="14">
        <f t="shared" si="78"/>
        <v>3.9091029070303733</v>
      </c>
      <c r="H242" s="14">
        <f t="shared" si="79"/>
        <v>6.6564514514700149E-2</v>
      </c>
      <c r="I242" s="12"/>
      <c r="J242" s="14">
        <f t="shared" si="80"/>
        <v>5.6909760180519402E-2</v>
      </c>
      <c r="K242" s="12"/>
      <c r="L242" s="12"/>
      <c r="M242" s="15"/>
    </row>
    <row r="246" spans="1:16" ht="15.75" x14ac:dyDescent="0.25">
      <c r="A246" s="20" t="s">
        <v>64</v>
      </c>
    </row>
    <row r="247" spans="1:16" ht="15.75" x14ac:dyDescent="0.25">
      <c r="A247" s="3" t="s">
        <v>1</v>
      </c>
      <c r="B247" s="4" t="s">
        <v>2</v>
      </c>
      <c r="C247" s="4" t="s">
        <v>3</v>
      </c>
      <c r="D247" s="4" t="s">
        <v>4</v>
      </c>
      <c r="E247" s="4" t="s">
        <v>5</v>
      </c>
      <c r="F247" s="4" t="s">
        <v>6</v>
      </c>
      <c r="G247" s="4" t="s">
        <v>7</v>
      </c>
      <c r="H247" s="4" t="s">
        <v>8</v>
      </c>
      <c r="I247" s="4" t="s">
        <v>9</v>
      </c>
      <c r="J247" s="4" t="s">
        <v>10</v>
      </c>
      <c r="K247" s="4" t="s">
        <v>9</v>
      </c>
      <c r="L247" s="4" t="s">
        <v>11</v>
      </c>
      <c r="M247" s="5" t="s">
        <v>12</v>
      </c>
    </row>
    <row r="248" spans="1:16" ht="15.75" x14ac:dyDescent="0.25">
      <c r="A248" s="6" t="s">
        <v>18</v>
      </c>
      <c r="B248" s="7" t="s">
        <v>13</v>
      </c>
      <c r="C248" s="16">
        <v>20.569675395043401</v>
      </c>
      <c r="D248" s="8">
        <v>18.768235624939202</v>
      </c>
      <c r="E248" s="9">
        <f>C248-D248</f>
        <v>1.8014397701041993</v>
      </c>
      <c r="F248" s="7"/>
      <c r="G248" s="9">
        <f>E248-$F$251</f>
        <v>-0.37040474901007414</v>
      </c>
      <c r="H248" s="9">
        <f>2^-G248</f>
        <v>1.2927154519094235</v>
      </c>
      <c r="I248" s="7"/>
      <c r="J248" s="9">
        <f>H248/$I$251</f>
        <v>1.217634981577904</v>
      </c>
      <c r="K248" s="7"/>
      <c r="L248" s="7"/>
      <c r="M248" s="10"/>
    </row>
    <row r="249" spans="1:16" ht="15.75" x14ac:dyDescent="0.25">
      <c r="A249" s="6"/>
      <c r="B249" s="7" t="s">
        <v>14</v>
      </c>
      <c r="C249" s="16">
        <v>20.220227307968699</v>
      </c>
      <c r="D249" s="8">
        <v>18.4755046864199</v>
      </c>
      <c r="E249" s="9">
        <f t="shared" ref="E249:E255" si="81">C249-D249</f>
        <v>1.7447226215487994</v>
      </c>
      <c r="F249" s="7"/>
      <c r="G249" s="9">
        <f t="shared" ref="G249:G255" si="82">E249-$F$251</f>
        <v>-0.42712189756547403</v>
      </c>
      <c r="H249" s="9">
        <f t="shared" ref="H249:H255" si="83">2^-G249</f>
        <v>1.3445485942356439</v>
      </c>
      <c r="I249" s="7"/>
      <c r="J249" s="9">
        <f t="shared" ref="J249:J255" si="84">H249/$I$251</f>
        <v>1.2664576727651169</v>
      </c>
      <c r="K249" s="9">
        <f>AVERAGE(J248:J251)</f>
        <v>1</v>
      </c>
      <c r="L249" s="7">
        <f>STDEVA(J248:J251)</f>
        <v>0.34815474020352566</v>
      </c>
      <c r="M249" s="10">
        <f>L249/SQRT(4)</f>
        <v>0.17407737010176283</v>
      </c>
    </row>
    <row r="250" spans="1:16" ht="15.75" x14ac:dyDescent="0.25">
      <c r="A250" s="6"/>
      <c r="B250" s="7" t="s">
        <v>15</v>
      </c>
      <c r="C250" s="16">
        <v>20.7227908916195</v>
      </c>
      <c r="D250" s="8">
        <v>18.653098583772302</v>
      </c>
      <c r="E250" s="9">
        <f t="shared" si="81"/>
        <v>2.0696923078471983</v>
      </c>
      <c r="F250" s="7"/>
      <c r="G250" s="9">
        <f t="shared" si="82"/>
        <v>-0.10215221126707519</v>
      </c>
      <c r="H250" s="9">
        <f t="shared" si="83"/>
        <v>1.0733735264903006</v>
      </c>
      <c r="I250" s="7"/>
      <c r="J250" s="9">
        <f t="shared" si="84"/>
        <v>1.011032360001374</v>
      </c>
      <c r="K250" s="7"/>
      <c r="L250" s="7"/>
      <c r="M250" s="10"/>
    </row>
    <row r="251" spans="1:16" ht="15.75" x14ac:dyDescent="0.25">
      <c r="A251" s="6"/>
      <c r="B251" s="7" t="s">
        <v>16</v>
      </c>
      <c r="C251" s="17">
        <v>21.296726253482198</v>
      </c>
      <c r="D251" s="8">
        <v>18.225202876525302</v>
      </c>
      <c r="E251" s="9">
        <f t="shared" si="81"/>
        <v>3.0715233769568968</v>
      </c>
      <c r="F251" s="9">
        <f>AVERAGE(E248:E251)</f>
        <v>2.1718445191142735</v>
      </c>
      <c r="G251" s="9">
        <f t="shared" si="82"/>
        <v>0.89967885784262336</v>
      </c>
      <c r="H251" s="9">
        <f t="shared" si="83"/>
        <v>0.53600603227888843</v>
      </c>
      <c r="I251" s="9">
        <f>AVERAGE(H248:H251)</f>
        <v>1.061660901228564</v>
      </c>
      <c r="J251" s="9">
        <f t="shared" si="84"/>
        <v>0.5048749856556054</v>
      </c>
      <c r="K251" s="7"/>
      <c r="L251" s="7"/>
      <c r="M251" s="10"/>
    </row>
    <row r="252" spans="1:16" ht="15.75" x14ac:dyDescent="0.25">
      <c r="A252" s="6" t="s">
        <v>65</v>
      </c>
      <c r="B252" s="7" t="s">
        <v>13</v>
      </c>
      <c r="C252" s="16">
        <v>23.280386744113301</v>
      </c>
      <c r="D252" s="19">
        <v>19.55</v>
      </c>
      <c r="E252" s="9">
        <f t="shared" si="81"/>
        <v>3.7303867441133001</v>
      </c>
      <c r="F252" s="7"/>
      <c r="G252" s="9">
        <f t="shared" si="82"/>
        <v>1.5585422249990266</v>
      </c>
      <c r="H252" s="9">
        <f t="shared" si="83"/>
        <v>0.33949395116258918</v>
      </c>
      <c r="I252" s="7"/>
      <c r="J252" s="9">
        <f t="shared" si="84"/>
        <v>0.31977625885037642</v>
      </c>
      <c r="K252" s="7"/>
      <c r="L252" s="7"/>
      <c r="M252" s="10"/>
      <c r="P252" s="21"/>
    </row>
    <row r="253" spans="1:16" ht="15.75" x14ac:dyDescent="0.25">
      <c r="A253" s="6"/>
      <c r="B253" s="7" t="s">
        <v>14</v>
      </c>
      <c r="C253" s="16">
        <v>22.9449870989034</v>
      </c>
      <c r="D253" s="19">
        <v>20.1387913016288</v>
      </c>
      <c r="E253" s="9">
        <f t="shared" si="81"/>
        <v>2.8061957972746008</v>
      </c>
      <c r="F253" s="7"/>
      <c r="G253" s="9">
        <f t="shared" si="82"/>
        <v>0.63435127816032733</v>
      </c>
      <c r="H253" s="9">
        <f t="shared" si="83"/>
        <v>0.64423043410779424</v>
      </c>
      <c r="I253" s="7"/>
      <c r="J253" s="9">
        <f t="shared" si="84"/>
        <v>0.60681375132331306</v>
      </c>
      <c r="K253" s="9">
        <f>AVERAGE(J252:J255)</f>
        <v>0.40644720701314918</v>
      </c>
      <c r="L253" s="7">
        <f>STDEVA(J252:J255)</f>
        <v>0.19485495984932874</v>
      </c>
      <c r="M253" s="10">
        <f>L253/SQRT(4)</f>
        <v>9.742747992466437E-2</v>
      </c>
      <c r="P253" s="19"/>
    </row>
    <row r="254" spans="1:16" ht="15.75" x14ac:dyDescent="0.25">
      <c r="A254" s="6"/>
      <c r="B254" s="7" t="s">
        <v>15</v>
      </c>
      <c r="C254" s="16">
        <v>22.434599575290299</v>
      </c>
      <c r="D254" s="19">
        <v>19.412557830050499</v>
      </c>
      <c r="E254" s="9">
        <f t="shared" si="81"/>
        <v>3.0220417452398003</v>
      </c>
      <c r="F254" s="7"/>
      <c r="G254" s="9">
        <f t="shared" si="82"/>
        <v>0.85019722612552684</v>
      </c>
      <c r="H254" s="9">
        <f t="shared" si="83"/>
        <v>0.55470889840910398</v>
      </c>
      <c r="I254" s="7"/>
      <c r="J254" s="9">
        <f t="shared" si="84"/>
        <v>0.52249159573192305</v>
      </c>
      <c r="K254" s="7"/>
      <c r="L254" s="7"/>
      <c r="M254" s="10"/>
      <c r="P254" s="19"/>
    </row>
    <row r="255" spans="1:16" ht="15.75" x14ac:dyDescent="0.25">
      <c r="A255" s="11"/>
      <c r="B255" s="12" t="s">
        <v>16</v>
      </c>
      <c r="C255" s="17">
        <v>23.678056148840099</v>
      </c>
      <c r="D255" s="18">
        <v>19.091967576987901</v>
      </c>
      <c r="E255" s="14">
        <f t="shared" si="81"/>
        <v>4.5860885718521978</v>
      </c>
      <c r="F255" s="12"/>
      <c r="G255" s="14">
        <f t="shared" si="82"/>
        <v>2.4142440527379243</v>
      </c>
      <c r="H255" s="14">
        <f t="shared" si="83"/>
        <v>0.18760314871816333</v>
      </c>
      <c r="I255" s="12"/>
      <c r="J255" s="14">
        <f t="shared" si="84"/>
        <v>0.1767072221469842</v>
      </c>
      <c r="K255" s="12"/>
      <c r="L255" s="12"/>
      <c r="M255" s="15"/>
      <c r="P255" s="18"/>
    </row>
    <row r="259" spans="1:13" ht="15.75" x14ac:dyDescent="0.25">
      <c r="A259" s="20" t="s">
        <v>57</v>
      </c>
    </row>
    <row r="260" spans="1:13" ht="15.75" x14ac:dyDescent="0.25">
      <c r="A260" s="3" t="s">
        <v>1</v>
      </c>
      <c r="B260" s="4" t="s">
        <v>2</v>
      </c>
      <c r="C260" s="4" t="s">
        <v>3</v>
      </c>
      <c r="D260" s="4" t="s">
        <v>4</v>
      </c>
      <c r="E260" s="4" t="s">
        <v>5</v>
      </c>
      <c r="F260" s="4" t="s">
        <v>6</v>
      </c>
      <c r="G260" s="4" t="s">
        <v>7</v>
      </c>
      <c r="H260" s="4" t="s">
        <v>8</v>
      </c>
      <c r="I260" s="4" t="s">
        <v>9</v>
      </c>
      <c r="J260" s="4" t="s">
        <v>10</v>
      </c>
      <c r="K260" s="4" t="s">
        <v>9</v>
      </c>
      <c r="L260" s="4" t="s">
        <v>11</v>
      </c>
      <c r="M260" s="5" t="s">
        <v>12</v>
      </c>
    </row>
    <row r="261" spans="1:13" ht="15.75" x14ac:dyDescent="0.25">
      <c r="A261" s="6" t="s">
        <v>18</v>
      </c>
      <c r="B261" s="7" t="s">
        <v>13</v>
      </c>
      <c r="C261" s="16">
        <v>24.450402958521401</v>
      </c>
      <c r="D261" s="8">
        <v>19.759063225674598</v>
      </c>
      <c r="E261" s="9">
        <f>C261-D261</f>
        <v>4.6913397328468029</v>
      </c>
      <c r="F261" s="7"/>
      <c r="G261" s="9">
        <f>E261-$F$264</f>
        <v>-7.4531061631347484E-2</v>
      </c>
      <c r="H261" s="9">
        <f>2^-G261</f>
        <v>1.0530187036385266</v>
      </c>
      <c r="I261" s="7"/>
      <c r="J261" s="9">
        <f>H261/$I$264</f>
        <v>1.0425276263077055</v>
      </c>
      <c r="K261" s="7"/>
      <c r="L261" s="7"/>
      <c r="M261" s="10"/>
    </row>
    <row r="262" spans="1:13" ht="15.75" x14ac:dyDescent="0.25">
      <c r="A262" s="6"/>
      <c r="B262" s="7" t="s">
        <v>14</v>
      </c>
      <c r="C262" s="16">
        <v>24.308946493603798</v>
      </c>
      <c r="D262" s="8">
        <v>19.669964822730901</v>
      </c>
      <c r="E262" s="9">
        <f t="shared" ref="E262:E268" si="85">C262-D262</f>
        <v>4.6389816708728979</v>
      </c>
      <c r="F262" s="7"/>
      <c r="G262" s="9">
        <f t="shared" ref="G262:G268" si="86">E262-$F$264</f>
        <v>-0.12688912360525251</v>
      </c>
      <c r="H262" s="9">
        <f t="shared" ref="H262:H268" si="87">2^-G262</f>
        <v>1.0919366231943877</v>
      </c>
      <c r="I262" s="7"/>
      <c r="J262" s="9">
        <f t="shared" ref="J262:J268" si="88">H262/$I$264</f>
        <v>1.0810578121013794</v>
      </c>
      <c r="K262" s="9">
        <f>AVERAGE(J261:J264)</f>
        <v>1</v>
      </c>
      <c r="L262" s="7">
        <f>STDEVA(J261:J264)</f>
        <v>0.15446609659999849</v>
      </c>
      <c r="M262" s="10">
        <f>L262/SQRT(4)</f>
        <v>7.7233048299999246E-2</v>
      </c>
    </row>
    <row r="263" spans="1:13" ht="15.75" x14ac:dyDescent="0.25">
      <c r="A263" s="6"/>
      <c r="B263" s="7" t="s">
        <v>15</v>
      </c>
      <c r="C263" s="16">
        <v>24.840412401321199</v>
      </c>
      <c r="D263" s="8">
        <v>19.714778283533999</v>
      </c>
      <c r="E263" s="9">
        <f t="shared" si="85"/>
        <v>5.1256341177872002</v>
      </c>
      <c r="F263" s="7"/>
      <c r="G263" s="9">
        <f t="shared" si="86"/>
        <v>0.35976332330904981</v>
      </c>
      <c r="H263" s="9">
        <f t="shared" si="87"/>
        <v>0.77929241348291001</v>
      </c>
      <c r="I263" s="7"/>
      <c r="J263" s="9">
        <f t="shared" si="88"/>
        <v>0.77152843270562466</v>
      </c>
      <c r="K263" s="7"/>
      <c r="L263" s="7"/>
      <c r="M263" s="10"/>
    </row>
    <row r="264" spans="1:13" ht="15.75" x14ac:dyDescent="0.25">
      <c r="A264" s="6"/>
      <c r="B264" s="7" t="s">
        <v>16</v>
      </c>
      <c r="C264" s="17">
        <v>24.369191608631901</v>
      </c>
      <c r="D264" s="8">
        <v>19.761663952226201</v>
      </c>
      <c r="E264" s="9">
        <f t="shared" si="85"/>
        <v>4.6075276564057006</v>
      </c>
      <c r="F264" s="9">
        <f>AVERAGE(E261:E264)</f>
        <v>4.7658707944781504</v>
      </c>
      <c r="G264" s="9">
        <f t="shared" si="86"/>
        <v>-0.15834313807244982</v>
      </c>
      <c r="H264" s="9">
        <f t="shared" si="87"/>
        <v>1.1160047271146154</v>
      </c>
      <c r="I264" s="9">
        <f>AVERAGE(H261:H264)</f>
        <v>1.01006311685761</v>
      </c>
      <c r="J264" s="9">
        <f t="shared" si="88"/>
        <v>1.1048861288852905</v>
      </c>
      <c r="K264" s="7"/>
      <c r="L264" s="7"/>
      <c r="M264" s="10"/>
    </row>
    <row r="265" spans="1:13" ht="15.75" x14ac:dyDescent="0.25">
      <c r="A265" s="6" t="s">
        <v>58</v>
      </c>
      <c r="B265" s="7" t="s">
        <v>13</v>
      </c>
      <c r="C265" s="16">
        <v>28.195173083394799</v>
      </c>
      <c r="D265" s="19">
        <v>20.093369820576399</v>
      </c>
      <c r="E265" s="9">
        <f t="shared" si="85"/>
        <v>8.1018032628184002</v>
      </c>
      <c r="F265" s="7"/>
      <c r="G265" s="9">
        <f t="shared" si="86"/>
        <v>3.3359324683402498</v>
      </c>
      <c r="H265" s="9">
        <f t="shared" si="87"/>
        <v>9.903398697661045E-2</v>
      </c>
      <c r="I265" s="7"/>
      <c r="J265" s="9">
        <f t="shared" si="88"/>
        <v>9.8047325284694467E-2</v>
      </c>
      <c r="K265" s="7"/>
      <c r="L265" s="7"/>
      <c r="M265" s="10"/>
    </row>
    <row r="266" spans="1:13" ht="15.75" x14ac:dyDescent="0.25">
      <c r="A266" s="6"/>
      <c r="B266" s="7" t="s">
        <v>14</v>
      </c>
      <c r="C266" s="16">
        <v>27.9227763969424</v>
      </c>
      <c r="D266" s="19">
        <v>20.153362521239401</v>
      </c>
      <c r="E266" s="9">
        <f t="shared" si="85"/>
        <v>7.7694138757029982</v>
      </c>
      <c r="F266" s="7"/>
      <c r="G266" s="9">
        <f t="shared" si="86"/>
        <v>3.0035430812248478</v>
      </c>
      <c r="H266" s="9">
        <f t="shared" si="87"/>
        <v>0.12469339205458123</v>
      </c>
      <c r="I266" s="7"/>
      <c r="J266" s="9">
        <f t="shared" si="88"/>
        <v>0.12345108931658914</v>
      </c>
      <c r="K266" s="9">
        <f>AVERAGE(J265:J268)</f>
        <v>9.9379997524119634E-2</v>
      </c>
      <c r="L266" s="7">
        <f>STDEVA(J265:J268)</f>
        <v>2.2619226657328143E-2</v>
      </c>
      <c r="M266" s="10">
        <f>L266/SQRT(4)</f>
        <v>1.1309613328664071E-2</v>
      </c>
    </row>
    <row r="267" spans="1:13" ht="15.75" x14ac:dyDescent="0.25">
      <c r="A267" s="6"/>
      <c r="B267" s="7" t="s">
        <v>15</v>
      </c>
      <c r="C267" s="16">
        <v>28.1982782384862</v>
      </c>
      <c r="D267" s="19">
        <v>20.217869795735901</v>
      </c>
      <c r="E267" s="9">
        <f t="shared" si="85"/>
        <v>7.9804084427502993</v>
      </c>
      <c r="F267" s="7"/>
      <c r="G267" s="9">
        <f t="shared" si="86"/>
        <v>3.2145376482721488</v>
      </c>
      <c r="H267" s="9">
        <f t="shared" si="87"/>
        <v>0.10772778879683179</v>
      </c>
      <c r="I267" s="7"/>
      <c r="J267" s="9">
        <f t="shared" si="88"/>
        <v>0.10665451197939181</v>
      </c>
      <c r="K267" s="7"/>
      <c r="L267" s="7"/>
      <c r="M267" s="10"/>
    </row>
    <row r="268" spans="1:13" ht="15.75" x14ac:dyDescent="0.25">
      <c r="A268" s="11"/>
      <c r="B268" s="12" t="s">
        <v>16</v>
      </c>
      <c r="C268" s="17">
        <v>28.672562428449002</v>
      </c>
      <c r="D268" s="18">
        <v>20.0715317040905</v>
      </c>
      <c r="E268" s="14">
        <f t="shared" si="85"/>
        <v>8.6010307243585018</v>
      </c>
      <c r="F268" s="12"/>
      <c r="G268" s="14">
        <f t="shared" si="86"/>
        <v>3.8351599298803514</v>
      </c>
      <c r="H268" s="14">
        <f t="shared" si="87"/>
        <v>7.0065112382031891E-2</v>
      </c>
      <c r="I268" s="12"/>
      <c r="J268" s="14">
        <f t="shared" si="88"/>
        <v>6.9367063515803115E-2</v>
      </c>
      <c r="K268" s="12"/>
      <c r="L268" s="12"/>
      <c r="M268" s="15"/>
    </row>
    <row r="271" spans="1:13" ht="16.5" x14ac:dyDescent="0.25">
      <c r="A271" s="42" t="s">
        <v>69</v>
      </c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</row>
    <row r="272" spans="1:13" x14ac:dyDescent="0.25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</row>
    <row r="273" spans="1:13" ht="15.75" x14ac:dyDescent="0.25">
      <c r="A273" s="44" t="s">
        <v>67</v>
      </c>
      <c r="B273" s="45" t="s">
        <v>2</v>
      </c>
      <c r="C273" s="45" t="s">
        <v>3</v>
      </c>
      <c r="D273" s="45" t="s">
        <v>4</v>
      </c>
      <c r="E273" s="45" t="s">
        <v>5</v>
      </c>
      <c r="F273" s="45" t="s">
        <v>6</v>
      </c>
      <c r="G273" s="45" t="s">
        <v>7</v>
      </c>
      <c r="H273" s="45" t="s">
        <v>8</v>
      </c>
      <c r="I273" s="45" t="s">
        <v>9</v>
      </c>
      <c r="J273" s="45" t="s">
        <v>68</v>
      </c>
      <c r="K273" s="45" t="s">
        <v>9</v>
      </c>
      <c r="L273" s="45" t="s">
        <v>11</v>
      </c>
      <c r="M273" s="46" t="s">
        <v>12</v>
      </c>
    </row>
    <row r="274" spans="1:13" x14ac:dyDescent="0.25">
      <c r="A274" s="47"/>
      <c r="B274" s="19" t="s">
        <v>13</v>
      </c>
      <c r="C274" s="19">
        <v>21.071482770188648</v>
      </c>
      <c r="D274" s="19">
        <v>16.905593047865324</v>
      </c>
      <c r="E274" s="48">
        <f>C274-D274</f>
        <v>4.1658897223233247</v>
      </c>
      <c r="F274" s="49"/>
      <c r="G274" s="48">
        <f>E274-$F$276</f>
        <v>3.5564712666121601E-2</v>
      </c>
      <c r="H274" s="48">
        <f>2^-G274</f>
        <v>0.97564978841000993</v>
      </c>
      <c r="I274" s="49"/>
      <c r="J274" s="49">
        <f>H274/$I$276</f>
        <v>0.96408265757129519</v>
      </c>
      <c r="K274" s="49"/>
      <c r="L274" s="49"/>
      <c r="M274" s="50"/>
    </row>
    <row r="275" spans="1:13" x14ac:dyDescent="0.25">
      <c r="A275" s="47" t="s">
        <v>70</v>
      </c>
      <c r="B275" s="19" t="s">
        <v>14</v>
      </c>
      <c r="C275" s="19">
        <v>21.035692316294906</v>
      </c>
      <c r="D275" s="19">
        <v>17.070997089607999</v>
      </c>
      <c r="E275" s="48">
        <f t="shared" ref="E275:E282" si="89">C275-D275</f>
        <v>3.9646952266869064</v>
      </c>
      <c r="F275" s="49"/>
      <c r="G275" s="48">
        <f t="shared" ref="G275:G282" si="90">E275-$F$276</f>
        <v>-0.16562978297029662</v>
      </c>
      <c r="H275" s="48">
        <f>2^-G275</f>
        <v>1.1216556100647708</v>
      </c>
      <c r="I275" s="49"/>
      <c r="J275" s="49">
        <f t="shared" ref="J275:J282" si="91">H275/$I$276</f>
        <v>1.10835746010182</v>
      </c>
      <c r="K275" s="49">
        <f>AVERAGE(J274:J277)</f>
        <v>0.99999999999999989</v>
      </c>
      <c r="L275" s="49">
        <f>STDEVA(J274:J277)</f>
        <v>0.1721397836327673</v>
      </c>
      <c r="M275" s="50">
        <f>L275/SQRT(4)</f>
        <v>8.6069891816383651E-2</v>
      </c>
    </row>
    <row r="276" spans="1:13" x14ac:dyDescent="0.25">
      <c r="A276" s="47"/>
      <c r="B276" s="19" t="s">
        <v>15</v>
      </c>
      <c r="C276" s="19">
        <v>21.571242971943693</v>
      </c>
      <c r="D276" s="19">
        <v>17.085572455006979</v>
      </c>
      <c r="E276" s="48">
        <f t="shared" si="89"/>
        <v>4.4856705169367146</v>
      </c>
      <c r="F276" s="48">
        <f>AVERAGE(E274:E277)</f>
        <v>4.1303250096572031</v>
      </c>
      <c r="G276" s="48">
        <f t="shared" si="90"/>
        <v>0.35534550727951153</v>
      </c>
      <c r="H276" s="48">
        <f>2^-G276</f>
        <v>0.78168241762320534</v>
      </c>
      <c r="I276" s="48">
        <f>AVERAGE(H274:H277)</f>
        <v>1.0119980696135065</v>
      </c>
      <c r="J276" s="49">
        <f t="shared" si="91"/>
        <v>0.77241492952821411</v>
      </c>
      <c r="K276" s="49"/>
      <c r="L276" s="49"/>
      <c r="M276" s="50"/>
    </row>
    <row r="277" spans="1:13" x14ac:dyDescent="0.25">
      <c r="A277" s="47"/>
      <c r="B277" s="19" t="s">
        <v>16</v>
      </c>
      <c r="C277" s="19">
        <v>21.466903306160621</v>
      </c>
      <c r="D277" s="19">
        <v>17.561858733478754</v>
      </c>
      <c r="E277" s="48">
        <f t="shared" si="89"/>
        <v>3.9050445726818666</v>
      </c>
      <c r="F277" s="49"/>
      <c r="G277" s="48">
        <f t="shared" si="90"/>
        <v>-0.22528043697533651</v>
      </c>
      <c r="H277" s="48">
        <f>2^-G277</f>
        <v>1.1690044623560396</v>
      </c>
      <c r="I277" s="49"/>
      <c r="J277" s="49">
        <f t="shared" si="91"/>
        <v>1.1551449527986706</v>
      </c>
      <c r="K277" s="49"/>
      <c r="L277" s="49"/>
      <c r="M277" s="50"/>
    </row>
    <row r="278" spans="1:13" x14ac:dyDescent="0.25">
      <c r="A278" s="47"/>
      <c r="B278" s="49"/>
      <c r="C278" s="49"/>
      <c r="D278" s="49"/>
      <c r="E278" s="48"/>
      <c r="F278" s="49"/>
      <c r="G278" s="48"/>
      <c r="H278" s="48"/>
      <c r="I278" s="49"/>
      <c r="J278" s="49"/>
      <c r="K278" s="49"/>
      <c r="L278" s="49"/>
      <c r="M278" s="50"/>
    </row>
    <row r="279" spans="1:13" x14ac:dyDescent="0.25">
      <c r="A279" s="47" t="s">
        <v>69</v>
      </c>
      <c r="B279" s="19" t="s">
        <v>13</v>
      </c>
      <c r="C279" s="19">
        <v>25.126356260971999</v>
      </c>
      <c r="D279" s="19">
        <v>18.7067478313975</v>
      </c>
      <c r="E279" s="48">
        <f>C279-D279</f>
        <v>6.4196084295744988</v>
      </c>
      <c r="F279" s="49"/>
      <c r="G279" s="48">
        <f t="shared" si="90"/>
        <v>2.2892834199172958</v>
      </c>
      <c r="H279" s="48">
        <f>2^-G279</f>
        <v>0.20457710192694395</v>
      </c>
      <c r="I279" s="49"/>
      <c r="J279" s="49">
        <f t="shared" si="91"/>
        <v>0.20215167209268914</v>
      </c>
      <c r="K279" s="49"/>
      <c r="L279" s="49"/>
      <c r="M279" s="50"/>
    </row>
    <row r="280" spans="1:13" x14ac:dyDescent="0.25">
      <c r="A280" s="47"/>
      <c r="B280" s="19" t="s">
        <v>14</v>
      </c>
      <c r="C280" s="19">
        <v>25.84781138669063</v>
      </c>
      <c r="D280" s="19">
        <v>18.652510339864655</v>
      </c>
      <c r="E280" s="48">
        <f t="shared" si="89"/>
        <v>7.1953010468259748</v>
      </c>
      <c r="F280" s="49"/>
      <c r="G280" s="48">
        <f t="shared" si="90"/>
        <v>3.0649760371687718</v>
      </c>
      <c r="H280" s="48">
        <f>2^-G280</f>
        <v>0.11949514946955228</v>
      </c>
      <c r="I280" s="49"/>
      <c r="J280" s="49">
        <f t="shared" si="91"/>
        <v>0.11807843617250063</v>
      </c>
      <c r="K280" s="49">
        <f>AVERAGE(J279:J282)</f>
        <v>0.11934115701153958</v>
      </c>
      <c r="L280" s="49">
        <f>STDEVA(J279:J282)</f>
        <v>7.326018165039791E-2</v>
      </c>
      <c r="M280" s="50">
        <f>L280/SQRT(4)</f>
        <v>3.6630090825198955E-2</v>
      </c>
    </row>
    <row r="281" spans="1:13" x14ac:dyDescent="0.25">
      <c r="A281" s="47"/>
      <c r="B281" s="19" t="s">
        <v>15</v>
      </c>
      <c r="C281" s="19">
        <v>27.787647008971248</v>
      </c>
      <c r="D281" s="19">
        <v>18.304207566644099</v>
      </c>
      <c r="E281" s="48">
        <f t="shared" si="89"/>
        <v>9.4834394423271497</v>
      </c>
      <c r="F281" s="49"/>
      <c r="G281" s="48">
        <f t="shared" si="90"/>
        <v>5.3531144326699467</v>
      </c>
      <c r="H281" s="48">
        <f>2^-G281</f>
        <v>2.4465381119255378E-2</v>
      </c>
      <c r="I281" s="49"/>
      <c r="J281" s="49">
        <f t="shared" si="91"/>
        <v>2.4175323900172047E-2</v>
      </c>
      <c r="K281" s="49"/>
      <c r="L281" s="49"/>
      <c r="M281" s="50"/>
    </row>
    <row r="282" spans="1:13" x14ac:dyDescent="0.25">
      <c r="A282" s="51"/>
      <c r="B282" s="18" t="s">
        <v>16</v>
      </c>
      <c r="C282" s="18">
        <v>25.42396869500973</v>
      </c>
      <c r="D282" s="18">
        <v>18.399905690582099</v>
      </c>
      <c r="E282" s="52">
        <f t="shared" si="89"/>
        <v>7.0240630044276315</v>
      </c>
      <c r="F282" s="53"/>
      <c r="G282" s="52">
        <f t="shared" si="90"/>
        <v>2.8937379947704285</v>
      </c>
      <c r="H282" s="52">
        <f>2^-G282</f>
        <v>0.13455444956873017</v>
      </c>
      <c r="I282" s="53"/>
      <c r="J282" s="53">
        <f t="shared" si="91"/>
        <v>0.13295919588079652</v>
      </c>
      <c r="K282" s="53"/>
      <c r="L282" s="53"/>
      <c r="M282" s="54"/>
    </row>
    <row r="283" spans="1:13" x14ac:dyDescent="0.25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</row>
    <row r="284" spans="1:13" x14ac:dyDescent="0.25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</row>
    <row r="285" spans="1:13" x14ac:dyDescent="0.2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</row>
    <row r="286" spans="1:13" x14ac:dyDescent="0.25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</row>
    <row r="287" spans="1:13" ht="16.5" x14ac:dyDescent="0.25">
      <c r="A287" s="42" t="s">
        <v>71</v>
      </c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</row>
    <row r="288" spans="1:13" x14ac:dyDescent="0.25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</row>
    <row r="289" spans="1:13" ht="15.75" x14ac:dyDescent="0.25">
      <c r="A289" s="44" t="s">
        <v>67</v>
      </c>
      <c r="B289" s="45" t="s">
        <v>2</v>
      </c>
      <c r="C289" s="45" t="s">
        <v>3</v>
      </c>
      <c r="D289" s="45" t="s">
        <v>4</v>
      </c>
      <c r="E289" s="45" t="s">
        <v>5</v>
      </c>
      <c r="F289" s="45" t="s">
        <v>6</v>
      </c>
      <c r="G289" s="45" t="s">
        <v>7</v>
      </c>
      <c r="H289" s="45" t="s">
        <v>8</v>
      </c>
      <c r="I289" s="45" t="s">
        <v>9</v>
      </c>
      <c r="J289" s="45" t="s">
        <v>68</v>
      </c>
      <c r="K289" s="45" t="s">
        <v>9</v>
      </c>
      <c r="L289" s="45" t="s">
        <v>11</v>
      </c>
      <c r="M289" s="46" t="s">
        <v>12</v>
      </c>
    </row>
    <row r="290" spans="1:13" x14ac:dyDescent="0.25">
      <c r="A290" s="47"/>
      <c r="B290" s="19" t="s">
        <v>13</v>
      </c>
      <c r="C290" s="19">
        <v>21.679561095451774</v>
      </c>
      <c r="D290" s="19">
        <v>16.905593047865324</v>
      </c>
      <c r="E290" s="48">
        <f>C290-D290</f>
        <v>4.7739680475864503</v>
      </c>
      <c r="F290" s="49"/>
      <c r="G290" s="48">
        <f>E290-$F$292</f>
        <v>-2.9597430000602998E-2</v>
      </c>
      <c r="H290" s="48">
        <f>2^-G290</f>
        <v>1.0207272619641863</v>
      </c>
      <c r="I290" s="49"/>
      <c r="J290" s="49">
        <f>H290/$I$292</f>
        <v>1.018749795530226</v>
      </c>
      <c r="K290" s="49"/>
      <c r="L290" s="49"/>
      <c r="M290" s="50"/>
    </row>
    <row r="291" spans="1:13" x14ac:dyDescent="0.25">
      <c r="A291" s="47" t="s">
        <v>70</v>
      </c>
      <c r="B291" s="19" t="s">
        <v>14</v>
      </c>
      <c r="C291" s="19">
        <v>21.871775577631819</v>
      </c>
      <c r="D291" s="19">
        <v>17.070997089607999</v>
      </c>
      <c r="E291" s="48">
        <f t="shared" ref="E291:E298" si="92">C291-D291</f>
        <v>4.8007784880238198</v>
      </c>
      <c r="F291" s="49"/>
      <c r="G291" s="48">
        <f t="shared" ref="G291:G298" si="93">E291-$F$292</f>
        <v>-2.7869895632335329E-3</v>
      </c>
      <c r="H291" s="48">
        <f>2^-G291</f>
        <v>1.0019336610740543</v>
      </c>
      <c r="I291" s="49"/>
      <c r="J291" s="49">
        <f t="shared" ref="J291:J298" si="94">H291/$I$292</f>
        <v>0.99999260369500853</v>
      </c>
      <c r="K291" s="49">
        <f>AVERAGE(J290:J293)</f>
        <v>1</v>
      </c>
      <c r="L291" s="49">
        <f>STDEVA(J290:J293)</f>
        <v>7.1138691956579611E-2</v>
      </c>
      <c r="M291" s="50">
        <f>L291/SQRT(4)</f>
        <v>3.5569345978289806E-2</v>
      </c>
    </row>
    <row r="292" spans="1:13" x14ac:dyDescent="0.25">
      <c r="A292" s="47"/>
      <c r="B292" s="19" t="s">
        <v>15</v>
      </c>
      <c r="C292" s="19">
        <v>22.030305720029279</v>
      </c>
      <c r="D292" s="19">
        <v>17.085572455006979</v>
      </c>
      <c r="E292" s="48">
        <f t="shared" si="92"/>
        <v>4.9447332650223004</v>
      </c>
      <c r="F292" s="48">
        <f>AVERAGE(E290:E293)</f>
        <v>4.8035654775870533</v>
      </c>
      <c r="G292" s="48">
        <f t="shared" si="93"/>
        <v>0.14116778743524705</v>
      </c>
      <c r="H292" s="48">
        <f>2^-G292</f>
        <v>0.90678486246248646</v>
      </c>
      <c r="I292" s="48">
        <f>AVERAGE(H290:H293)</f>
        <v>1.0019410717358044</v>
      </c>
      <c r="J292" s="49">
        <f t="shared" si="94"/>
        <v>0.90502813792385484</v>
      </c>
      <c r="K292" s="49"/>
      <c r="L292" s="49"/>
      <c r="M292" s="50"/>
    </row>
    <row r="293" spans="1:13" x14ac:dyDescent="0.25">
      <c r="A293" s="47"/>
      <c r="B293" s="19" t="s">
        <v>16</v>
      </c>
      <c r="C293" s="19">
        <v>22.256640843194397</v>
      </c>
      <c r="D293" s="19">
        <v>17.561858733478754</v>
      </c>
      <c r="E293" s="48">
        <f t="shared" si="92"/>
        <v>4.6947821097156428</v>
      </c>
      <c r="F293" s="49"/>
      <c r="G293" s="48">
        <f t="shared" si="93"/>
        <v>-0.10878336787141052</v>
      </c>
      <c r="H293" s="48">
        <f>2^-G293</f>
        <v>1.078318501442491</v>
      </c>
      <c r="I293" s="49"/>
      <c r="J293" s="49">
        <f t="shared" si="94"/>
        <v>1.076229462850911</v>
      </c>
      <c r="K293" s="49"/>
      <c r="L293" s="49"/>
      <c r="M293" s="50"/>
    </row>
    <row r="294" spans="1:13" x14ac:dyDescent="0.25">
      <c r="A294" s="47"/>
      <c r="B294" s="49"/>
      <c r="C294" s="49"/>
      <c r="D294" s="49"/>
      <c r="E294" s="48"/>
      <c r="F294" s="49"/>
      <c r="G294" s="48"/>
      <c r="H294" s="48"/>
      <c r="I294" s="49"/>
      <c r="J294" s="49"/>
      <c r="K294" s="49"/>
      <c r="L294" s="49"/>
      <c r="M294" s="50"/>
    </row>
    <row r="295" spans="1:13" x14ac:dyDescent="0.25">
      <c r="A295" s="47" t="s">
        <v>71</v>
      </c>
      <c r="B295" s="19" t="s">
        <v>13</v>
      </c>
      <c r="C295" s="19">
        <v>26.850322518516794</v>
      </c>
      <c r="D295" s="19">
        <v>18.636362880409028</v>
      </c>
      <c r="E295" s="48">
        <f t="shared" si="92"/>
        <v>8.2139596381077666</v>
      </c>
      <c r="F295" s="49"/>
      <c r="G295" s="48">
        <f t="shared" si="93"/>
        <v>3.4103941605207133</v>
      </c>
      <c r="H295" s="48">
        <f>2^-G295</f>
        <v>9.405222207713719E-2</v>
      </c>
      <c r="I295" s="49"/>
      <c r="J295" s="49">
        <f t="shared" si="94"/>
        <v>9.3870013646807804E-2</v>
      </c>
      <c r="K295" s="49"/>
      <c r="L295" s="49"/>
      <c r="M295" s="50"/>
    </row>
    <row r="296" spans="1:13" x14ac:dyDescent="0.25">
      <c r="A296" s="47"/>
      <c r="B296" s="19" t="s">
        <v>14</v>
      </c>
      <c r="C296" s="19">
        <v>26.21133377226527</v>
      </c>
      <c r="D296" s="19">
        <v>18.454483501860729</v>
      </c>
      <c r="E296" s="48">
        <f t="shared" si="92"/>
        <v>7.7568502704045414</v>
      </c>
      <c r="F296" s="49"/>
      <c r="G296" s="48">
        <f t="shared" si="93"/>
        <v>2.9532847928174881</v>
      </c>
      <c r="H296" s="48">
        <f>2^-G296</f>
        <v>0.12911380844786036</v>
      </c>
      <c r="I296" s="49"/>
      <c r="J296" s="49">
        <f t="shared" si="94"/>
        <v>0.12886367481091301</v>
      </c>
      <c r="K296" s="49">
        <f>AVERAGE(J295:J298)</f>
        <v>9.7947499854657435E-2</v>
      </c>
      <c r="L296" s="49">
        <f>STDEVA(J295:J298)</f>
        <v>2.3866861150005286E-2</v>
      </c>
      <c r="M296" s="50">
        <f>L296/SQRT(4)</f>
        <v>1.1933430575002643E-2</v>
      </c>
    </row>
    <row r="297" spans="1:13" x14ac:dyDescent="0.25">
      <c r="A297" s="47"/>
      <c r="B297" s="19" t="s">
        <v>15</v>
      </c>
      <c r="C297" s="19">
        <v>26.807049697520359</v>
      </c>
      <c r="D297" s="19">
        <v>18.186411397510192</v>
      </c>
      <c r="E297" s="48">
        <f t="shared" si="92"/>
        <v>8.6206383000101674</v>
      </c>
      <c r="F297" s="49"/>
      <c r="G297" s="48">
        <f t="shared" si="93"/>
        <v>3.8170728224231141</v>
      </c>
      <c r="H297" s="48">
        <f>2^-G297</f>
        <v>7.0949050022861088E-2</v>
      </c>
      <c r="I297" s="49"/>
      <c r="J297" s="49">
        <f t="shared" si="94"/>
        <v>7.0811599628255589E-2</v>
      </c>
      <c r="K297" s="49"/>
      <c r="L297" s="49"/>
      <c r="M297" s="50"/>
    </row>
    <row r="298" spans="1:13" x14ac:dyDescent="0.25">
      <c r="A298" s="51"/>
      <c r="B298" s="18" t="s">
        <v>16</v>
      </c>
      <c r="C298" s="18">
        <v>26.797984658615963</v>
      </c>
      <c r="D298" s="18">
        <v>18.649740398387568</v>
      </c>
      <c r="E298" s="52">
        <f t="shared" si="92"/>
        <v>8.1482442602283953</v>
      </c>
      <c r="F298" s="53"/>
      <c r="G298" s="52">
        <f t="shared" si="93"/>
        <v>3.344678782641342</v>
      </c>
      <c r="H298" s="52">
        <f>2^-G298</f>
        <v>9.8435411365013395E-2</v>
      </c>
      <c r="I298" s="53"/>
      <c r="J298" s="53">
        <f t="shared" si="94"/>
        <v>9.824471133265332E-2</v>
      </c>
      <c r="K298" s="53"/>
      <c r="L298" s="53"/>
      <c r="M298" s="54"/>
    </row>
    <row r="299" spans="1:13" x14ac:dyDescent="0.25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</row>
    <row r="300" spans="1:13" x14ac:dyDescent="0.25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</row>
    <row r="301" spans="1:13" x14ac:dyDescent="0.25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</row>
    <row r="302" spans="1:13" ht="16.5" x14ac:dyDescent="0.25">
      <c r="A302" s="42" t="s">
        <v>72</v>
      </c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</row>
    <row r="303" spans="1:13" x14ac:dyDescent="0.25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</row>
    <row r="304" spans="1:13" ht="15.75" x14ac:dyDescent="0.25">
      <c r="A304" s="44" t="s">
        <v>67</v>
      </c>
      <c r="B304" s="45" t="s">
        <v>2</v>
      </c>
      <c r="C304" s="45" t="s">
        <v>3</v>
      </c>
      <c r="D304" s="45" t="s">
        <v>4</v>
      </c>
      <c r="E304" s="45" t="s">
        <v>5</v>
      </c>
      <c r="F304" s="45" t="s">
        <v>6</v>
      </c>
      <c r="G304" s="45" t="s">
        <v>7</v>
      </c>
      <c r="H304" s="45" t="s">
        <v>8</v>
      </c>
      <c r="I304" s="45" t="s">
        <v>9</v>
      </c>
      <c r="J304" s="45" t="s">
        <v>68</v>
      </c>
      <c r="K304" s="45" t="s">
        <v>9</v>
      </c>
      <c r="L304" s="45" t="s">
        <v>11</v>
      </c>
      <c r="M304" s="46" t="s">
        <v>12</v>
      </c>
    </row>
    <row r="305" spans="1:13" x14ac:dyDescent="0.25">
      <c r="A305" s="47"/>
      <c r="B305" s="19" t="s">
        <v>13</v>
      </c>
      <c r="C305" s="19">
        <v>21.99771473713799</v>
      </c>
      <c r="D305" s="19">
        <v>16.905593047865324</v>
      </c>
      <c r="E305" s="48">
        <f>C305-D305</f>
        <v>5.0921216892726662</v>
      </c>
      <c r="F305" s="49"/>
      <c r="G305" s="48">
        <f>E305-$F$307</f>
        <v>0.14090479358403307</v>
      </c>
      <c r="H305" s="48">
        <f>2^-G305</f>
        <v>0.90695017846782933</v>
      </c>
      <c r="I305" s="49"/>
      <c r="J305" s="49">
        <f>H305/$I$307</f>
        <v>0.90493317479963831</v>
      </c>
      <c r="K305" s="49"/>
      <c r="L305" s="49"/>
      <c r="M305" s="50"/>
    </row>
    <row r="306" spans="1:13" x14ac:dyDescent="0.25">
      <c r="A306" s="47" t="s">
        <v>70</v>
      </c>
      <c r="B306" s="19" t="s">
        <v>14</v>
      </c>
      <c r="C306" s="19">
        <v>21.99181535820291</v>
      </c>
      <c r="D306" s="19">
        <v>17.070997089607999</v>
      </c>
      <c r="E306" s="48">
        <f t="shared" ref="E306:E313" si="95">C306-D306</f>
        <v>4.9208182685949104</v>
      </c>
      <c r="F306" s="49"/>
      <c r="G306" s="48">
        <f t="shared" ref="G306:G313" si="96">E306-$F$307</f>
        <v>-3.0398627093722652E-2</v>
      </c>
      <c r="H306" s="48">
        <f>2^-G306</f>
        <v>1.0212942777344207</v>
      </c>
      <c r="I306" s="49"/>
      <c r="J306" s="49">
        <f t="shared" ref="J306:J313" si="97">H306/$I$307</f>
        <v>1.0190229795381154</v>
      </c>
      <c r="K306" s="49">
        <f>AVERAGE(J305:J308)</f>
        <v>1</v>
      </c>
      <c r="L306" s="49">
        <f>STDEVA(J305:J308)</f>
        <v>7.6701339187387849E-2</v>
      </c>
      <c r="M306" s="50">
        <f>L306/SQRT(4)</f>
        <v>3.8350669593693924E-2</v>
      </c>
    </row>
    <row r="307" spans="1:13" x14ac:dyDescent="0.25">
      <c r="A307" s="47"/>
      <c r="B307" s="19" t="s">
        <v>15</v>
      </c>
      <c r="C307" s="19">
        <v>22.053535860067171</v>
      </c>
      <c r="D307" s="19">
        <v>17.085572455006979</v>
      </c>
      <c r="E307" s="48">
        <f t="shared" si="95"/>
        <v>4.9679634050601926</v>
      </c>
      <c r="F307" s="48">
        <f>AVERAGE(E305:E308)</f>
        <v>4.9512168956886331</v>
      </c>
      <c r="G307" s="48">
        <f t="shared" si="96"/>
        <v>1.6746509371559526E-2</v>
      </c>
      <c r="H307" s="48">
        <f>2^-G307</f>
        <v>0.98845931478655513</v>
      </c>
      <c r="I307" s="48">
        <f>AVERAGE(H305:H308)</f>
        <v>1.0022288979168408</v>
      </c>
      <c r="J307" s="49">
        <f t="shared" si="97"/>
        <v>0.98626103960990741</v>
      </c>
      <c r="K307" s="49"/>
      <c r="L307" s="49"/>
      <c r="M307" s="50"/>
    </row>
    <row r="308" spans="1:13" x14ac:dyDescent="0.25">
      <c r="A308" s="47"/>
      <c r="B308" s="19" t="s">
        <v>16</v>
      </c>
      <c r="C308" s="19">
        <v>22.385822953305517</v>
      </c>
      <c r="D308" s="19">
        <v>17.561858733478754</v>
      </c>
      <c r="E308" s="48">
        <f t="shared" si="95"/>
        <v>4.8239642198267632</v>
      </c>
      <c r="F308" s="49"/>
      <c r="G308" s="48">
        <f t="shared" si="96"/>
        <v>-0.12725267586186995</v>
      </c>
      <c r="H308" s="48">
        <f>2^-G308</f>
        <v>1.092211820678558</v>
      </c>
      <c r="I308" s="49"/>
      <c r="J308" s="49">
        <f t="shared" si="97"/>
        <v>1.0897828060523391</v>
      </c>
      <c r="K308" s="49"/>
      <c r="L308" s="49"/>
      <c r="M308" s="50"/>
    </row>
    <row r="309" spans="1:13" x14ac:dyDescent="0.25">
      <c r="A309" s="47"/>
      <c r="B309" s="49"/>
      <c r="C309" s="19"/>
      <c r="D309" s="49"/>
      <c r="E309" s="48"/>
      <c r="F309" s="49"/>
      <c r="G309" s="48"/>
      <c r="H309" s="48"/>
      <c r="I309" s="49"/>
      <c r="J309" s="49"/>
      <c r="K309" s="49"/>
      <c r="L309" s="49"/>
      <c r="M309" s="50"/>
    </row>
    <row r="310" spans="1:13" x14ac:dyDescent="0.25">
      <c r="A310" s="47" t="s">
        <v>72</v>
      </c>
      <c r="B310" s="19" t="s">
        <v>13</v>
      </c>
      <c r="C310" s="19">
        <v>26.717984747074706</v>
      </c>
      <c r="D310" s="19">
        <v>18.211998088592157</v>
      </c>
      <c r="E310" s="48">
        <f t="shared" si="95"/>
        <v>8.5059866584825485</v>
      </c>
      <c r="F310" s="49"/>
      <c r="G310" s="48">
        <f t="shared" si="96"/>
        <v>3.5547697627939154</v>
      </c>
      <c r="H310" s="48">
        <f>2^-G310</f>
        <v>8.5095711475048866E-2</v>
      </c>
      <c r="I310" s="49"/>
      <c r="J310" s="49">
        <f t="shared" si="97"/>
        <v>8.4906463635126217E-2</v>
      </c>
      <c r="K310" s="49"/>
      <c r="L310" s="49"/>
      <c r="M310" s="50"/>
    </row>
    <row r="311" spans="1:13" x14ac:dyDescent="0.25">
      <c r="A311" s="47"/>
      <c r="B311" s="19" t="s">
        <v>14</v>
      </c>
      <c r="C311" s="19">
        <v>26.142250259328719</v>
      </c>
      <c r="D311" s="19">
        <v>18.940310527495377</v>
      </c>
      <c r="E311" s="48">
        <f t="shared" si="95"/>
        <v>7.2019397318333418</v>
      </c>
      <c r="F311" s="49"/>
      <c r="G311" s="48">
        <f t="shared" si="96"/>
        <v>2.2507228361447087</v>
      </c>
      <c r="H311" s="48">
        <f>2^-G311</f>
        <v>0.21011880122696111</v>
      </c>
      <c r="I311" s="49"/>
      <c r="J311" s="49">
        <f t="shared" si="97"/>
        <v>0.20965150941436492</v>
      </c>
      <c r="K311" s="49">
        <f>AVERAGE(J310:J313)</f>
        <v>0.18673126551729258</v>
      </c>
      <c r="L311" s="49">
        <f>STDEVA(J310:J313)</f>
        <v>7.6490081070360594E-2</v>
      </c>
      <c r="M311" s="50">
        <f>L311/SQRT(4)</f>
        <v>3.8245040535180297E-2</v>
      </c>
    </row>
    <row r="312" spans="1:13" x14ac:dyDescent="0.25">
      <c r="A312" s="47"/>
      <c r="B312" s="19" t="s">
        <v>15</v>
      </c>
      <c r="C312" s="19">
        <v>26.011862413740829</v>
      </c>
      <c r="D312" s="19">
        <v>18.622253600526889</v>
      </c>
      <c r="E312" s="48">
        <f t="shared" si="95"/>
        <v>7.3896088132139397</v>
      </c>
      <c r="F312" s="49"/>
      <c r="G312" s="48">
        <f t="shared" si="96"/>
        <v>2.4383919175253066</v>
      </c>
      <c r="H312" s="48">
        <f>2^-G312</f>
        <v>0.18448917621333463</v>
      </c>
      <c r="I312" s="49"/>
      <c r="J312" s="49">
        <f t="shared" si="97"/>
        <v>0.18407888317409352</v>
      </c>
      <c r="K312" s="49"/>
      <c r="L312" s="49"/>
      <c r="M312" s="50"/>
    </row>
    <row r="313" spans="1:13" x14ac:dyDescent="0.25">
      <c r="A313" s="51"/>
      <c r="B313" s="18" t="s">
        <v>16</v>
      </c>
      <c r="C313" s="18">
        <v>26.233441057641471</v>
      </c>
      <c r="D313" s="18">
        <v>19.387291742725271</v>
      </c>
      <c r="E313" s="52">
        <f t="shared" si="95"/>
        <v>6.8461493149162003</v>
      </c>
      <c r="F313" s="53"/>
      <c r="G313" s="52">
        <f t="shared" si="96"/>
        <v>1.8949324192275672</v>
      </c>
      <c r="H313" s="52">
        <f>2^-G313</f>
        <v>0.26888619286870791</v>
      </c>
      <c r="I313" s="53"/>
      <c r="J313" s="53">
        <f t="shared" si="97"/>
        <v>0.26828820584558571</v>
      </c>
      <c r="K313" s="53"/>
      <c r="L313" s="53"/>
      <c r="M313" s="54"/>
    </row>
    <row r="314" spans="1:13" x14ac:dyDescent="0.25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</row>
    <row r="315" spans="1:13" x14ac:dyDescent="0.2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</row>
    <row r="316" spans="1:13" ht="16.5" x14ac:dyDescent="0.25">
      <c r="A316" s="42" t="s">
        <v>73</v>
      </c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</row>
    <row r="317" spans="1:13" x14ac:dyDescent="0.25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</row>
    <row r="318" spans="1:13" ht="15.75" x14ac:dyDescent="0.25">
      <c r="A318" s="44" t="s">
        <v>67</v>
      </c>
      <c r="B318" s="45" t="s">
        <v>2</v>
      </c>
      <c r="C318" s="45" t="s">
        <v>3</v>
      </c>
      <c r="D318" s="45" t="s">
        <v>4</v>
      </c>
      <c r="E318" s="45" t="s">
        <v>5</v>
      </c>
      <c r="F318" s="45" t="s">
        <v>6</v>
      </c>
      <c r="G318" s="45" t="s">
        <v>7</v>
      </c>
      <c r="H318" s="45" t="s">
        <v>8</v>
      </c>
      <c r="I318" s="45" t="s">
        <v>9</v>
      </c>
      <c r="J318" s="45" t="s">
        <v>68</v>
      </c>
      <c r="K318" s="45" t="s">
        <v>9</v>
      </c>
      <c r="L318" s="45" t="s">
        <v>11</v>
      </c>
      <c r="M318" s="46" t="s">
        <v>12</v>
      </c>
    </row>
    <row r="319" spans="1:13" ht="15.75" x14ac:dyDescent="0.25">
      <c r="A319" s="57"/>
      <c r="B319" s="19" t="s">
        <v>13</v>
      </c>
      <c r="C319" s="16">
        <v>22.814302367866805</v>
      </c>
      <c r="D319" s="16">
        <v>18.773037232134502</v>
      </c>
      <c r="E319" s="58">
        <f>C319-D319</f>
        <v>4.0412651357323028</v>
      </c>
      <c r="F319" s="59"/>
      <c r="G319" s="58">
        <f>E319-$F$320</f>
        <v>-0.80844826286515747</v>
      </c>
      <c r="H319" s="58">
        <f>2^-G319</f>
        <v>1.7513267333381</v>
      </c>
      <c r="I319" s="59"/>
      <c r="J319" s="59">
        <f>H319/$I$320</f>
        <v>1.5962262781692944</v>
      </c>
      <c r="K319" s="59"/>
      <c r="L319" s="59"/>
      <c r="M319" s="60"/>
    </row>
    <row r="320" spans="1:13" ht="15.75" x14ac:dyDescent="0.25">
      <c r="A320" s="57" t="s">
        <v>70</v>
      </c>
      <c r="B320" s="19" t="s">
        <v>14</v>
      </c>
      <c r="C320" s="16">
        <v>22.573754241595037</v>
      </c>
      <c r="D320" s="16">
        <v>18.11</v>
      </c>
      <c r="E320" s="58">
        <f t="shared" ref="E320:E327" si="98">C320-D320</f>
        <v>4.4637542415950371</v>
      </c>
      <c r="F320" s="58">
        <f>AVERAGE(E319:E322)</f>
        <v>4.8497133985974603</v>
      </c>
      <c r="G320" s="58">
        <f t="shared" ref="G320:G327" si="99">E320-$F$320</f>
        <v>-0.38595915700242323</v>
      </c>
      <c r="H320" s="58">
        <f>2^-G320</f>
        <v>1.3067282596198839</v>
      </c>
      <c r="I320" s="58">
        <f>AVERAGE(H319:H322)</f>
        <v>1.097166960154728</v>
      </c>
      <c r="J320" s="59">
        <f t="shared" ref="J320:J327" si="100">H320/$I$320</f>
        <v>1.1910021966352344</v>
      </c>
      <c r="K320" s="59">
        <f>AVERAGE(J319:J322)</f>
        <v>1</v>
      </c>
      <c r="L320" s="59">
        <f>STDEVA(J319:J322)</f>
        <v>0.48691097880550355</v>
      </c>
      <c r="M320" s="60">
        <f>L320/SQRT(4)</f>
        <v>0.24345548940275177</v>
      </c>
    </row>
    <row r="321" spans="1:13" ht="15.75" x14ac:dyDescent="0.25">
      <c r="A321" s="57"/>
      <c r="B321" s="19" t="s">
        <v>15</v>
      </c>
      <c r="C321" s="16">
        <v>23.643202848654163</v>
      </c>
      <c r="D321" s="16">
        <v>18.360225141839447</v>
      </c>
      <c r="E321" s="58">
        <f t="shared" si="98"/>
        <v>5.2829777068147159</v>
      </c>
      <c r="F321" s="59"/>
      <c r="G321" s="58">
        <f t="shared" si="99"/>
        <v>0.43326430821725559</v>
      </c>
      <c r="H321" s="58">
        <f>2^-G321</f>
        <v>0.7405842082246491</v>
      </c>
      <c r="I321" s="59"/>
      <c r="J321" s="59">
        <f t="shared" si="100"/>
        <v>0.67499681918985988</v>
      </c>
      <c r="K321" s="59"/>
      <c r="L321" s="59"/>
      <c r="M321" s="60"/>
    </row>
    <row r="322" spans="1:13" ht="15.75" x14ac:dyDescent="0.25">
      <c r="A322" s="57"/>
      <c r="B322" s="19" t="s">
        <v>16</v>
      </c>
      <c r="C322" s="16">
        <v>23.061251551979815</v>
      </c>
      <c r="D322" s="16">
        <v>17.45039504173203</v>
      </c>
      <c r="E322" s="58">
        <f t="shared" si="98"/>
        <v>5.6108565102477854</v>
      </c>
      <c r="F322" s="59"/>
      <c r="G322" s="58">
        <f t="shared" si="99"/>
        <v>0.76114311165032511</v>
      </c>
      <c r="H322" s="58">
        <f>2^-G322</f>
        <v>0.59002863943627892</v>
      </c>
      <c r="I322" s="59"/>
      <c r="J322" s="59">
        <f t="shared" si="100"/>
        <v>0.53777470600561117</v>
      </c>
      <c r="K322" s="59"/>
      <c r="L322" s="59"/>
      <c r="M322" s="60"/>
    </row>
    <row r="323" spans="1:13" ht="15.75" x14ac:dyDescent="0.25">
      <c r="A323" s="57"/>
      <c r="B323" s="59"/>
      <c r="C323" s="59"/>
      <c r="D323" s="59"/>
      <c r="E323" s="58"/>
      <c r="F323" s="59"/>
      <c r="G323" s="58"/>
      <c r="H323" s="58"/>
      <c r="I323" s="59"/>
      <c r="J323" s="59"/>
      <c r="K323" s="59"/>
      <c r="L323" s="59"/>
      <c r="M323" s="60"/>
    </row>
    <row r="324" spans="1:13" ht="15.75" x14ac:dyDescent="0.25">
      <c r="A324" s="57" t="s">
        <v>73</v>
      </c>
      <c r="B324" s="19" t="s">
        <v>13</v>
      </c>
      <c r="C324" s="16">
        <v>26.057680950587859</v>
      </c>
      <c r="D324" s="16">
        <v>18.301533049308134</v>
      </c>
      <c r="E324" s="58">
        <f>C324-D324</f>
        <v>7.756147901279725</v>
      </c>
      <c r="F324" s="59"/>
      <c r="G324" s="58">
        <f t="shared" si="99"/>
        <v>2.9064345026822647</v>
      </c>
      <c r="H324" s="58">
        <f>2^-G324</f>
        <v>0.13337549193376969</v>
      </c>
      <c r="I324" s="59"/>
      <c r="J324" s="59">
        <f t="shared" si="100"/>
        <v>0.12156353296945836</v>
      </c>
      <c r="K324" s="59"/>
      <c r="L324" s="59"/>
      <c r="M324" s="60"/>
    </row>
    <row r="325" spans="1:13" ht="15.75" x14ac:dyDescent="0.25">
      <c r="A325" s="57"/>
      <c r="B325" s="19" t="s">
        <v>14</v>
      </c>
      <c r="C325" s="16">
        <v>25.633764761708061</v>
      </c>
      <c r="D325" s="16">
        <v>18.402370125395525</v>
      </c>
      <c r="E325" s="58">
        <f t="shared" si="98"/>
        <v>7.2313946363125368</v>
      </c>
      <c r="F325" s="59"/>
      <c r="G325" s="58">
        <f t="shared" si="99"/>
        <v>2.3816812377150764</v>
      </c>
      <c r="H325" s="58">
        <f>2^-G325</f>
        <v>0.1918856542944575</v>
      </c>
      <c r="I325" s="59"/>
      <c r="J325" s="59">
        <f t="shared" si="100"/>
        <v>0.17489193647190834</v>
      </c>
      <c r="K325" s="59">
        <f>AVERAGE(J324:J327)</f>
        <v>0.11500969950461562</v>
      </c>
      <c r="L325" s="59">
        <f>STDEVA(J324:J327)</f>
        <v>7.8495066211448847E-2</v>
      </c>
      <c r="M325" s="60">
        <f>L325/SQRT(4)</f>
        <v>3.9247533105724423E-2</v>
      </c>
    </row>
    <row r="326" spans="1:13" ht="15.75" x14ac:dyDescent="0.25">
      <c r="A326" s="57"/>
      <c r="B326" s="19" t="s">
        <v>15</v>
      </c>
      <c r="C326" s="16">
        <v>26.177577913298158</v>
      </c>
      <c r="D326" s="16">
        <v>18.829622410886525</v>
      </c>
      <c r="E326" s="58">
        <f t="shared" si="98"/>
        <v>7.347955502411633</v>
      </c>
      <c r="F326" s="59"/>
      <c r="G326" s="58">
        <f t="shared" si="99"/>
        <v>2.4982421038141727</v>
      </c>
      <c r="H326" s="58">
        <f>2^-G326</f>
        <v>0.17699222558616987</v>
      </c>
      <c r="I326" s="59"/>
      <c r="J326" s="59">
        <f t="shared" si="100"/>
        <v>0.1613174949792596</v>
      </c>
      <c r="K326" s="59"/>
      <c r="L326" s="59"/>
      <c r="M326" s="60"/>
    </row>
    <row r="327" spans="1:13" ht="15.75" x14ac:dyDescent="0.25">
      <c r="A327" s="61"/>
      <c r="B327" s="18" t="s">
        <v>16</v>
      </c>
      <c r="C327" s="17">
        <v>31.621672686366356</v>
      </c>
      <c r="D327" s="17">
        <v>18.12</v>
      </c>
      <c r="E327" s="62">
        <f t="shared" si="98"/>
        <v>13.501672686366355</v>
      </c>
      <c r="F327" s="63"/>
      <c r="G327" s="62">
        <f t="shared" si="99"/>
        <v>8.6519592877688947</v>
      </c>
      <c r="H327" s="62">
        <f>2^-G327</f>
        <v>2.4859977607543473E-3</v>
      </c>
      <c r="I327" s="63"/>
      <c r="J327" s="63">
        <f t="shared" si="100"/>
        <v>2.2658335978361574E-3</v>
      </c>
      <c r="K327" s="63"/>
      <c r="L327" s="63"/>
      <c r="M327" s="64"/>
    </row>
    <row r="328" spans="1:13" x14ac:dyDescent="0.25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</row>
    <row r="329" spans="1:13" ht="16.5" x14ac:dyDescent="0.25">
      <c r="A329" s="55" t="s">
        <v>74</v>
      </c>
      <c r="B329" s="30"/>
      <c r="C329" s="41"/>
      <c r="D329" s="30"/>
      <c r="E329" s="30"/>
      <c r="F329" s="30"/>
      <c r="G329" s="30"/>
      <c r="H329" s="30"/>
      <c r="I329" s="30"/>
      <c r="J329" s="30"/>
      <c r="K329" s="30"/>
      <c r="L329" s="30"/>
      <c r="M329" s="30"/>
    </row>
    <row r="330" spans="1:13" x14ac:dyDescent="0.25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</row>
    <row r="331" spans="1:13" ht="15.75" x14ac:dyDescent="0.25">
      <c r="A331" s="44" t="s">
        <v>67</v>
      </c>
      <c r="B331" s="45" t="s">
        <v>2</v>
      </c>
      <c r="C331" s="45" t="s">
        <v>3</v>
      </c>
      <c r="D331" s="45" t="s">
        <v>4</v>
      </c>
      <c r="E331" s="45" t="s">
        <v>5</v>
      </c>
      <c r="F331" s="45" t="s">
        <v>6</v>
      </c>
      <c r="G331" s="45" t="s">
        <v>7</v>
      </c>
      <c r="H331" s="45" t="s">
        <v>8</v>
      </c>
      <c r="I331" s="45" t="s">
        <v>9</v>
      </c>
      <c r="J331" s="45" t="s">
        <v>68</v>
      </c>
      <c r="K331" s="45" t="s">
        <v>9</v>
      </c>
      <c r="L331" s="45" t="s">
        <v>11</v>
      </c>
      <c r="M331" s="46" t="s">
        <v>12</v>
      </c>
    </row>
    <row r="332" spans="1:13" ht="15.75" x14ac:dyDescent="0.25">
      <c r="A332" s="57"/>
      <c r="B332" s="19" t="s">
        <v>13</v>
      </c>
      <c r="C332" s="16">
        <v>22.656556069832291</v>
      </c>
      <c r="D332" s="16">
        <v>18.773037232134502</v>
      </c>
      <c r="E332" s="58">
        <f>C332-D332</f>
        <v>3.8835188376977889</v>
      </c>
      <c r="F332" s="59"/>
      <c r="G332" s="58">
        <f>E332-$F$333</f>
        <v>-0.9336737118941496</v>
      </c>
      <c r="H332" s="58">
        <f>2^-G332</f>
        <v>1.9101338171938034</v>
      </c>
      <c r="I332" s="59"/>
      <c r="J332" s="59">
        <f>H332/$I$333</f>
        <v>1.6492443607447371</v>
      </c>
      <c r="K332" s="59"/>
      <c r="L332" s="59"/>
      <c r="M332" s="60"/>
    </row>
    <row r="333" spans="1:13" ht="15.75" x14ac:dyDescent="0.25">
      <c r="A333" s="57" t="s">
        <v>70</v>
      </c>
      <c r="B333" s="19" t="s">
        <v>14</v>
      </c>
      <c r="C333" s="16">
        <v>22.694574246628502</v>
      </c>
      <c r="D333" s="16">
        <v>18.11</v>
      </c>
      <c r="E333" s="58">
        <f>C333-D333</f>
        <v>4.5845742466285024</v>
      </c>
      <c r="F333" s="58">
        <f>AVERAGE(E332:E335)</f>
        <v>4.8171925495919385</v>
      </c>
      <c r="G333" s="58">
        <f t="shared" ref="G333:G340" si="101">E333-$F$333</f>
        <v>-0.23261830296343611</v>
      </c>
      <c r="H333" s="58">
        <f>2^-G333</f>
        <v>1.1749654240770375</v>
      </c>
      <c r="I333" s="58">
        <f>AVERAGE(H332:H335)</f>
        <v>1.158187266034524</v>
      </c>
      <c r="J333" s="59">
        <f t="shared" ref="J333:J340" si="102">H333/$I$333</f>
        <v>1.0144865675306203</v>
      </c>
      <c r="K333" s="59">
        <f>AVERAGE(J332:J335)</f>
        <v>0.99999999999999978</v>
      </c>
      <c r="L333" s="59">
        <f>STDEVA(J332:J335)</f>
        <v>0.53866361791760498</v>
      </c>
      <c r="M333" s="60">
        <f>L333/SQRT(4)</f>
        <v>0.26933180895880249</v>
      </c>
    </row>
    <row r="334" spans="1:13" ht="15.75" x14ac:dyDescent="0.25">
      <c r="A334" s="57"/>
      <c r="B334" s="19" t="s">
        <v>15</v>
      </c>
      <c r="C334" s="16">
        <v>22.956736521493479</v>
      </c>
      <c r="D334" s="16">
        <v>18.360225141839447</v>
      </c>
      <c r="E334" s="58">
        <f t="shared" ref="E334:E340" si="103">C334-D334</f>
        <v>4.5965113796540322</v>
      </c>
      <c r="F334" s="59"/>
      <c r="G334" s="58">
        <f t="shared" si="101"/>
        <v>-0.22068116993790632</v>
      </c>
      <c r="H334" s="58">
        <f>2^-G334</f>
        <v>1.1652836464670737</v>
      </c>
      <c r="I334" s="59"/>
      <c r="J334" s="59">
        <f t="shared" si="102"/>
        <v>1.0061271442370858</v>
      </c>
      <c r="K334" s="59"/>
      <c r="L334" s="59"/>
      <c r="M334" s="60"/>
    </row>
    <row r="335" spans="1:13" ht="15.75" x14ac:dyDescent="0.25">
      <c r="A335" s="57"/>
      <c r="B335" s="19" t="s">
        <v>16</v>
      </c>
      <c r="C335" s="16">
        <v>23.65456077611946</v>
      </c>
      <c r="D335" s="16">
        <v>17.45039504173203</v>
      </c>
      <c r="E335" s="58">
        <f t="shared" si="103"/>
        <v>6.2041657343874306</v>
      </c>
      <c r="F335" s="59"/>
      <c r="G335" s="58">
        <f t="shared" si="101"/>
        <v>1.386973184795492</v>
      </c>
      <c r="H335" s="58">
        <f>2^-G335</f>
        <v>0.38236617640018111</v>
      </c>
      <c r="I335" s="59"/>
      <c r="J335" s="59">
        <f t="shared" si="102"/>
        <v>0.3301419274875565</v>
      </c>
      <c r="K335" s="59"/>
      <c r="L335" s="59"/>
      <c r="M335" s="60"/>
    </row>
    <row r="336" spans="1:13" ht="15.75" x14ac:dyDescent="0.25">
      <c r="A336" s="57"/>
      <c r="B336" s="59"/>
      <c r="C336" s="59"/>
      <c r="D336" s="59"/>
      <c r="E336" s="58"/>
      <c r="F336" s="59"/>
      <c r="G336" s="58"/>
      <c r="H336" s="58"/>
      <c r="I336" s="59"/>
      <c r="J336" s="59"/>
      <c r="K336" s="59"/>
      <c r="L336" s="59"/>
      <c r="M336" s="60"/>
    </row>
    <row r="337" spans="1:13" ht="15.75" x14ac:dyDescent="0.25">
      <c r="A337" s="57" t="s">
        <v>74</v>
      </c>
      <c r="B337" s="19" t="s">
        <v>13</v>
      </c>
      <c r="C337" s="16">
        <v>24.810964234922636</v>
      </c>
      <c r="D337" s="16">
        <v>17.404861643883425</v>
      </c>
      <c r="E337" s="58">
        <f t="shared" si="103"/>
        <v>7.4061025910392111</v>
      </c>
      <c r="F337" s="59"/>
      <c r="G337" s="58">
        <f t="shared" si="101"/>
        <v>2.5889100414472725</v>
      </c>
      <c r="H337" s="58">
        <f>2^-G337</f>
        <v>0.16621125222198316</v>
      </c>
      <c r="I337" s="59"/>
      <c r="J337" s="59">
        <f t="shared" si="102"/>
        <v>0.14350982530749792</v>
      </c>
      <c r="K337" s="59"/>
      <c r="L337" s="59"/>
      <c r="M337" s="60"/>
    </row>
    <row r="338" spans="1:13" ht="15.75" x14ac:dyDescent="0.25">
      <c r="A338" s="57"/>
      <c r="B338" s="19" t="s">
        <v>14</v>
      </c>
      <c r="C338" s="16">
        <v>25.548747303470051</v>
      </c>
      <c r="D338" s="16">
        <v>17.395761710361278</v>
      </c>
      <c r="E338" s="58">
        <f t="shared" si="103"/>
        <v>8.1529855931087738</v>
      </c>
      <c r="F338" s="59"/>
      <c r="G338" s="58">
        <f t="shared" si="101"/>
        <v>3.3357930435168353</v>
      </c>
      <c r="H338" s="58">
        <f>2^-G338</f>
        <v>9.9043558274065815E-2</v>
      </c>
      <c r="I338" s="59"/>
      <c r="J338" s="59">
        <f t="shared" si="102"/>
        <v>8.5516013842197994E-2</v>
      </c>
      <c r="K338" s="59">
        <f>AVERAGE(J337:J340)</f>
        <v>9.497543599646209E-2</v>
      </c>
      <c r="L338" s="59">
        <f>STDEVA(J337:J340)</f>
        <v>3.9080230564771605E-2</v>
      </c>
      <c r="M338" s="60">
        <f>L338/SQRT(4)</f>
        <v>1.9540115282385803E-2</v>
      </c>
    </row>
    <row r="339" spans="1:13" ht="15.75" x14ac:dyDescent="0.25">
      <c r="A339" s="57"/>
      <c r="B339" s="19" t="s">
        <v>15</v>
      </c>
      <c r="C339" s="16">
        <v>25.3828094920887</v>
      </c>
      <c r="D339" s="16">
        <v>17.479053365674652</v>
      </c>
      <c r="E339" s="58">
        <f t="shared" si="103"/>
        <v>7.9037561264140486</v>
      </c>
      <c r="F339" s="59"/>
      <c r="G339" s="58">
        <f t="shared" si="101"/>
        <v>3.08656357682211</v>
      </c>
      <c r="H339" s="58">
        <f>2^-G339</f>
        <v>0.11772041375398924</v>
      </c>
      <c r="I339" s="59"/>
      <c r="J339" s="59">
        <f t="shared" si="102"/>
        <v>0.10164195135476489</v>
      </c>
      <c r="K339" s="59"/>
      <c r="L339" s="59"/>
      <c r="M339" s="60"/>
    </row>
    <row r="340" spans="1:13" ht="15.75" x14ac:dyDescent="0.25">
      <c r="A340" s="61"/>
      <c r="B340" s="18" t="s">
        <v>16</v>
      </c>
      <c r="C340" s="17">
        <v>26.331458346951795</v>
      </c>
      <c r="D340" s="17">
        <v>17.381931740046078</v>
      </c>
      <c r="E340" s="62">
        <f t="shared" si="103"/>
        <v>8.9495266069057173</v>
      </c>
      <c r="F340" s="63"/>
      <c r="G340" s="62">
        <f t="shared" si="101"/>
        <v>4.1323340573137788</v>
      </c>
      <c r="H340" s="62">
        <f>2^-G340</f>
        <v>5.7022137978679173E-2</v>
      </c>
      <c r="I340" s="63"/>
      <c r="J340" s="63">
        <f t="shared" si="102"/>
        <v>4.9233953481387538E-2</v>
      </c>
      <c r="K340" s="63"/>
      <c r="L340" s="63"/>
      <c r="M340" s="64"/>
    </row>
    <row r="341" spans="1:13" x14ac:dyDescent="0.25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</row>
    <row r="342" spans="1:13" ht="16.5" x14ac:dyDescent="0.25">
      <c r="A342" s="56" t="s">
        <v>75</v>
      </c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</row>
    <row r="343" spans="1:13" x14ac:dyDescent="0.25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</row>
    <row r="344" spans="1:13" ht="15.75" x14ac:dyDescent="0.25">
      <c r="A344" s="44" t="s">
        <v>67</v>
      </c>
      <c r="B344" s="45" t="s">
        <v>2</v>
      </c>
      <c r="C344" s="45" t="s">
        <v>3</v>
      </c>
      <c r="D344" s="45" t="s">
        <v>4</v>
      </c>
      <c r="E344" s="45" t="s">
        <v>5</v>
      </c>
      <c r="F344" s="45" t="s">
        <v>6</v>
      </c>
      <c r="G344" s="45" t="s">
        <v>7</v>
      </c>
      <c r="H344" s="45" t="s">
        <v>8</v>
      </c>
      <c r="I344" s="45" t="s">
        <v>9</v>
      </c>
      <c r="J344" s="45" t="s">
        <v>68</v>
      </c>
      <c r="K344" s="45" t="s">
        <v>9</v>
      </c>
      <c r="L344" s="45" t="s">
        <v>11</v>
      </c>
      <c r="M344" s="46" t="s">
        <v>12</v>
      </c>
    </row>
    <row r="345" spans="1:13" ht="15.75" x14ac:dyDescent="0.25">
      <c r="A345" s="57"/>
      <c r="B345" s="19" t="s">
        <v>13</v>
      </c>
      <c r="C345" s="16">
        <v>23.409681948273889</v>
      </c>
      <c r="D345" s="16">
        <v>18.773037232134502</v>
      </c>
      <c r="E345" s="58">
        <f>C345-D345</f>
        <v>4.6366447161393864</v>
      </c>
      <c r="F345" s="59"/>
      <c r="G345" s="58">
        <f>E345-$F$346</f>
        <v>-1.739743443412304</v>
      </c>
      <c r="H345" s="58">
        <f>2^-G345</f>
        <v>3.339757710860789</v>
      </c>
      <c r="I345" s="59"/>
      <c r="J345" s="59">
        <f>H345/$I$346</f>
        <v>2.4248392804547545</v>
      </c>
      <c r="K345" s="59"/>
      <c r="L345" s="59"/>
      <c r="M345" s="60"/>
    </row>
    <row r="346" spans="1:13" ht="15.75" x14ac:dyDescent="0.25">
      <c r="A346" s="57" t="s">
        <v>70</v>
      </c>
      <c r="B346" s="19" t="s">
        <v>14</v>
      </c>
      <c r="C346" s="16">
        <v>24.382121519167519</v>
      </c>
      <c r="D346" s="16">
        <v>18.11</v>
      </c>
      <c r="E346" s="58">
        <f t="shared" ref="E346:E353" si="104">C346-D346</f>
        <v>6.2721215191675199</v>
      </c>
      <c r="F346" s="58">
        <f>AVERAGE(E345:E348)</f>
        <v>6.3763881595516905</v>
      </c>
      <c r="G346" s="58">
        <f t="shared" ref="G346:G353" si="105">E346-$F$346</f>
        <v>-0.10426664038417055</v>
      </c>
      <c r="H346" s="58">
        <f>2^-G346</f>
        <v>1.0749478274623787</v>
      </c>
      <c r="I346" s="58">
        <f>AVERAGE(H345:H348)</f>
        <v>1.3773109573820705</v>
      </c>
      <c r="J346" s="59">
        <f t="shared" ref="J346:J353" si="106">H346/$I$346</f>
        <v>0.78046850763867459</v>
      </c>
      <c r="K346" s="59">
        <f>AVERAGE(J345:J348)</f>
        <v>1</v>
      </c>
      <c r="L346" s="59">
        <f>STDEVA(J345:J348)</f>
        <v>0.97071100984665415</v>
      </c>
      <c r="M346" s="60">
        <f>L346/SQRT(4)</f>
        <v>0.48535550492332707</v>
      </c>
    </row>
    <row r="347" spans="1:13" ht="15.75" x14ac:dyDescent="0.25">
      <c r="A347" s="57"/>
      <c r="B347" s="19" t="s">
        <v>15</v>
      </c>
      <c r="C347" s="16">
        <v>25.267697116314572</v>
      </c>
      <c r="D347" s="16">
        <v>18.360225141839447</v>
      </c>
      <c r="E347" s="58">
        <f t="shared" si="104"/>
        <v>6.9074719744751256</v>
      </c>
      <c r="F347" s="59"/>
      <c r="G347" s="58">
        <f t="shared" si="105"/>
        <v>0.53108381492343515</v>
      </c>
      <c r="H347" s="58">
        <f>2^-G347</f>
        <v>0.6920346523588049</v>
      </c>
      <c r="I347" s="59"/>
      <c r="J347" s="59">
        <f t="shared" si="106"/>
        <v>0.5024534573326801</v>
      </c>
      <c r="K347" s="59"/>
      <c r="L347" s="59"/>
      <c r="M347" s="60"/>
    </row>
    <row r="348" spans="1:13" ht="15.75" x14ac:dyDescent="0.25">
      <c r="A348" s="57"/>
      <c r="B348" s="19" t="s">
        <v>16</v>
      </c>
      <c r="C348" s="16">
        <v>25.13970947015676</v>
      </c>
      <c r="D348" s="16">
        <v>17.45039504173203</v>
      </c>
      <c r="E348" s="58">
        <f t="shared" si="104"/>
        <v>7.6893144284247299</v>
      </c>
      <c r="F348" s="59"/>
      <c r="G348" s="58">
        <f t="shared" si="105"/>
        <v>1.3129262688730394</v>
      </c>
      <c r="H348" s="58">
        <f>2^-G348</f>
        <v>0.40250363884630952</v>
      </c>
      <c r="I348" s="59"/>
      <c r="J348" s="59">
        <f t="shared" si="106"/>
        <v>0.29223875457389081</v>
      </c>
      <c r="K348" s="59"/>
      <c r="L348" s="59"/>
      <c r="M348" s="60"/>
    </row>
    <row r="349" spans="1:13" ht="15.75" x14ac:dyDescent="0.25">
      <c r="A349" s="57"/>
      <c r="B349" s="59"/>
      <c r="C349" s="59"/>
      <c r="D349" s="59"/>
      <c r="E349" s="58"/>
      <c r="F349" s="59"/>
      <c r="G349" s="58"/>
      <c r="H349" s="58"/>
      <c r="I349" s="59"/>
      <c r="J349" s="59"/>
      <c r="K349" s="59"/>
      <c r="L349" s="59"/>
      <c r="M349" s="60"/>
    </row>
    <row r="350" spans="1:13" ht="15.75" x14ac:dyDescent="0.25">
      <c r="A350" s="57" t="s">
        <v>75</v>
      </c>
      <c r="B350" s="19" t="s">
        <v>13</v>
      </c>
      <c r="C350" s="16">
        <v>28.938494620856947</v>
      </c>
      <c r="D350" s="16">
        <v>17.907468786884827</v>
      </c>
      <c r="E350" s="58">
        <f t="shared" si="104"/>
        <v>11.031025833972119</v>
      </c>
      <c r="F350" s="59"/>
      <c r="G350" s="58">
        <f t="shared" si="105"/>
        <v>4.654637674420429</v>
      </c>
      <c r="H350" s="58">
        <f>2^-G350</f>
        <v>3.9702187956523333E-2</v>
      </c>
      <c r="I350" s="59"/>
      <c r="J350" s="59">
        <f t="shared" si="106"/>
        <v>2.8825870979773099E-2</v>
      </c>
      <c r="K350" s="59"/>
      <c r="L350" s="59"/>
      <c r="M350" s="60"/>
    </row>
    <row r="351" spans="1:13" ht="15.75" x14ac:dyDescent="0.25">
      <c r="A351" s="57"/>
      <c r="B351" s="19" t="s">
        <v>14</v>
      </c>
      <c r="C351" s="16">
        <v>27.713359393353517</v>
      </c>
      <c r="D351" s="16">
        <v>17.804281213963705</v>
      </c>
      <c r="E351" s="58">
        <f t="shared" si="104"/>
        <v>9.9090781793898124</v>
      </c>
      <c r="F351" s="59"/>
      <c r="G351" s="58">
        <f t="shared" si="105"/>
        <v>3.5326900198381219</v>
      </c>
      <c r="H351" s="58">
        <f>2^-G351</f>
        <v>8.6408076715036294E-2</v>
      </c>
      <c r="I351" s="59"/>
      <c r="J351" s="59">
        <f t="shared" si="106"/>
        <v>6.2736796111225887E-2</v>
      </c>
      <c r="K351" s="59">
        <f>AVERAGE(J350:J353)</f>
        <v>6.2671087291910302E-2</v>
      </c>
      <c r="L351" s="59">
        <f>STDEVA(J350:J353)</f>
        <v>2.5952813763949274E-2</v>
      </c>
      <c r="M351" s="60">
        <f>L351/SQRT(4)</f>
        <v>1.2976406881974637E-2</v>
      </c>
    </row>
    <row r="352" spans="1:13" ht="15.75" x14ac:dyDescent="0.25">
      <c r="A352" s="57"/>
      <c r="B352" s="19" t="s">
        <v>15</v>
      </c>
      <c r="C352" s="16">
        <v>27.063771016566978</v>
      </c>
      <c r="D352" s="16">
        <v>17.705479361933762</v>
      </c>
      <c r="E352" s="58">
        <f t="shared" si="104"/>
        <v>9.3582916546332164</v>
      </c>
      <c r="F352" s="59"/>
      <c r="G352" s="58">
        <f t="shared" si="105"/>
        <v>2.981903495081526</v>
      </c>
      <c r="H352" s="58">
        <f>2^-G352</f>
        <v>0.12657781769320514</v>
      </c>
      <c r="I352" s="59"/>
      <c r="J352" s="59">
        <f t="shared" si="106"/>
        <v>9.1902135109560482E-2</v>
      </c>
      <c r="K352" s="59"/>
      <c r="L352" s="59"/>
      <c r="M352" s="60"/>
    </row>
    <row r="353" spans="1:13" ht="15.75" x14ac:dyDescent="0.25">
      <c r="A353" s="61"/>
      <c r="B353" s="18" t="s">
        <v>16</v>
      </c>
      <c r="C353" s="17">
        <v>27.036607952198942</v>
      </c>
      <c r="D353" s="17">
        <v>17.227098737846077</v>
      </c>
      <c r="E353" s="62">
        <f t="shared" si="104"/>
        <v>9.8095092143528646</v>
      </c>
      <c r="F353" s="63"/>
      <c r="G353" s="62">
        <f t="shared" si="105"/>
        <v>3.4331210548011741</v>
      </c>
      <c r="H353" s="62">
        <f>2^-G353</f>
        <v>9.2582218588020404E-2</v>
      </c>
      <c r="I353" s="63"/>
      <c r="J353" s="63">
        <f t="shared" si="106"/>
        <v>6.7219546967081739E-2</v>
      </c>
      <c r="K353" s="63"/>
      <c r="L353" s="63"/>
      <c r="M353" s="64"/>
    </row>
    <row r="356" spans="1:13" ht="16.5" x14ac:dyDescent="0.25">
      <c r="A356" s="56" t="s">
        <v>76</v>
      </c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</row>
    <row r="357" spans="1:13" x14ac:dyDescent="0.25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</row>
    <row r="358" spans="1:13" ht="15.75" x14ac:dyDescent="0.25">
      <c r="A358" s="34" t="s">
        <v>67</v>
      </c>
      <c r="B358" s="34" t="s">
        <v>2</v>
      </c>
      <c r="C358" s="34" t="s">
        <v>3</v>
      </c>
      <c r="D358" s="34" t="s">
        <v>4</v>
      </c>
      <c r="E358" s="34" t="s">
        <v>5</v>
      </c>
      <c r="F358" s="34" t="s">
        <v>6</v>
      </c>
      <c r="G358" s="34" t="s">
        <v>7</v>
      </c>
      <c r="H358" s="34" t="s">
        <v>8</v>
      </c>
      <c r="I358" s="34" t="s">
        <v>9</v>
      </c>
      <c r="J358" s="34" t="s">
        <v>68</v>
      </c>
      <c r="K358" s="34" t="s">
        <v>9</v>
      </c>
      <c r="L358" s="34" t="s">
        <v>11</v>
      </c>
      <c r="M358" s="34" t="s">
        <v>12</v>
      </c>
    </row>
    <row r="359" spans="1:13" ht="15.75" x14ac:dyDescent="0.25">
      <c r="A359" s="69"/>
      <c r="B359" s="35" t="s">
        <v>13</v>
      </c>
      <c r="C359" s="70">
        <v>23.878362989274599</v>
      </c>
      <c r="D359" s="70">
        <v>18.063045873838099</v>
      </c>
      <c r="E359" s="71">
        <f>C359-D359</f>
        <v>5.8153171154364998</v>
      </c>
      <c r="F359" s="69"/>
      <c r="G359" s="71">
        <f>E359-$F$360</f>
        <v>0.48638368659044939</v>
      </c>
      <c r="H359" s="71">
        <f>2^-G359</f>
        <v>0.71381212534903293</v>
      </c>
      <c r="I359" s="69"/>
      <c r="J359" s="69">
        <f>H359/$I$360</f>
        <v>0.65515359206139356</v>
      </c>
      <c r="K359" s="69"/>
      <c r="L359" s="69"/>
      <c r="M359" s="69"/>
    </row>
    <row r="360" spans="1:13" ht="15.75" x14ac:dyDescent="0.25">
      <c r="A360" s="69" t="s">
        <v>70</v>
      </c>
      <c r="B360" s="35" t="s">
        <v>14</v>
      </c>
      <c r="C360" s="70">
        <v>24.0365406485239</v>
      </c>
      <c r="D360" s="70">
        <v>18.360692557729099</v>
      </c>
      <c r="E360" s="71">
        <f>C360-D360</f>
        <v>5.6758480907948012</v>
      </c>
      <c r="F360" s="71">
        <f>AVERAGE(E359:E362)</f>
        <v>5.3289334288460504</v>
      </c>
      <c r="G360" s="71">
        <f t="shared" ref="G360:G367" si="107">E360-$F$360</f>
        <v>0.34691466194875087</v>
      </c>
      <c r="H360" s="71">
        <f>2^-G360</f>
        <v>0.78626379970712923</v>
      </c>
      <c r="I360" s="71">
        <f>AVERAGE(H359:H362)</f>
        <v>1.0895340176691615</v>
      </c>
      <c r="J360" s="69">
        <f t="shared" ref="J360:J367" si="108">H360/$I$360</f>
        <v>0.72165144635794143</v>
      </c>
      <c r="K360" s="69">
        <f>AVERAGE(J359:J362)</f>
        <v>1</v>
      </c>
      <c r="L360" s="69">
        <f>STDEVA(J359:J362)</f>
        <v>0.52575626632802575</v>
      </c>
      <c r="M360" s="69">
        <f>L360/SQRT(4)</f>
        <v>0.26287813316401287</v>
      </c>
    </row>
    <row r="361" spans="1:13" ht="15.75" x14ac:dyDescent="0.25">
      <c r="A361" s="69"/>
      <c r="B361" s="35" t="s">
        <v>15</v>
      </c>
      <c r="C361" s="70">
        <v>22.6210482533141</v>
      </c>
      <c r="D361" s="70">
        <v>18.247648870363602</v>
      </c>
      <c r="E361" s="71">
        <f>C361-D361</f>
        <v>4.3733993829504989</v>
      </c>
      <c r="F361" s="69"/>
      <c r="G361" s="71">
        <f t="shared" si="107"/>
        <v>-0.95553404589555146</v>
      </c>
      <c r="H361" s="71">
        <f>2^-G361</f>
        <v>1.9392973753948137</v>
      </c>
      <c r="I361" s="69"/>
      <c r="J361" s="69">
        <f t="shared" si="108"/>
        <v>1.7799328372908905</v>
      </c>
      <c r="K361" s="69"/>
      <c r="L361" s="69"/>
      <c r="M361" s="69"/>
    </row>
    <row r="362" spans="1:13" ht="15.75" x14ac:dyDescent="0.25">
      <c r="A362" s="69"/>
      <c r="B362" s="35" t="s">
        <v>16</v>
      </c>
      <c r="C362" s="70">
        <v>23.482766959212</v>
      </c>
      <c r="D362" s="70">
        <v>18.031597833009599</v>
      </c>
      <c r="E362" s="71">
        <f>C362-D362</f>
        <v>5.4511691262024016</v>
      </c>
      <c r="F362" s="69"/>
      <c r="G362" s="71">
        <f t="shared" si="107"/>
        <v>0.1222356973563512</v>
      </c>
      <c r="H362" s="71">
        <f>2^-G362</f>
        <v>0.91876277022566999</v>
      </c>
      <c r="I362" s="69"/>
      <c r="J362" s="69">
        <f t="shared" si="108"/>
        <v>0.84326212428977465</v>
      </c>
      <c r="K362" s="69"/>
      <c r="L362" s="69"/>
      <c r="M362" s="69"/>
    </row>
    <row r="363" spans="1:13" ht="15.75" x14ac:dyDescent="0.25">
      <c r="A363" s="69"/>
      <c r="B363" s="69"/>
      <c r="C363" s="70"/>
      <c r="D363" s="70"/>
      <c r="E363" s="71"/>
      <c r="F363" s="69"/>
      <c r="G363" s="71"/>
      <c r="H363" s="71"/>
      <c r="I363" s="69"/>
      <c r="J363" s="69"/>
      <c r="K363" s="69"/>
      <c r="L363" s="69"/>
      <c r="M363" s="69"/>
    </row>
    <row r="364" spans="1:13" ht="15.75" x14ac:dyDescent="0.25">
      <c r="A364" s="69" t="s">
        <v>76</v>
      </c>
      <c r="B364" s="35" t="s">
        <v>13</v>
      </c>
      <c r="C364" s="70">
        <v>27.154805477286502</v>
      </c>
      <c r="D364" s="70">
        <v>18.13</v>
      </c>
      <c r="E364" s="71">
        <f>C364-D364</f>
        <v>9.0248054772865025</v>
      </c>
      <c r="F364" s="69"/>
      <c r="G364" s="71">
        <f t="shared" si="107"/>
        <v>3.6958720484404521</v>
      </c>
      <c r="H364" s="71">
        <f>2^-G364</f>
        <v>7.7167006512281686E-2</v>
      </c>
      <c r="I364" s="69"/>
      <c r="J364" s="69">
        <f t="shared" si="108"/>
        <v>7.0825697280535532E-2</v>
      </c>
      <c r="K364" s="69"/>
      <c r="L364" s="69"/>
      <c r="M364" s="69"/>
    </row>
    <row r="365" spans="1:13" ht="15.75" x14ac:dyDescent="0.25">
      <c r="A365" s="69"/>
      <c r="B365" s="35" t="s">
        <v>14</v>
      </c>
      <c r="C365" s="70">
        <v>25.858051480708799</v>
      </c>
      <c r="D365" s="70">
        <v>18.11</v>
      </c>
      <c r="E365" s="71">
        <f>C365-D365</f>
        <v>7.7480514807087992</v>
      </c>
      <c r="F365" s="69"/>
      <c r="G365" s="71">
        <f t="shared" si="107"/>
        <v>2.4191180518627489</v>
      </c>
      <c r="H365" s="71">
        <f>2^-G365</f>
        <v>0.18697041988173443</v>
      </c>
      <c r="I365" s="69"/>
      <c r="J365" s="69">
        <f t="shared" si="108"/>
        <v>0.17160585796276465</v>
      </c>
      <c r="K365" s="69">
        <f>AVERAGE(J364:J367)</f>
        <v>9.1736383344106581E-2</v>
      </c>
      <c r="L365" s="69">
        <f>STDEVA(J364:J367)</f>
        <v>5.6965698125575524E-2</v>
      </c>
      <c r="M365" s="69">
        <f>L365/SQRT(4)</f>
        <v>2.8482849062787762E-2</v>
      </c>
    </row>
    <row r="366" spans="1:13" ht="15.75" x14ac:dyDescent="0.25">
      <c r="A366" s="69"/>
      <c r="B366" s="35" t="s">
        <v>15</v>
      </c>
      <c r="C366" s="70">
        <v>26.665456674945901</v>
      </c>
      <c r="D366" s="70">
        <v>17.93</v>
      </c>
      <c r="E366" s="71">
        <f>C366-D366</f>
        <v>8.7354566749459011</v>
      </c>
      <c r="F366" s="69"/>
      <c r="G366" s="71">
        <f t="shared" si="107"/>
        <v>3.4065232460998507</v>
      </c>
      <c r="H366" s="71">
        <f>2^-G366</f>
        <v>9.4304913704644042E-2</v>
      </c>
      <c r="I366" s="69"/>
      <c r="J366" s="69">
        <f t="shared" si="108"/>
        <v>8.655527241489018E-2</v>
      </c>
      <c r="K366" s="69"/>
      <c r="L366" s="69"/>
      <c r="M366" s="69"/>
    </row>
    <row r="367" spans="1:13" ht="15.75" x14ac:dyDescent="0.25">
      <c r="A367" s="69"/>
      <c r="B367" s="35" t="s">
        <v>16</v>
      </c>
      <c r="C367" s="70">
        <v>28.0246475758426</v>
      </c>
      <c r="D367" s="70">
        <v>18.100000000000001</v>
      </c>
      <c r="E367" s="71">
        <f>C367-D367</f>
        <v>9.9246475758425987</v>
      </c>
      <c r="F367" s="69"/>
      <c r="G367" s="71">
        <f t="shared" si="107"/>
        <v>4.5957141469965483</v>
      </c>
      <c r="H367" s="71">
        <f>2^-G367</f>
        <v>4.135730114671101E-2</v>
      </c>
      <c r="I367" s="69"/>
      <c r="J367" s="69">
        <f t="shared" si="108"/>
        <v>3.7958705718235973E-2</v>
      </c>
      <c r="K367" s="69"/>
      <c r="L367" s="69"/>
      <c r="M367" s="6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A8A8-1811-48CE-8E28-3EE4F3559085}">
  <dimension ref="A3:M102"/>
  <sheetViews>
    <sheetView topLeftCell="A79" workbookViewId="0">
      <selection activeCell="Q21" sqref="Q21"/>
    </sheetView>
  </sheetViews>
  <sheetFormatPr defaultRowHeight="15" x14ac:dyDescent="0.25"/>
  <cols>
    <col min="1" max="1" width="15.85546875" customWidth="1"/>
    <col min="2" max="2" width="14" customWidth="1"/>
    <col min="3" max="3" width="14.5703125" customWidth="1"/>
    <col min="4" max="4" width="18.42578125" customWidth="1"/>
    <col min="5" max="5" width="17.5703125" customWidth="1"/>
    <col min="6" max="6" width="20.140625" customWidth="1"/>
    <col min="7" max="7" width="17.5703125" customWidth="1"/>
    <col min="8" max="8" width="17" customWidth="1"/>
    <col min="9" max="9" width="14.85546875" customWidth="1"/>
    <col min="10" max="11" width="16.5703125" customWidth="1"/>
    <col min="12" max="12" width="14" customWidth="1"/>
    <col min="13" max="13" width="14.7109375" customWidth="1"/>
  </cols>
  <sheetData>
    <row r="3" spans="1:13" ht="15.75" x14ac:dyDescent="0.25">
      <c r="A3" s="1" t="s">
        <v>60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.75" x14ac:dyDescent="0.25">
      <c r="A4" s="23" t="s">
        <v>1</v>
      </c>
      <c r="B4" s="23" t="s">
        <v>2</v>
      </c>
      <c r="C4" s="23" t="s">
        <v>3</v>
      </c>
      <c r="D4" s="23" t="s">
        <v>4</v>
      </c>
      <c r="E4" s="23" t="s">
        <v>5</v>
      </c>
      <c r="F4" s="23" t="s">
        <v>6</v>
      </c>
      <c r="G4" s="23" t="s">
        <v>7</v>
      </c>
      <c r="H4" s="23" t="s">
        <v>8</v>
      </c>
      <c r="I4" s="23" t="s">
        <v>9</v>
      </c>
      <c r="J4" s="23" t="s">
        <v>10</v>
      </c>
      <c r="K4" s="23" t="s">
        <v>9</v>
      </c>
      <c r="L4" s="23" t="s">
        <v>11</v>
      </c>
      <c r="M4" s="23" t="s">
        <v>12</v>
      </c>
    </row>
    <row r="5" spans="1:13" ht="15.75" x14ac:dyDescent="0.25">
      <c r="A5" s="24" t="s">
        <v>18</v>
      </c>
      <c r="B5" s="24" t="s">
        <v>13</v>
      </c>
      <c r="C5" s="25">
        <v>26.9885394834461</v>
      </c>
      <c r="D5" s="25">
        <v>19.5506225213033</v>
      </c>
      <c r="E5" s="26">
        <f>C5-D5</f>
        <v>7.4379169621428005</v>
      </c>
      <c r="F5" s="24"/>
      <c r="G5" s="26">
        <f>E5-$F$8</f>
        <v>0.32019241732785009</v>
      </c>
      <c r="H5" s="26">
        <f>2^-G5</f>
        <v>0.80096304319823919</v>
      </c>
      <c r="I5" s="24"/>
      <c r="J5" s="26">
        <f>H5/$I$8</f>
        <v>0.78224831840220577</v>
      </c>
      <c r="K5" s="24"/>
      <c r="L5" s="24"/>
      <c r="M5" s="24"/>
    </row>
    <row r="6" spans="1:13" ht="15.75" x14ac:dyDescent="0.25">
      <c r="A6" s="24"/>
      <c r="B6" s="24" t="s">
        <v>14</v>
      </c>
      <c r="C6" s="25">
        <v>26.5</v>
      </c>
      <c r="D6" s="25">
        <v>19.7200020286569</v>
      </c>
      <c r="E6" s="26">
        <f t="shared" ref="E6:E12" si="0">C6-D6</f>
        <v>6.7799979713431</v>
      </c>
      <c r="F6" s="24"/>
      <c r="G6" s="26">
        <f t="shared" ref="G6:G12" si="1">E6-$F$8</f>
        <v>-0.33772657347185042</v>
      </c>
      <c r="H6" s="26">
        <f t="shared" ref="H6:H12" si="2">2^-G6</f>
        <v>1.2637635611839941</v>
      </c>
      <c r="I6" s="24"/>
      <c r="J6" s="26">
        <f t="shared" ref="J6:J12" si="3">H6/$I$8</f>
        <v>1.2342353732661404</v>
      </c>
      <c r="K6" s="26">
        <f>AVERAGE(J5:J8)</f>
        <v>1</v>
      </c>
      <c r="L6" s="24">
        <f>STDEVA(J5:J8)</f>
        <v>0.24832782285611923</v>
      </c>
      <c r="M6" s="24">
        <f>L6/SQRT(4)</f>
        <v>0.12416391142805962</v>
      </c>
    </row>
    <row r="7" spans="1:13" ht="15.75" x14ac:dyDescent="0.25">
      <c r="A7" s="24"/>
      <c r="B7" s="24" t="s">
        <v>15</v>
      </c>
      <c r="C7" s="25">
        <v>26.74</v>
      </c>
      <c r="D7" s="25">
        <v>19.913347225172799</v>
      </c>
      <c r="E7" s="26">
        <f t="shared" si="0"/>
        <v>6.826652774827199</v>
      </c>
      <c r="F7" s="24"/>
      <c r="G7" s="26">
        <f t="shared" si="1"/>
        <v>-0.29107176998775142</v>
      </c>
      <c r="H7" s="26">
        <f t="shared" si="2"/>
        <v>1.2235489077068638</v>
      </c>
      <c r="I7" s="24"/>
      <c r="J7" s="26">
        <f t="shared" si="3"/>
        <v>1.1949603463785057</v>
      </c>
      <c r="K7" s="26"/>
      <c r="L7" s="24"/>
      <c r="M7" s="24"/>
    </row>
    <row r="8" spans="1:13" ht="15.75" x14ac:dyDescent="0.25">
      <c r="A8" s="24"/>
      <c r="B8" s="24" t="s">
        <v>16</v>
      </c>
      <c r="C8" s="25">
        <v>26.71</v>
      </c>
      <c r="D8" s="25">
        <v>19.283669529053299</v>
      </c>
      <c r="E8" s="26">
        <f t="shared" si="0"/>
        <v>7.4263304709467022</v>
      </c>
      <c r="F8" s="26">
        <f>AVERAGE(E5:E8)</f>
        <v>7.1177245448149504</v>
      </c>
      <c r="G8" s="26">
        <f t="shared" si="1"/>
        <v>0.30860592613175175</v>
      </c>
      <c r="H8" s="26">
        <f t="shared" si="2"/>
        <v>0.80742159255542012</v>
      </c>
      <c r="I8" s="26">
        <f>AVERAGE(H5:H8)</f>
        <v>1.0239242761611294</v>
      </c>
      <c r="J8" s="26">
        <f t="shared" si="3"/>
        <v>0.78855596195314803</v>
      </c>
      <c r="K8" s="26"/>
      <c r="L8" s="24"/>
      <c r="M8" s="24"/>
    </row>
    <row r="9" spans="1:13" ht="15.75" x14ac:dyDescent="0.25">
      <c r="A9" s="24" t="s">
        <v>22</v>
      </c>
      <c r="B9" s="24" t="s">
        <v>13</v>
      </c>
      <c r="C9" s="27">
        <v>31.2956923551302</v>
      </c>
      <c r="D9" s="27">
        <v>19.834804473218401</v>
      </c>
      <c r="E9" s="26">
        <f t="shared" si="0"/>
        <v>11.460887881911798</v>
      </c>
      <c r="F9" s="24"/>
      <c r="G9" s="26">
        <f t="shared" si="1"/>
        <v>4.3431633370968479</v>
      </c>
      <c r="H9" s="26">
        <f t="shared" si="2"/>
        <v>4.92694324427395E-2</v>
      </c>
      <c r="I9" s="24"/>
      <c r="J9" s="26">
        <f t="shared" si="3"/>
        <v>4.8118238418429916E-2</v>
      </c>
      <c r="K9" s="26"/>
      <c r="L9" s="24"/>
      <c r="M9" s="24"/>
    </row>
    <row r="10" spans="1:13" ht="15.75" x14ac:dyDescent="0.25">
      <c r="A10" s="24"/>
      <c r="B10" s="24" t="s">
        <v>14</v>
      </c>
      <c r="C10" s="27">
        <v>30.945516375033801</v>
      </c>
      <c r="D10" s="27">
        <v>20.222529938849799</v>
      </c>
      <c r="E10" s="26">
        <f t="shared" si="0"/>
        <v>10.722986436184001</v>
      </c>
      <c r="F10" s="24"/>
      <c r="G10" s="26">
        <f t="shared" si="1"/>
        <v>3.6052618913690511</v>
      </c>
      <c r="H10" s="26">
        <f t="shared" si="2"/>
        <v>8.2169005079860996E-2</v>
      </c>
      <c r="I10" s="24"/>
      <c r="J10" s="26">
        <f t="shared" si="3"/>
        <v>8.024910336917386E-2</v>
      </c>
      <c r="K10" s="26">
        <f>AVERAGE(J9:J12)</f>
        <v>4.9173110248420339E-2</v>
      </c>
      <c r="L10" s="24">
        <f>STDEVA(J9:J12)</f>
        <v>2.2329813542614475E-2</v>
      </c>
      <c r="M10" s="24">
        <f>L10/SQRT(4)</f>
        <v>1.1164906771307237E-2</v>
      </c>
    </row>
    <row r="11" spans="1:13" ht="15.75" x14ac:dyDescent="0.25">
      <c r="A11" s="24"/>
      <c r="B11" s="24" t="s">
        <v>15</v>
      </c>
      <c r="C11" s="27">
        <v>31.764407228407201</v>
      </c>
      <c r="D11" s="27">
        <v>19.5172859056491</v>
      </c>
      <c r="E11" s="26">
        <f t="shared" si="0"/>
        <v>12.247121322758101</v>
      </c>
      <c r="F11" s="24"/>
      <c r="G11" s="26">
        <f t="shared" si="1"/>
        <v>5.1293967779431506</v>
      </c>
      <c r="H11" s="26">
        <f t="shared" si="2"/>
        <v>2.8569175714105038E-2</v>
      </c>
      <c r="I11" s="24"/>
      <c r="J11" s="26">
        <f t="shared" si="3"/>
        <v>2.7901648959057654E-2</v>
      </c>
      <c r="K11" s="26"/>
      <c r="L11" s="24"/>
      <c r="M11" s="24"/>
    </row>
    <row r="12" spans="1:13" ht="15.75" x14ac:dyDescent="0.25">
      <c r="A12" s="24"/>
      <c r="B12" s="24" t="s">
        <v>16</v>
      </c>
      <c r="C12" s="27">
        <v>31.0372946172679</v>
      </c>
      <c r="D12" s="27">
        <v>19.3250153728886</v>
      </c>
      <c r="E12" s="26">
        <f t="shared" si="0"/>
        <v>11.7122792443793</v>
      </c>
      <c r="F12" s="26"/>
      <c r="G12" s="26">
        <f t="shared" si="1"/>
        <v>4.5945546995643491</v>
      </c>
      <c r="H12" s="26">
        <f t="shared" si="2"/>
        <v>4.1390552034115277E-2</v>
      </c>
      <c r="I12" s="24"/>
      <c r="J12" s="26">
        <f t="shared" si="3"/>
        <v>4.0423450247019897E-2</v>
      </c>
      <c r="K12" s="26"/>
      <c r="L12" s="24"/>
      <c r="M12" s="24"/>
    </row>
    <row r="15" spans="1:13" ht="15.75" x14ac:dyDescent="0.25">
      <c r="A15" s="23" t="s">
        <v>1</v>
      </c>
      <c r="B15" s="23" t="s">
        <v>2</v>
      </c>
      <c r="C15" s="23" t="s">
        <v>3</v>
      </c>
      <c r="D15" s="23" t="s">
        <v>4</v>
      </c>
      <c r="E15" s="23" t="s">
        <v>5</v>
      </c>
      <c r="F15" s="23" t="s">
        <v>6</v>
      </c>
      <c r="G15" s="23" t="s">
        <v>7</v>
      </c>
      <c r="H15" s="23" t="s">
        <v>8</v>
      </c>
      <c r="I15" s="23" t="s">
        <v>9</v>
      </c>
      <c r="J15" s="23" t="s">
        <v>10</v>
      </c>
      <c r="K15" s="23" t="s">
        <v>9</v>
      </c>
      <c r="L15" s="23" t="s">
        <v>11</v>
      </c>
      <c r="M15" s="23" t="s">
        <v>12</v>
      </c>
    </row>
    <row r="16" spans="1:13" ht="15.75" x14ac:dyDescent="0.25">
      <c r="A16" s="24" t="s">
        <v>18</v>
      </c>
      <c r="B16" s="24" t="s">
        <v>13</v>
      </c>
      <c r="C16" s="25">
        <v>26.9885394834461</v>
      </c>
      <c r="D16" s="25">
        <v>19.5506225213033</v>
      </c>
      <c r="E16" s="26">
        <f>C16-D16</f>
        <v>7.4379169621428005</v>
      </c>
      <c r="F16" s="24"/>
      <c r="G16" s="26">
        <f>E16-$F$19</f>
        <v>0.32019241732785009</v>
      </c>
      <c r="H16" s="26">
        <f t="shared" ref="H16:H23" si="4">2^-G16</f>
        <v>0.80096304319823919</v>
      </c>
      <c r="I16" s="27"/>
      <c r="J16" s="26">
        <f>H16/$I$19</f>
        <v>0.78224831840220577</v>
      </c>
      <c r="K16" s="26"/>
      <c r="L16" s="26"/>
      <c r="M16" s="26"/>
    </row>
    <row r="17" spans="1:13" ht="15.75" x14ac:dyDescent="0.25">
      <c r="A17" s="24"/>
      <c r="B17" s="24" t="s">
        <v>14</v>
      </c>
      <c r="C17" s="25">
        <v>26.5</v>
      </c>
      <c r="D17" s="25">
        <v>19.7200020286569</v>
      </c>
      <c r="E17" s="26">
        <f t="shared" ref="E17:E23" si="5">C17-D17</f>
        <v>6.7799979713431</v>
      </c>
      <c r="F17" s="24"/>
      <c r="G17" s="26">
        <f t="shared" ref="G17:G23" si="6">E17-$F$19</f>
        <v>-0.33772657347185042</v>
      </c>
      <c r="H17" s="26">
        <f t="shared" si="4"/>
        <v>1.2637635611839941</v>
      </c>
      <c r="I17" s="27"/>
      <c r="J17" s="26">
        <f t="shared" ref="J17:J23" si="7">H17/$I$19</f>
        <v>1.2342353732661404</v>
      </c>
      <c r="K17" s="26">
        <f>AVERAGE(J16:J19)</f>
        <v>1</v>
      </c>
      <c r="L17" s="26">
        <f>STDEVA(J16:J19)</f>
        <v>0.24832782285611923</v>
      </c>
      <c r="M17" s="26">
        <f>L17/SQRT(4)</f>
        <v>0.12416391142805962</v>
      </c>
    </row>
    <row r="18" spans="1:13" ht="15.75" x14ac:dyDescent="0.25">
      <c r="A18" s="24"/>
      <c r="B18" s="24" t="s">
        <v>15</v>
      </c>
      <c r="C18" s="25">
        <v>26.74</v>
      </c>
      <c r="D18" s="25">
        <v>19.913347225172799</v>
      </c>
      <c r="E18" s="26">
        <f t="shared" si="5"/>
        <v>6.826652774827199</v>
      </c>
      <c r="F18" s="24"/>
      <c r="G18" s="26">
        <f t="shared" si="6"/>
        <v>-0.29107176998775142</v>
      </c>
      <c r="H18" s="26">
        <f t="shared" si="4"/>
        <v>1.2235489077068638</v>
      </c>
      <c r="I18" s="27"/>
      <c r="J18" s="26">
        <f t="shared" si="7"/>
        <v>1.1949603463785057</v>
      </c>
      <c r="K18" s="26"/>
      <c r="L18" s="26"/>
      <c r="M18" s="26"/>
    </row>
    <row r="19" spans="1:13" ht="15.75" x14ac:dyDescent="0.25">
      <c r="A19" s="24"/>
      <c r="B19" s="24" t="s">
        <v>16</v>
      </c>
      <c r="C19" s="25">
        <v>26.71</v>
      </c>
      <c r="D19" s="25">
        <v>19.283669529053299</v>
      </c>
      <c r="E19" s="26">
        <f t="shared" si="5"/>
        <v>7.4263304709467022</v>
      </c>
      <c r="F19" s="26">
        <f>AVERAGE(E16:E19)</f>
        <v>7.1177245448149504</v>
      </c>
      <c r="G19" s="26">
        <f t="shared" si="6"/>
        <v>0.30860592613175175</v>
      </c>
      <c r="H19" s="26">
        <f t="shared" si="4"/>
        <v>0.80742159255542012</v>
      </c>
      <c r="I19" s="26">
        <f>AVERAGE(H16:H19)</f>
        <v>1.0239242761611294</v>
      </c>
      <c r="J19" s="26">
        <f t="shared" si="7"/>
        <v>0.78855596195314803</v>
      </c>
      <c r="K19" s="26"/>
      <c r="L19" s="26"/>
      <c r="M19" s="26"/>
    </row>
    <row r="20" spans="1:13" ht="15.75" x14ac:dyDescent="0.25">
      <c r="A20" s="24" t="s">
        <v>26</v>
      </c>
      <c r="B20" s="24" t="s">
        <v>13</v>
      </c>
      <c r="C20" s="25">
        <v>31.868114487974399</v>
      </c>
      <c r="D20" s="25">
        <v>22.783712275605801</v>
      </c>
      <c r="E20" s="26">
        <f t="shared" si="5"/>
        <v>9.0844022123685981</v>
      </c>
      <c r="F20" s="24"/>
      <c r="G20" s="26">
        <f t="shared" si="6"/>
        <v>1.9666776675536477</v>
      </c>
      <c r="H20" s="26">
        <f t="shared" si="4"/>
        <v>0.25584152214033523</v>
      </c>
      <c r="I20" s="27"/>
      <c r="J20" s="26">
        <f t="shared" si="7"/>
        <v>0.24986371365227292</v>
      </c>
      <c r="K20" s="26"/>
      <c r="L20" s="26"/>
      <c r="M20" s="26"/>
    </row>
    <row r="21" spans="1:13" s="22" customFormat="1" x14ac:dyDescent="0.2">
      <c r="A21" s="24"/>
      <c r="B21" s="24" t="s">
        <v>14</v>
      </c>
      <c r="C21" s="25">
        <v>32.361903623228898</v>
      </c>
      <c r="D21" s="25">
        <v>22.432240166945601</v>
      </c>
      <c r="E21" s="26">
        <f t="shared" si="5"/>
        <v>9.9296634562832971</v>
      </c>
      <c r="F21" s="24"/>
      <c r="G21" s="26">
        <f t="shared" si="6"/>
        <v>2.8119389114683466</v>
      </c>
      <c r="H21" s="26">
        <f t="shared" si="4"/>
        <v>0.14240395188455154</v>
      </c>
      <c r="I21" s="27"/>
      <c r="J21" s="26">
        <f t="shared" si="7"/>
        <v>0.13907664384953231</v>
      </c>
      <c r="K21" s="26">
        <f>AVERAGE(J20:J23)</f>
        <v>0.21687389461678272</v>
      </c>
      <c r="L21" s="26">
        <f>STDEVA(J20:J23)</f>
        <v>9.0999625551291999E-2</v>
      </c>
      <c r="M21" s="26">
        <f>L21/SQRT(4)</f>
        <v>4.5499812775645999E-2</v>
      </c>
    </row>
    <row r="22" spans="1:13" s="22" customFormat="1" x14ac:dyDescent="0.2">
      <c r="A22" s="24"/>
      <c r="B22" s="24" t="s">
        <v>15</v>
      </c>
      <c r="C22" s="25">
        <v>32.299078074455998</v>
      </c>
      <c r="D22" s="25">
        <v>22.458197430142899</v>
      </c>
      <c r="E22" s="26">
        <f t="shared" si="5"/>
        <v>9.8408806443130992</v>
      </c>
      <c r="F22" s="24"/>
      <c r="G22" s="26">
        <f t="shared" si="6"/>
        <v>2.7231560994981487</v>
      </c>
      <c r="H22" s="26">
        <f t="shared" si="4"/>
        <v>0.151442695578651</v>
      </c>
      <c r="I22" s="27"/>
      <c r="J22" s="26">
        <f t="shared" si="7"/>
        <v>0.14790419477740685</v>
      </c>
      <c r="K22" s="26"/>
      <c r="L22" s="26"/>
      <c r="M22" s="26"/>
    </row>
    <row r="23" spans="1:13" s="22" customFormat="1" x14ac:dyDescent="0.2">
      <c r="A23" s="24"/>
      <c r="B23" s="24" t="s">
        <v>16</v>
      </c>
      <c r="C23" s="25">
        <v>31.6494052868706</v>
      </c>
      <c r="D23" s="25">
        <v>22.969171051657</v>
      </c>
      <c r="E23" s="26">
        <f t="shared" si="5"/>
        <v>8.6802342352136002</v>
      </c>
      <c r="F23" s="26"/>
      <c r="G23" s="26">
        <f t="shared" si="6"/>
        <v>1.5625096903986497</v>
      </c>
      <c r="H23" s="26">
        <f t="shared" si="4"/>
        <v>0.33856161265139945</v>
      </c>
      <c r="I23" s="27"/>
      <c r="J23" s="26">
        <f t="shared" si="7"/>
        <v>0.33065102618791886</v>
      </c>
      <c r="K23" s="26"/>
      <c r="L23" s="26"/>
      <c r="M23" s="26"/>
    </row>
    <row r="24" spans="1:13" s="22" customFormat="1" ht="14.25" x14ac:dyDescent="0.25"/>
    <row r="25" spans="1:13" s="22" customFormat="1" ht="14.25" x14ac:dyDescent="0.25"/>
    <row r="26" spans="1:13" s="22" customFormat="1" ht="15.75" x14ac:dyDescent="0.25">
      <c r="A26" s="23" t="s">
        <v>1</v>
      </c>
      <c r="B26" s="23" t="s">
        <v>2</v>
      </c>
      <c r="C26" s="23" t="s">
        <v>3</v>
      </c>
      <c r="D26" s="23" t="s">
        <v>4</v>
      </c>
      <c r="E26" s="23" t="s">
        <v>5</v>
      </c>
      <c r="F26" s="23" t="s">
        <v>6</v>
      </c>
      <c r="G26" s="23" t="s">
        <v>7</v>
      </c>
      <c r="H26" s="23" t="s">
        <v>8</v>
      </c>
      <c r="I26" s="23" t="s">
        <v>9</v>
      </c>
      <c r="J26" s="23" t="s">
        <v>10</v>
      </c>
      <c r="K26" s="23" t="s">
        <v>9</v>
      </c>
      <c r="L26" s="23" t="s">
        <v>11</v>
      </c>
      <c r="M26" s="23" t="s">
        <v>12</v>
      </c>
    </row>
    <row r="27" spans="1:13" s="22" customFormat="1" x14ac:dyDescent="0.2">
      <c r="A27" s="24" t="s">
        <v>18</v>
      </c>
      <c r="B27" s="24" t="s">
        <v>13</v>
      </c>
      <c r="C27" s="28">
        <v>26.9885394834461</v>
      </c>
      <c r="D27" s="28">
        <v>19.5506225213033</v>
      </c>
      <c r="E27" s="26">
        <f t="shared" ref="E27:E34" si="8">C27-D27</f>
        <v>7.4379169621428005</v>
      </c>
      <c r="F27" s="26"/>
      <c r="G27" s="26">
        <f t="shared" ref="G27:G34" si="9">E27-$F$30</f>
        <v>0.32019241732785009</v>
      </c>
      <c r="H27" s="26">
        <f t="shared" ref="H27:H34" si="10">2^-G27</f>
        <v>0.80096304319823919</v>
      </c>
      <c r="I27" s="26"/>
      <c r="J27" s="26">
        <f>H27/$I$30</f>
        <v>0.78224831840220577</v>
      </c>
      <c r="K27" s="26"/>
      <c r="L27" s="26"/>
      <c r="M27" s="26"/>
    </row>
    <row r="28" spans="1:13" s="22" customFormat="1" x14ac:dyDescent="0.2">
      <c r="A28" s="24"/>
      <c r="B28" s="24" t="s">
        <v>14</v>
      </c>
      <c r="C28" s="28">
        <v>26.5</v>
      </c>
      <c r="D28" s="28">
        <v>19.7200020286569</v>
      </c>
      <c r="E28" s="26">
        <f t="shared" si="8"/>
        <v>6.7799979713431</v>
      </c>
      <c r="F28" s="26"/>
      <c r="G28" s="26">
        <f t="shared" si="9"/>
        <v>-0.33772657347185042</v>
      </c>
      <c r="H28" s="26">
        <f t="shared" si="10"/>
        <v>1.2637635611839941</v>
      </c>
      <c r="I28" s="26"/>
      <c r="J28" s="26">
        <f t="shared" ref="J28:J34" si="11">H28/$I$30</f>
        <v>1.2342353732661404</v>
      </c>
      <c r="K28" s="26">
        <f>AVERAGE(J27:J30)</f>
        <v>1</v>
      </c>
      <c r="L28" s="26">
        <f>STDEVA(J27:J30)</f>
        <v>0.24832782285611923</v>
      </c>
      <c r="M28" s="26">
        <f>L28/SQRT(4)</f>
        <v>0.12416391142805962</v>
      </c>
    </row>
    <row r="29" spans="1:13" s="22" customFormat="1" x14ac:dyDescent="0.2">
      <c r="A29" s="24"/>
      <c r="B29" s="24" t="s">
        <v>15</v>
      </c>
      <c r="C29" s="28">
        <v>26.74</v>
      </c>
      <c r="D29" s="28">
        <v>19.913347225172799</v>
      </c>
      <c r="E29" s="26">
        <f t="shared" si="8"/>
        <v>6.826652774827199</v>
      </c>
      <c r="F29" s="26"/>
      <c r="G29" s="26">
        <f t="shared" si="9"/>
        <v>-0.29107176998775142</v>
      </c>
      <c r="H29" s="26">
        <f t="shared" si="10"/>
        <v>1.2235489077068638</v>
      </c>
      <c r="I29" s="26"/>
      <c r="J29" s="26">
        <f t="shared" si="11"/>
        <v>1.1949603463785057</v>
      </c>
      <c r="K29" s="26"/>
      <c r="L29" s="26"/>
      <c r="M29" s="26"/>
    </row>
    <row r="30" spans="1:13" s="22" customFormat="1" x14ac:dyDescent="0.2">
      <c r="A30" s="24"/>
      <c r="B30" s="24" t="s">
        <v>16</v>
      </c>
      <c r="C30" s="28">
        <v>26.71</v>
      </c>
      <c r="D30" s="28">
        <v>19.283669529053299</v>
      </c>
      <c r="E30" s="26">
        <f t="shared" si="8"/>
        <v>7.4263304709467022</v>
      </c>
      <c r="F30" s="26">
        <f>AVERAGE(E27:E30)</f>
        <v>7.1177245448149504</v>
      </c>
      <c r="G30" s="26">
        <f t="shared" si="9"/>
        <v>0.30860592613175175</v>
      </c>
      <c r="H30" s="26">
        <f t="shared" si="10"/>
        <v>0.80742159255542012</v>
      </c>
      <c r="I30" s="26">
        <f>AVERAGE(H27:H30)</f>
        <v>1.0239242761611294</v>
      </c>
      <c r="J30" s="26">
        <f t="shared" si="11"/>
        <v>0.78855596195314803</v>
      </c>
      <c r="K30" s="26"/>
      <c r="L30" s="26"/>
      <c r="M30" s="26"/>
    </row>
    <row r="31" spans="1:13" s="22" customFormat="1" x14ac:dyDescent="0.2">
      <c r="A31" s="24" t="s">
        <v>28</v>
      </c>
      <c r="B31" s="24" t="s">
        <v>13</v>
      </c>
      <c r="C31" s="28">
        <v>34.679110005969498</v>
      </c>
      <c r="D31" s="28">
        <v>21.991596408957701</v>
      </c>
      <c r="E31" s="26">
        <f t="shared" si="8"/>
        <v>12.687513597011797</v>
      </c>
      <c r="F31" s="26"/>
      <c r="G31" s="26">
        <f t="shared" si="9"/>
        <v>5.5697890521968469</v>
      </c>
      <c r="H31" s="26">
        <f t="shared" si="10"/>
        <v>2.1053602826544282E-2</v>
      </c>
      <c r="I31" s="26"/>
      <c r="J31" s="26">
        <f t="shared" si="11"/>
        <v>2.0561679527198937E-2</v>
      </c>
      <c r="K31" s="26"/>
      <c r="L31" s="26"/>
      <c r="M31" s="26"/>
    </row>
    <row r="32" spans="1:13" s="22" customFormat="1" x14ac:dyDescent="0.2">
      <c r="A32" s="24"/>
      <c r="B32" s="24" t="s">
        <v>14</v>
      </c>
      <c r="C32" s="28">
        <v>30.424970649544601</v>
      </c>
      <c r="D32" s="28">
        <v>21.428141979927201</v>
      </c>
      <c r="E32" s="26">
        <f t="shared" si="8"/>
        <v>8.9968286696174005</v>
      </c>
      <c r="F32" s="26"/>
      <c r="G32" s="26">
        <f t="shared" si="9"/>
        <v>1.87910412480245</v>
      </c>
      <c r="H32" s="26">
        <f t="shared" si="10"/>
        <v>0.27185247637579585</v>
      </c>
      <c r="I32" s="26"/>
      <c r="J32" s="26">
        <f t="shared" si="11"/>
        <v>0.26550056747850359</v>
      </c>
      <c r="K32" s="26">
        <f>AVERAGE(J31:J34)</f>
        <v>0.10556282649137787</v>
      </c>
      <c r="L32" s="26">
        <f>STDEVA(J31:J34)</f>
        <v>0.10909452237068576</v>
      </c>
      <c r="M32" s="26">
        <f>L32/SQRT(4)</f>
        <v>5.454726118534288E-2</v>
      </c>
    </row>
    <row r="33" spans="1:13" s="22" customFormat="1" x14ac:dyDescent="0.2">
      <c r="A33" s="24"/>
      <c r="B33" s="24" t="s">
        <v>15</v>
      </c>
      <c r="C33" s="28">
        <v>32.576700577079599</v>
      </c>
      <c r="D33" s="28">
        <v>21.753622234259002</v>
      </c>
      <c r="E33" s="26">
        <f t="shared" si="8"/>
        <v>10.823078342820597</v>
      </c>
      <c r="F33" s="26"/>
      <c r="G33" s="26">
        <f t="shared" si="9"/>
        <v>3.705353798005647</v>
      </c>
      <c r="H33" s="26">
        <f t="shared" si="10"/>
        <v>7.6661508757625937E-2</v>
      </c>
      <c r="I33" s="26"/>
      <c r="J33" s="26">
        <f t="shared" si="11"/>
        <v>7.487029123388235E-2</v>
      </c>
      <c r="K33" s="26"/>
      <c r="L33" s="26"/>
      <c r="M33" s="26"/>
    </row>
    <row r="34" spans="1:13" s="22" customFormat="1" x14ac:dyDescent="0.2">
      <c r="A34" s="24"/>
      <c r="B34" s="24" t="s">
        <v>16</v>
      </c>
      <c r="C34" s="28">
        <v>31.910025055815002</v>
      </c>
      <c r="D34" s="28">
        <v>20.798882051277602</v>
      </c>
      <c r="E34" s="26">
        <f t="shared" si="8"/>
        <v>11.1111430045374</v>
      </c>
      <c r="F34" s="26"/>
      <c r="G34" s="26">
        <f t="shared" si="9"/>
        <v>3.9934184597224496</v>
      </c>
      <c r="H34" s="26">
        <f t="shared" si="10"/>
        <v>6.278577485886179E-2</v>
      </c>
      <c r="I34" s="26"/>
      <c r="J34" s="26">
        <f t="shared" si="11"/>
        <v>6.1318767725926579E-2</v>
      </c>
      <c r="K34" s="26"/>
      <c r="L34" s="26"/>
      <c r="M34" s="26"/>
    </row>
    <row r="35" spans="1:13" s="22" customFormat="1" ht="14.25" x14ac:dyDescent="0.25"/>
    <row r="36" spans="1:13" s="22" customFormat="1" ht="14.25" x14ac:dyDescent="0.25"/>
    <row r="37" spans="1:13" s="22" customFormat="1" ht="14.25" x14ac:dyDescent="0.25"/>
    <row r="38" spans="1:13" s="22" customFormat="1" ht="15.75" x14ac:dyDescent="0.25">
      <c r="A38" s="23" t="s">
        <v>1</v>
      </c>
      <c r="B38" s="23" t="s">
        <v>2</v>
      </c>
      <c r="C38" s="23" t="s">
        <v>3</v>
      </c>
      <c r="D38" s="23" t="s">
        <v>4</v>
      </c>
      <c r="E38" s="23" t="s">
        <v>5</v>
      </c>
      <c r="F38" s="23" t="s">
        <v>6</v>
      </c>
      <c r="G38" s="23" t="s">
        <v>7</v>
      </c>
      <c r="H38" s="23" t="s">
        <v>8</v>
      </c>
      <c r="I38" s="23" t="s">
        <v>9</v>
      </c>
      <c r="J38" s="23" t="s">
        <v>10</v>
      </c>
      <c r="K38" s="23" t="s">
        <v>9</v>
      </c>
      <c r="L38" s="23" t="s">
        <v>11</v>
      </c>
      <c r="M38" s="23" t="s">
        <v>12</v>
      </c>
    </row>
    <row r="39" spans="1:13" s="22" customFormat="1" x14ac:dyDescent="0.2">
      <c r="A39" s="24" t="s">
        <v>18</v>
      </c>
      <c r="B39" s="24" t="s">
        <v>13</v>
      </c>
      <c r="C39" s="28">
        <v>26.9885394834461</v>
      </c>
      <c r="D39" s="28">
        <v>19.5506225213033</v>
      </c>
      <c r="E39" s="26">
        <f t="shared" ref="E39:E46" si="12">C39-D39</f>
        <v>7.4379169621428005</v>
      </c>
      <c r="F39" s="27"/>
      <c r="G39" s="26">
        <f>E39-$F$42</f>
        <v>0.32019241732785009</v>
      </c>
      <c r="H39" s="26">
        <f t="shared" ref="H39:H46" si="13">2^-G39</f>
        <v>0.80096304319823919</v>
      </c>
      <c r="I39" s="26"/>
      <c r="J39" s="26">
        <f>H39/$I$42</f>
        <v>0.78224831840220577</v>
      </c>
      <c r="K39" s="26"/>
      <c r="L39" s="26"/>
      <c r="M39" s="26"/>
    </row>
    <row r="40" spans="1:13" s="22" customFormat="1" x14ac:dyDescent="0.2">
      <c r="A40" s="24"/>
      <c r="B40" s="24" t="s">
        <v>14</v>
      </c>
      <c r="C40" s="28">
        <v>26.5</v>
      </c>
      <c r="D40" s="28">
        <v>19.7200020286569</v>
      </c>
      <c r="E40" s="26">
        <f t="shared" si="12"/>
        <v>6.7799979713431</v>
      </c>
      <c r="F40" s="27"/>
      <c r="G40" s="26">
        <f t="shared" ref="G40:G46" si="14">E40-$F$42</f>
        <v>-0.33772657347185042</v>
      </c>
      <c r="H40" s="26">
        <f t="shared" si="13"/>
        <v>1.2637635611839941</v>
      </c>
      <c r="I40" s="26"/>
      <c r="J40" s="26">
        <f t="shared" ref="J40:J46" si="15">H40/$I$42</f>
        <v>1.2342353732661404</v>
      </c>
      <c r="K40" s="26">
        <f>AVERAGE(J39:J42)</f>
        <v>1</v>
      </c>
      <c r="L40" s="26">
        <f>STDEVA(J39:J42)</f>
        <v>0.24832782285611923</v>
      </c>
      <c r="M40" s="26">
        <f>L40/SQRT(4)</f>
        <v>0.12416391142805962</v>
      </c>
    </row>
    <row r="41" spans="1:13" s="22" customFormat="1" x14ac:dyDescent="0.2">
      <c r="A41" s="24"/>
      <c r="B41" s="24" t="s">
        <v>15</v>
      </c>
      <c r="C41" s="28">
        <v>26.74</v>
      </c>
      <c r="D41" s="28">
        <v>19.913347225172799</v>
      </c>
      <c r="E41" s="26">
        <f t="shared" si="12"/>
        <v>6.826652774827199</v>
      </c>
      <c r="F41" s="27"/>
      <c r="G41" s="26">
        <f t="shared" si="14"/>
        <v>-0.29107176998775142</v>
      </c>
      <c r="H41" s="26">
        <f t="shared" si="13"/>
        <v>1.2235489077068638</v>
      </c>
      <c r="I41" s="26"/>
      <c r="J41" s="26">
        <f t="shared" si="15"/>
        <v>1.1949603463785057</v>
      </c>
      <c r="K41" s="26"/>
      <c r="L41" s="26"/>
      <c r="M41" s="26"/>
    </row>
    <row r="42" spans="1:13" s="22" customFormat="1" x14ac:dyDescent="0.2">
      <c r="A42" s="24"/>
      <c r="B42" s="24" t="s">
        <v>16</v>
      </c>
      <c r="C42" s="28">
        <v>26.71</v>
      </c>
      <c r="D42" s="28">
        <v>19.283669529053299</v>
      </c>
      <c r="E42" s="26">
        <f t="shared" si="12"/>
        <v>7.4263304709467022</v>
      </c>
      <c r="F42" s="26">
        <f>AVERAGE(E39:E42)</f>
        <v>7.1177245448149504</v>
      </c>
      <c r="G42" s="26">
        <f t="shared" si="14"/>
        <v>0.30860592613175175</v>
      </c>
      <c r="H42" s="26">
        <f t="shared" si="13"/>
        <v>0.80742159255542012</v>
      </c>
      <c r="I42" s="26">
        <f>AVERAGE(H39:H42)</f>
        <v>1.0239242761611294</v>
      </c>
      <c r="J42" s="26">
        <f t="shared" si="15"/>
        <v>0.78855596195314803</v>
      </c>
      <c r="K42" s="26"/>
      <c r="L42" s="26"/>
      <c r="M42" s="26"/>
    </row>
    <row r="43" spans="1:13" s="22" customFormat="1" x14ac:dyDescent="0.2">
      <c r="A43" s="24" t="s">
        <v>36</v>
      </c>
      <c r="B43" s="24" t="s">
        <v>13</v>
      </c>
      <c r="C43" s="28">
        <v>31.958999803153699</v>
      </c>
      <c r="D43" s="28">
        <v>20.767525230427701</v>
      </c>
      <c r="E43" s="26">
        <f t="shared" si="12"/>
        <v>11.191474572725998</v>
      </c>
      <c r="F43" s="27"/>
      <c r="G43" s="26">
        <f t="shared" si="14"/>
        <v>4.0737500279110472</v>
      </c>
      <c r="H43" s="26">
        <f t="shared" si="13"/>
        <v>5.9385312579910123E-2</v>
      </c>
      <c r="I43" s="26"/>
      <c r="J43" s="26">
        <f t="shared" si="15"/>
        <v>5.7997758196100216E-2</v>
      </c>
      <c r="K43" s="26"/>
      <c r="L43" s="26"/>
      <c r="M43" s="26"/>
    </row>
    <row r="44" spans="1:13" s="22" customFormat="1" x14ac:dyDescent="0.2">
      <c r="A44" s="24"/>
      <c r="B44" s="24" t="s">
        <v>14</v>
      </c>
      <c r="C44" s="28">
        <v>31.527297742984501</v>
      </c>
      <c r="D44" s="28">
        <v>20.059945902238798</v>
      </c>
      <c r="E44" s="26">
        <f t="shared" si="12"/>
        <v>11.467351840745703</v>
      </c>
      <c r="F44" s="27"/>
      <c r="G44" s="26">
        <f t="shared" si="14"/>
        <v>4.3496272959307527</v>
      </c>
      <c r="H44" s="26">
        <f t="shared" si="13"/>
        <v>4.9049175785919892E-2</v>
      </c>
      <c r="I44" s="26"/>
      <c r="J44" s="26">
        <f t="shared" si="15"/>
        <v>4.790312811979984E-2</v>
      </c>
      <c r="K44" s="26">
        <f>AVERAGE(J43:J46)</f>
        <v>7.688346835359916E-2</v>
      </c>
      <c r="L44" s="26">
        <f>STDEVA(J43:J46)</f>
        <v>3.5353474164294157E-2</v>
      </c>
      <c r="M44" s="26">
        <f>L44/SQRT(4)</f>
        <v>1.7676737082147079E-2</v>
      </c>
    </row>
    <row r="45" spans="1:13" ht="15.75" x14ac:dyDescent="0.25">
      <c r="A45" s="24"/>
      <c r="B45" s="24" t="s">
        <v>15</v>
      </c>
      <c r="C45" s="28">
        <v>30.890641691343401</v>
      </c>
      <c r="D45" s="28">
        <v>20.056304126398501</v>
      </c>
      <c r="E45" s="26">
        <f t="shared" si="12"/>
        <v>10.834337564944899</v>
      </c>
      <c r="F45" s="27"/>
      <c r="G45" s="26">
        <f t="shared" si="14"/>
        <v>3.716613020129949</v>
      </c>
      <c r="H45" s="26">
        <f t="shared" si="13"/>
        <v>7.6065548045095521E-2</v>
      </c>
      <c r="I45" s="26"/>
      <c r="J45" s="26">
        <f t="shared" si="15"/>
        <v>7.428825530954157E-2</v>
      </c>
      <c r="K45" s="26"/>
      <c r="L45" s="26"/>
      <c r="M45" s="26"/>
    </row>
    <row r="46" spans="1:13" ht="15.75" x14ac:dyDescent="0.25">
      <c r="A46" s="24"/>
      <c r="B46" s="24" t="s">
        <v>16</v>
      </c>
      <c r="C46" s="28">
        <v>30.372497404858599</v>
      </c>
      <c r="D46" s="28">
        <v>20.315693067616898</v>
      </c>
      <c r="E46" s="26">
        <f t="shared" si="12"/>
        <v>10.056804337241701</v>
      </c>
      <c r="F46" s="27"/>
      <c r="G46" s="26">
        <f t="shared" si="14"/>
        <v>2.9390797924267504</v>
      </c>
      <c r="H46" s="26">
        <f t="shared" si="13"/>
        <v>0.13039136231993889</v>
      </c>
      <c r="I46" s="26"/>
      <c r="J46" s="26">
        <f t="shared" si="15"/>
        <v>0.12734473178895497</v>
      </c>
      <c r="K46" s="26"/>
      <c r="L46" s="26"/>
      <c r="M46" s="26"/>
    </row>
    <row r="49" spans="1:13" ht="15.75" x14ac:dyDescent="0.25">
      <c r="A49" s="23" t="s">
        <v>1</v>
      </c>
      <c r="B49" s="23" t="s">
        <v>2</v>
      </c>
      <c r="C49" s="23" t="s">
        <v>3</v>
      </c>
      <c r="D49" s="23" t="s">
        <v>4</v>
      </c>
      <c r="E49" s="23" t="s">
        <v>5</v>
      </c>
      <c r="F49" s="23" t="s">
        <v>6</v>
      </c>
      <c r="G49" s="23" t="s">
        <v>7</v>
      </c>
      <c r="H49" s="23" t="s">
        <v>8</v>
      </c>
      <c r="I49" s="23" t="s">
        <v>9</v>
      </c>
      <c r="J49" s="23" t="s">
        <v>10</v>
      </c>
      <c r="K49" s="23" t="s">
        <v>9</v>
      </c>
      <c r="L49" s="23" t="s">
        <v>11</v>
      </c>
      <c r="M49" s="23" t="s">
        <v>12</v>
      </c>
    </row>
    <row r="50" spans="1:13" ht="15.75" x14ac:dyDescent="0.25">
      <c r="A50" s="24" t="s">
        <v>18</v>
      </c>
      <c r="B50" s="24" t="s">
        <v>13</v>
      </c>
      <c r="C50" s="25">
        <v>26.9885394834461</v>
      </c>
      <c r="D50" s="25">
        <v>19.5506225213033</v>
      </c>
      <c r="E50" s="26">
        <f>C50-D50</f>
        <v>7.4379169621428005</v>
      </c>
      <c r="F50" s="26"/>
      <c r="G50" s="26">
        <f>E50-$F$53</f>
        <v>0.32019241732785009</v>
      </c>
      <c r="H50" s="26">
        <f t="shared" ref="H50:H57" si="16">2^-G50</f>
        <v>0.80096304319823919</v>
      </c>
      <c r="I50" s="26"/>
      <c r="J50" s="26">
        <f>H50/$I$8</f>
        <v>0.78224831840220577</v>
      </c>
      <c r="K50" s="26"/>
      <c r="L50" s="26"/>
      <c r="M50" s="26"/>
    </row>
    <row r="51" spans="1:13" ht="15.75" x14ac:dyDescent="0.25">
      <c r="A51" s="24"/>
      <c r="B51" s="24" t="s">
        <v>14</v>
      </c>
      <c r="C51" s="25">
        <v>26.5</v>
      </c>
      <c r="D51" s="25">
        <v>19.7200020286569</v>
      </c>
      <c r="E51" s="26">
        <f>C51-D51</f>
        <v>6.7799979713431</v>
      </c>
      <c r="F51" s="26"/>
      <c r="G51" s="26">
        <f t="shared" ref="G51:G57" si="17">E51-$F$53</f>
        <v>-0.33772657347185042</v>
      </c>
      <c r="H51" s="26">
        <f t="shared" si="16"/>
        <v>1.2637635611839941</v>
      </c>
      <c r="I51" s="26"/>
      <c r="J51" s="26">
        <f t="shared" ref="J51:J57" si="18">H51/$I$8</f>
        <v>1.2342353732661404</v>
      </c>
      <c r="K51" s="26">
        <f>AVERAGE(J50:J53)</f>
        <v>1</v>
      </c>
      <c r="L51" s="26">
        <f>STDEVA(J50:J53)</f>
        <v>0.24832782285611923</v>
      </c>
      <c r="M51" s="26">
        <f>L51/SQRT(4)</f>
        <v>0.12416391142805962</v>
      </c>
    </row>
    <row r="52" spans="1:13" ht="15.75" x14ac:dyDescent="0.25">
      <c r="A52" s="24"/>
      <c r="B52" s="24" t="s">
        <v>15</v>
      </c>
      <c r="C52" s="25">
        <v>26.74</v>
      </c>
      <c r="D52" s="25">
        <v>19.913347225172799</v>
      </c>
      <c r="E52" s="26">
        <f>C52-D52</f>
        <v>6.826652774827199</v>
      </c>
      <c r="F52" s="26"/>
      <c r="G52" s="26">
        <f t="shared" si="17"/>
        <v>-0.29107176998775142</v>
      </c>
      <c r="H52" s="26">
        <f t="shared" si="16"/>
        <v>1.2235489077068638</v>
      </c>
      <c r="I52" s="26"/>
      <c r="J52" s="26">
        <f t="shared" si="18"/>
        <v>1.1949603463785057</v>
      </c>
      <c r="K52" s="26"/>
      <c r="L52" s="26"/>
      <c r="M52" s="26"/>
    </row>
    <row r="53" spans="1:13" ht="15.75" x14ac:dyDescent="0.25">
      <c r="A53" s="24"/>
      <c r="B53" s="24" t="s">
        <v>16</v>
      </c>
      <c r="C53" s="25">
        <v>26.71</v>
      </c>
      <c r="D53" s="25">
        <v>19.283669529053299</v>
      </c>
      <c r="E53" s="26">
        <f>C53-D53</f>
        <v>7.4263304709467022</v>
      </c>
      <c r="F53" s="26">
        <f>AVERAGE(E50:E53)</f>
        <v>7.1177245448149504</v>
      </c>
      <c r="G53" s="26">
        <f t="shared" si="17"/>
        <v>0.30860592613175175</v>
      </c>
      <c r="H53" s="26">
        <f t="shared" si="16"/>
        <v>0.80742159255542012</v>
      </c>
      <c r="I53" s="26">
        <f>AVERAGE(H50:H53)</f>
        <v>1.0239242761611294</v>
      </c>
      <c r="J53" s="26">
        <f t="shared" si="18"/>
        <v>0.78855596195314803</v>
      </c>
      <c r="K53" s="26"/>
      <c r="L53" s="26"/>
      <c r="M53" s="26"/>
    </row>
    <row r="54" spans="1:13" ht="15.75" x14ac:dyDescent="0.25">
      <c r="A54" s="24" t="s">
        <v>38</v>
      </c>
      <c r="B54" s="24" t="s">
        <v>13</v>
      </c>
      <c r="C54" s="25">
        <v>31.997755855786401</v>
      </c>
      <c r="D54" s="25">
        <v>20.712155169099301</v>
      </c>
      <c r="E54" s="26">
        <f t="shared" ref="E54:E57" si="19">C54-D54</f>
        <v>11.285600686687101</v>
      </c>
      <c r="F54" s="26"/>
      <c r="G54" s="26">
        <f t="shared" si="17"/>
        <v>4.1678761418721502</v>
      </c>
      <c r="H54" s="26">
        <f t="shared" si="16"/>
        <v>5.5634509452274099E-2</v>
      </c>
      <c r="I54" s="26"/>
      <c r="J54" s="26">
        <f t="shared" si="18"/>
        <v>5.4334593629186696E-2</v>
      </c>
      <c r="K54" s="26"/>
      <c r="L54" s="26"/>
      <c r="M54" s="26"/>
    </row>
    <row r="55" spans="1:13" ht="15.75" x14ac:dyDescent="0.25">
      <c r="A55" s="24"/>
      <c r="B55" s="24" t="s">
        <v>14</v>
      </c>
      <c r="C55" s="25">
        <v>32.390415288612502</v>
      </c>
      <c r="D55" s="25">
        <v>21.184122198226699</v>
      </c>
      <c r="E55" s="26">
        <f t="shared" si="19"/>
        <v>11.206293090385802</v>
      </c>
      <c r="F55" s="26"/>
      <c r="G55" s="26">
        <f t="shared" si="17"/>
        <v>4.088568545570852</v>
      </c>
      <c r="H55" s="26">
        <f t="shared" si="16"/>
        <v>5.877846339937063E-2</v>
      </c>
      <c r="I55" s="26"/>
      <c r="J55" s="26">
        <f t="shared" si="18"/>
        <v>5.7405088215840859E-2</v>
      </c>
      <c r="K55" s="26">
        <f>AVERAGE(J54:J57)</f>
        <v>7.5484468884315481E-2</v>
      </c>
      <c r="L55" s="26">
        <f>STDEVA(J54:J57)</f>
        <v>3.054876898656177E-2</v>
      </c>
      <c r="M55" s="26">
        <f>L55/SQRT(4)</f>
        <v>1.5274384493280885E-2</v>
      </c>
    </row>
    <row r="56" spans="1:13" ht="15.75" x14ac:dyDescent="0.25">
      <c r="A56" s="24"/>
      <c r="B56" s="24" t="s">
        <v>15</v>
      </c>
      <c r="C56" s="25">
        <v>32.089598532951101</v>
      </c>
      <c r="D56" s="25">
        <v>21.949003927633601</v>
      </c>
      <c r="E56" s="26">
        <f t="shared" si="19"/>
        <v>10.140594605317499</v>
      </c>
      <c r="F56" s="26"/>
      <c r="G56" s="26">
        <f t="shared" si="17"/>
        <v>3.0228700605025489</v>
      </c>
      <c r="H56" s="26">
        <f t="shared" si="16"/>
        <v>0.12303408359016614</v>
      </c>
      <c r="I56" s="26"/>
      <c r="J56" s="26">
        <f t="shared" si="18"/>
        <v>0.12015935792775846</v>
      </c>
      <c r="K56" s="26"/>
      <c r="L56" s="26"/>
      <c r="M56" s="26"/>
    </row>
    <row r="57" spans="1:13" ht="15.75" x14ac:dyDescent="0.25">
      <c r="A57" s="24"/>
      <c r="B57" s="24" t="s">
        <v>16</v>
      </c>
      <c r="C57" s="25">
        <v>30.959316606676801</v>
      </c>
      <c r="D57" s="25">
        <v>20.04</v>
      </c>
      <c r="E57" s="26">
        <f t="shared" si="19"/>
        <v>10.919316606676801</v>
      </c>
      <c r="F57" s="26"/>
      <c r="G57" s="26">
        <f t="shared" si="17"/>
        <v>3.8015920618618511</v>
      </c>
      <c r="H57" s="26">
        <f t="shared" si="16"/>
        <v>7.1714464213309181E-2</v>
      </c>
      <c r="I57" s="26"/>
      <c r="J57" s="26">
        <f t="shared" si="18"/>
        <v>7.0038835764475879E-2</v>
      </c>
      <c r="K57" s="26"/>
      <c r="L57" s="26"/>
      <c r="M57" s="26"/>
    </row>
    <row r="60" spans="1:13" ht="15.75" x14ac:dyDescent="0.25">
      <c r="A60" s="23" t="s">
        <v>1</v>
      </c>
      <c r="B60" s="23" t="s">
        <v>2</v>
      </c>
      <c r="C60" s="23" t="s">
        <v>3</v>
      </c>
      <c r="D60" s="23" t="s">
        <v>4</v>
      </c>
      <c r="E60" s="23" t="s">
        <v>5</v>
      </c>
      <c r="F60" s="23" t="s">
        <v>6</v>
      </c>
      <c r="G60" s="23" t="s">
        <v>7</v>
      </c>
      <c r="H60" s="23" t="s">
        <v>8</v>
      </c>
      <c r="I60" s="23" t="s">
        <v>9</v>
      </c>
      <c r="J60" s="23" t="s">
        <v>10</v>
      </c>
      <c r="K60" s="23" t="s">
        <v>9</v>
      </c>
      <c r="L60" s="23" t="s">
        <v>11</v>
      </c>
      <c r="M60" s="23" t="s">
        <v>12</v>
      </c>
    </row>
    <row r="61" spans="1:13" ht="15.75" x14ac:dyDescent="0.25">
      <c r="A61" s="24" t="s">
        <v>18</v>
      </c>
      <c r="B61" s="24" t="s">
        <v>13</v>
      </c>
      <c r="C61" s="25">
        <v>26.9885394834461</v>
      </c>
      <c r="D61" s="25">
        <v>19.5506225213033</v>
      </c>
      <c r="E61" s="26">
        <f t="shared" ref="E61:E68" si="20">C61-D61</f>
        <v>7.4379169621428005</v>
      </c>
      <c r="F61" s="26"/>
      <c r="G61" s="26">
        <f>E61-$F$64</f>
        <v>0.32019241732785009</v>
      </c>
      <c r="H61" s="26">
        <f t="shared" ref="H61:H68" si="21">2^-G61</f>
        <v>0.80096304319823919</v>
      </c>
      <c r="I61" s="26"/>
      <c r="J61" s="26">
        <f>H61/$I$64</f>
        <v>0.78224831840220577</v>
      </c>
      <c r="K61" s="26"/>
      <c r="L61" s="26"/>
      <c r="M61" s="26"/>
    </row>
    <row r="62" spans="1:13" ht="15.75" x14ac:dyDescent="0.25">
      <c r="A62" s="24"/>
      <c r="B62" s="24" t="s">
        <v>14</v>
      </c>
      <c r="C62" s="25">
        <v>26.5</v>
      </c>
      <c r="D62" s="25">
        <v>19.7200020286569</v>
      </c>
      <c r="E62" s="26">
        <f t="shared" si="20"/>
        <v>6.7799979713431</v>
      </c>
      <c r="F62" s="26"/>
      <c r="G62" s="26">
        <f>E62-$F$64</f>
        <v>-0.33772657347185042</v>
      </c>
      <c r="H62" s="26">
        <f t="shared" si="21"/>
        <v>1.2637635611839941</v>
      </c>
      <c r="I62" s="26"/>
      <c r="J62" s="26">
        <f t="shared" ref="J62:J68" si="22">H62/$I$64</f>
        <v>1.2342353732661404</v>
      </c>
      <c r="K62" s="26">
        <f>AVERAGE(J61:J64)</f>
        <v>1</v>
      </c>
      <c r="L62" s="26">
        <f>STDEVA(J61:J64)</f>
        <v>0.24832782285611923</v>
      </c>
      <c r="M62" s="26">
        <f>L62/SQRT(4)</f>
        <v>0.12416391142805962</v>
      </c>
    </row>
    <row r="63" spans="1:13" ht="15.75" x14ac:dyDescent="0.25">
      <c r="A63" s="24"/>
      <c r="B63" s="24" t="s">
        <v>15</v>
      </c>
      <c r="C63" s="25">
        <v>26.74</v>
      </c>
      <c r="D63" s="25">
        <v>19.913347225172799</v>
      </c>
      <c r="E63" s="26">
        <f t="shared" si="20"/>
        <v>6.826652774827199</v>
      </c>
      <c r="F63" s="26"/>
      <c r="G63" s="26">
        <f>E63-$F$64</f>
        <v>-0.29107176998775142</v>
      </c>
      <c r="H63" s="26">
        <f t="shared" si="21"/>
        <v>1.2235489077068638</v>
      </c>
      <c r="I63" s="26"/>
      <c r="J63" s="26">
        <f t="shared" si="22"/>
        <v>1.1949603463785057</v>
      </c>
      <c r="K63" s="26"/>
      <c r="L63" s="26"/>
      <c r="M63" s="26"/>
    </row>
    <row r="64" spans="1:13" ht="15.75" x14ac:dyDescent="0.25">
      <c r="A64" s="24"/>
      <c r="B64" s="24" t="s">
        <v>16</v>
      </c>
      <c r="C64" s="25">
        <v>26.71</v>
      </c>
      <c r="D64" s="25">
        <v>19.283669529053299</v>
      </c>
      <c r="E64" s="26">
        <f t="shared" si="20"/>
        <v>7.4263304709467022</v>
      </c>
      <c r="F64" s="26">
        <f>AVERAGE(E61:E64)</f>
        <v>7.1177245448149504</v>
      </c>
      <c r="G64" s="26">
        <f t="shared" ref="G64:G68" si="23">E64-$F$64</f>
        <v>0.30860592613175175</v>
      </c>
      <c r="H64" s="26">
        <f t="shared" si="21"/>
        <v>0.80742159255542012</v>
      </c>
      <c r="I64" s="26">
        <f>AVERAGE(H61:H64)</f>
        <v>1.0239242761611294</v>
      </c>
      <c r="J64" s="26">
        <f t="shared" si="22"/>
        <v>0.78855596195314803</v>
      </c>
      <c r="K64" s="26"/>
      <c r="L64" s="26"/>
      <c r="M64" s="26"/>
    </row>
    <row r="65" spans="1:13" ht="15.75" x14ac:dyDescent="0.25">
      <c r="A65" s="24" t="s">
        <v>40</v>
      </c>
      <c r="B65" s="24" t="s">
        <v>13</v>
      </c>
      <c r="C65" s="25">
        <v>32.608872447223199</v>
      </c>
      <c r="D65" s="25">
        <v>21.879918416477501</v>
      </c>
      <c r="E65" s="26">
        <f t="shared" si="20"/>
        <v>10.728954030745697</v>
      </c>
      <c r="F65" s="26"/>
      <c r="G65" s="26">
        <f t="shared" si="23"/>
        <v>3.611229485930747</v>
      </c>
      <c r="H65" s="26">
        <f t="shared" si="21"/>
        <v>8.1829821440179973E-2</v>
      </c>
      <c r="I65" s="26"/>
      <c r="J65" s="26">
        <f t="shared" si="22"/>
        <v>7.9917844849791281E-2</v>
      </c>
      <c r="K65" s="26"/>
      <c r="L65" s="26"/>
      <c r="M65" s="26"/>
    </row>
    <row r="66" spans="1:13" ht="15.75" x14ac:dyDescent="0.25">
      <c r="A66" s="24"/>
      <c r="B66" s="24" t="s">
        <v>14</v>
      </c>
      <c r="C66" s="25">
        <v>30.91</v>
      </c>
      <c r="D66" s="25">
        <v>21.335851808428998</v>
      </c>
      <c r="E66" s="26">
        <f t="shared" si="20"/>
        <v>9.5741481915710018</v>
      </c>
      <c r="F66" s="26"/>
      <c r="G66" s="26">
        <f t="shared" si="23"/>
        <v>2.4564236467560514</v>
      </c>
      <c r="H66" s="26">
        <f t="shared" si="21"/>
        <v>0.18219766223349795</v>
      </c>
      <c r="I66" s="26"/>
      <c r="J66" s="26">
        <f t="shared" si="22"/>
        <v>0.17794056306252329</v>
      </c>
      <c r="K66" s="26">
        <f>AVERAGE(J65:J68)</f>
        <v>0.34487503928524321</v>
      </c>
      <c r="L66" s="26">
        <f>STDEVA(J65:J68)</f>
        <v>0.42418012267918842</v>
      </c>
      <c r="M66" s="26">
        <f>L66/SQRT(4)</f>
        <v>0.21209006133959421</v>
      </c>
    </row>
    <row r="67" spans="1:13" ht="15.75" x14ac:dyDescent="0.25">
      <c r="A67" s="24"/>
      <c r="B67" s="24" t="s">
        <v>15</v>
      </c>
      <c r="C67" s="25">
        <v>29.090018070406401</v>
      </c>
      <c r="D67" s="25">
        <v>21.9746401553769</v>
      </c>
      <c r="E67" s="26">
        <f t="shared" si="20"/>
        <v>7.1153779150295016</v>
      </c>
      <c r="F67" s="26"/>
      <c r="G67" s="26">
        <f t="shared" si="23"/>
        <v>-2.3466297854488616E-3</v>
      </c>
      <c r="H67" s="26">
        <f t="shared" si="21"/>
        <v>1.0016278833855476</v>
      </c>
      <c r="I67" s="26"/>
      <c r="J67" s="26">
        <f t="shared" si="22"/>
        <v>0.97822456865738672</v>
      </c>
      <c r="K67" s="26"/>
      <c r="L67" s="26"/>
      <c r="M67" s="26"/>
    </row>
    <row r="68" spans="1:13" ht="15.75" x14ac:dyDescent="0.25">
      <c r="A68" s="24"/>
      <c r="B68" s="24" t="s">
        <v>16</v>
      </c>
      <c r="C68" s="25">
        <v>31.029524871996401</v>
      </c>
      <c r="D68" s="25">
        <v>21.144199118883801</v>
      </c>
      <c r="E68" s="26">
        <f t="shared" si="20"/>
        <v>9.8853257531125998</v>
      </c>
      <c r="F68" s="26"/>
      <c r="G68" s="26">
        <f t="shared" si="23"/>
        <v>2.7676012082976493</v>
      </c>
      <c r="H68" s="26">
        <f t="shared" si="21"/>
        <v>0.14684833280550927</v>
      </c>
      <c r="I68" s="26"/>
      <c r="J68" s="26">
        <f t="shared" si="22"/>
        <v>0.14341718057127162</v>
      </c>
      <c r="K68" s="26"/>
      <c r="L68" s="26"/>
      <c r="M68" s="26"/>
    </row>
    <row r="72" spans="1:13" ht="15.75" x14ac:dyDescent="0.25">
      <c r="A72" s="23" t="s">
        <v>1</v>
      </c>
      <c r="B72" s="23" t="s">
        <v>2</v>
      </c>
      <c r="C72" s="23" t="s">
        <v>3</v>
      </c>
      <c r="D72" s="23" t="s">
        <v>4</v>
      </c>
      <c r="E72" s="23" t="s">
        <v>5</v>
      </c>
      <c r="F72" s="23" t="s">
        <v>6</v>
      </c>
      <c r="G72" s="23" t="s">
        <v>7</v>
      </c>
      <c r="H72" s="23" t="s">
        <v>8</v>
      </c>
      <c r="I72" s="23" t="s">
        <v>9</v>
      </c>
      <c r="J72" s="23" t="s">
        <v>10</v>
      </c>
      <c r="K72" s="23" t="s">
        <v>9</v>
      </c>
      <c r="L72" s="23" t="s">
        <v>11</v>
      </c>
      <c r="M72" s="23" t="s">
        <v>12</v>
      </c>
    </row>
    <row r="73" spans="1:13" ht="15.75" x14ac:dyDescent="0.25">
      <c r="A73" s="24" t="s">
        <v>18</v>
      </c>
      <c r="B73" s="24" t="s">
        <v>13</v>
      </c>
      <c r="C73" s="25">
        <v>26.9885394834461</v>
      </c>
      <c r="D73" s="25">
        <v>19.5506225213033</v>
      </c>
      <c r="E73" s="26">
        <f>C73-D73</f>
        <v>7.4379169621428005</v>
      </c>
      <c r="F73" s="26"/>
      <c r="G73" s="26">
        <f>E73-$F$76</f>
        <v>0.32019241732785009</v>
      </c>
      <c r="H73" s="26">
        <f>2^-G73</f>
        <v>0.80096304319823919</v>
      </c>
      <c r="I73" s="26"/>
      <c r="J73" s="26">
        <f>H73/$I$76</f>
        <v>0.78224831840220577</v>
      </c>
      <c r="K73" s="26"/>
      <c r="L73" s="26"/>
      <c r="M73" s="26"/>
    </row>
    <row r="74" spans="1:13" ht="15.75" x14ac:dyDescent="0.25">
      <c r="A74" s="24"/>
      <c r="B74" s="24" t="s">
        <v>14</v>
      </c>
      <c r="C74" s="25">
        <v>26.5</v>
      </c>
      <c r="D74" s="25">
        <v>19.7200020286569</v>
      </c>
      <c r="E74" s="26">
        <f>C74-D74</f>
        <v>6.7799979713431</v>
      </c>
      <c r="F74" s="26"/>
      <c r="G74" s="26">
        <f t="shared" ref="G74:G80" si="24">E74-$F$76</f>
        <v>-0.33772657347185042</v>
      </c>
      <c r="H74" s="26">
        <f t="shared" ref="H74:H80" si="25">2^-G74</f>
        <v>1.2637635611839941</v>
      </c>
      <c r="I74" s="26"/>
      <c r="J74" s="26">
        <f t="shared" ref="J74:J80" si="26">H74/$I$76</f>
        <v>1.2342353732661404</v>
      </c>
      <c r="K74" s="26">
        <f>AVERAGE(J73:J76)</f>
        <v>1</v>
      </c>
      <c r="L74" s="26">
        <f>STDEVA(J73:J76)</f>
        <v>0.24832782285611923</v>
      </c>
      <c r="M74" s="26">
        <f>L74/SQRT(4)</f>
        <v>0.12416391142805962</v>
      </c>
    </row>
    <row r="75" spans="1:13" ht="15.75" x14ac:dyDescent="0.25">
      <c r="A75" s="24"/>
      <c r="B75" s="24" t="s">
        <v>15</v>
      </c>
      <c r="C75" s="25">
        <v>26.74</v>
      </c>
      <c r="D75" s="25">
        <v>19.913347225172799</v>
      </c>
      <c r="E75" s="26">
        <f>C75-D75</f>
        <v>6.826652774827199</v>
      </c>
      <c r="F75" s="26"/>
      <c r="G75" s="26">
        <f t="shared" si="24"/>
        <v>-0.29107176998775142</v>
      </c>
      <c r="H75" s="26">
        <f t="shared" si="25"/>
        <v>1.2235489077068638</v>
      </c>
      <c r="I75" s="26"/>
      <c r="J75" s="26">
        <f t="shared" si="26"/>
        <v>1.1949603463785057</v>
      </c>
      <c r="K75" s="26"/>
      <c r="L75" s="26"/>
      <c r="M75" s="26"/>
    </row>
    <row r="76" spans="1:13" ht="15.75" x14ac:dyDescent="0.25">
      <c r="A76" s="24"/>
      <c r="B76" s="24" t="s">
        <v>16</v>
      </c>
      <c r="C76" s="25">
        <v>26.71</v>
      </c>
      <c r="D76" s="25">
        <v>19.283669529053299</v>
      </c>
      <c r="E76" s="26">
        <f>C76-D76</f>
        <v>7.4263304709467022</v>
      </c>
      <c r="F76" s="26">
        <f>AVERAGE(E73:E76)</f>
        <v>7.1177245448149504</v>
      </c>
      <c r="G76" s="26">
        <f t="shared" si="24"/>
        <v>0.30860592613175175</v>
      </c>
      <c r="H76" s="26">
        <f t="shared" si="25"/>
        <v>0.80742159255542012</v>
      </c>
      <c r="I76" s="26">
        <f>AVERAGE(H73:H76)</f>
        <v>1.0239242761611294</v>
      </c>
      <c r="J76" s="26">
        <f t="shared" si="26"/>
        <v>0.78855596195314803</v>
      </c>
      <c r="K76" s="26"/>
      <c r="L76" s="26"/>
      <c r="M76" s="26"/>
    </row>
    <row r="77" spans="1:13" ht="15.75" x14ac:dyDescent="0.25">
      <c r="A77" s="24" t="s">
        <v>42</v>
      </c>
      <c r="B77" s="24" t="s">
        <v>13</v>
      </c>
      <c r="C77" s="25">
        <v>30.228044584634802</v>
      </c>
      <c r="D77" s="25">
        <v>19.4311268246237</v>
      </c>
      <c r="E77" s="26">
        <f t="shared" ref="E77:E80" si="27">C77-D77</f>
        <v>10.796917760011102</v>
      </c>
      <c r="F77" s="26"/>
      <c r="G77" s="26">
        <f t="shared" si="24"/>
        <v>3.6791932151961513</v>
      </c>
      <c r="H77" s="26">
        <f t="shared" si="25"/>
        <v>7.8064302269089808E-2</v>
      </c>
      <c r="I77" s="26"/>
      <c r="J77" s="26">
        <f t="shared" si="26"/>
        <v>7.624030808388145E-2</v>
      </c>
      <c r="K77" s="26"/>
      <c r="L77" s="26"/>
      <c r="M77" s="26"/>
    </row>
    <row r="78" spans="1:13" ht="15.75" x14ac:dyDescent="0.25">
      <c r="A78" s="24"/>
      <c r="B78" s="24" t="s">
        <v>14</v>
      </c>
      <c r="C78" s="25">
        <v>28.3679149059246</v>
      </c>
      <c r="D78" s="25">
        <v>19.117629549847202</v>
      </c>
      <c r="E78" s="26">
        <f t="shared" si="27"/>
        <v>9.2502853560773985</v>
      </c>
      <c r="F78" s="26"/>
      <c r="G78" s="26">
        <f t="shared" si="24"/>
        <v>2.1325608112624481</v>
      </c>
      <c r="H78" s="26">
        <f t="shared" si="25"/>
        <v>0.22805270517370366</v>
      </c>
      <c r="I78" s="26"/>
      <c r="J78" s="26">
        <f t="shared" si="26"/>
        <v>0.22272419014100633</v>
      </c>
      <c r="K78" s="26">
        <f>AVERAGE(J77:J80)</f>
        <v>0.22790661251193439</v>
      </c>
      <c r="L78" s="26">
        <f>STDEVA(J77:J80)</f>
        <v>0.16852506107092838</v>
      </c>
      <c r="M78" s="26">
        <f>L78/SQRT(4)</f>
        <v>8.4262530535464189E-2</v>
      </c>
    </row>
    <row r="79" spans="1:13" ht="15.75" x14ac:dyDescent="0.25">
      <c r="A79" s="24"/>
      <c r="B79" s="24" t="s">
        <v>15</v>
      </c>
      <c r="C79" s="25">
        <v>27.4168326602367</v>
      </c>
      <c r="D79" s="25">
        <v>19.226166186879698</v>
      </c>
      <c r="E79" s="26">
        <f t="shared" si="27"/>
        <v>8.1906664733570018</v>
      </c>
      <c r="F79" s="26"/>
      <c r="G79" s="26">
        <f t="shared" si="24"/>
        <v>1.0729419285420514</v>
      </c>
      <c r="H79" s="26">
        <f t="shared" si="25"/>
        <v>0.47534868399706948</v>
      </c>
      <c r="I79" s="26"/>
      <c r="J79" s="26">
        <f t="shared" si="26"/>
        <v>0.46424202947822918</v>
      </c>
      <c r="K79" s="26"/>
      <c r="L79" s="26"/>
      <c r="M79" s="26"/>
    </row>
    <row r="80" spans="1:13" ht="15.75" x14ac:dyDescent="0.25">
      <c r="A80" s="24"/>
      <c r="B80" s="24" t="s">
        <v>16</v>
      </c>
      <c r="C80" s="25">
        <v>29.0344855740809</v>
      </c>
      <c r="D80" s="25">
        <v>19.198626717141298</v>
      </c>
      <c r="E80" s="26">
        <f t="shared" si="27"/>
        <v>9.8358588569396019</v>
      </c>
      <c r="F80" s="26"/>
      <c r="G80" s="26">
        <f t="shared" si="24"/>
        <v>2.7181343121246515</v>
      </c>
      <c r="H80" s="26">
        <f t="shared" si="25"/>
        <v>0.15197076155460659</v>
      </c>
      <c r="I80" s="26"/>
      <c r="J80" s="26">
        <f t="shared" si="26"/>
        <v>0.14841992234462051</v>
      </c>
      <c r="K80" s="26"/>
      <c r="L80" s="26"/>
      <c r="M80" s="26"/>
    </row>
    <row r="83" spans="1:13" ht="15.75" x14ac:dyDescent="0.25">
      <c r="A83" s="23" t="s">
        <v>1</v>
      </c>
      <c r="B83" s="23" t="s">
        <v>2</v>
      </c>
      <c r="C83" s="23" t="s">
        <v>3</v>
      </c>
      <c r="D83" s="23" t="s">
        <v>4</v>
      </c>
      <c r="E83" s="23" t="s">
        <v>5</v>
      </c>
      <c r="F83" s="23" t="s">
        <v>6</v>
      </c>
      <c r="G83" s="23" t="s">
        <v>7</v>
      </c>
      <c r="H83" s="23" t="s">
        <v>8</v>
      </c>
      <c r="I83" s="23" t="s">
        <v>9</v>
      </c>
      <c r="J83" s="23" t="s">
        <v>10</v>
      </c>
      <c r="K83" s="23" t="s">
        <v>9</v>
      </c>
      <c r="L83" s="23" t="s">
        <v>11</v>
      </c>
      <c r="M83" s="23" t="s">
        <v>12</v>
      </c>
    </row>
    <row r="84" spans="1:13" ht="15.75" x14ac:dyDescent="0.25">
      <c r="A84" s="24" t="s">
        <v>18</v>
      </c>
      <c r="B84" s="24" t="s">
        <v>13</v>
      </c>
      <c r="C84" s="25">
        <v>26.9885394834461</v>
      </c>
      <c r="D84" s="25">
        <v>19.5506225213033</v>
      </c>
      <c r="E84" s="26">
        <f>C84-D84</f>
        <v>7.4379169621428005</v>
      </c>
      <c r="F84" s="26"/>
      <c r="G84" s="26">
        <f>E84-$F$87</f>
        <v>0.32019241732785009</v>
      </c>
      <c r="H84" s="26">
        <f>2^-G84</f>
        <v>0.80096304319823919</v>
      </c>
      <c r="I84" s="26"/>
      <c r="J84" s="26">
        <f>H84/$I$87</f>
        <v>0.78224831840220577</v>
      </c>
      <c r="K84" s="26"/>
      <c r="L84" s="26"/>
      <c r="M84" s="26"/>
    </row>
    <row r="85" spans="1:13" ht="15.75" x14ac:dyDescent="0.25">
      <c r="A85" s="24"/>
      <c r="B85" s="24" t="s">
        <v>14</v>
      </c>
      <c r="C85" s="25">
        <v>26.5</v>
      </c>
      <c r="D85" s="25">
        <v>19.7200020286569</v>
      </c>
      <c r="E85" s="26">
        <f>C85-D85</f>
        <v>6.7799979713431</v>
      </c>
      <c r="F85" s="26"/>
      <c r="G85" s="26">
        <f t="shared" ref="G85:G91" si="28">E85-$F$87</f>
        <v>-0.33772657347185042</v>
      </c>
      <c r="H85" s="26">
        <f t="shared" ref="H85:H91" si="29">2^-G85</f>
        <v>1.2637635611839941</v>
      </c>
      <c r="I85" s="26"/>
      <c r="J85" s="26">
        <f t="shared" ref="J85:J91" si="30">H85/$I$87</f>
        <v>1.2342353732661404</v>
      </c>
      <c r="K85" s="26">
        <f>AVERAGE(J84:J87)</f>
        <v>1</v>
      </c>
      <c r="L85" s="26">
        <f>STDEVA(J84:J87)</f>
        <v>0.24832782285611923</v>
      </c>
      <c r="M85" s="26">
        <f>L85/SQRT(4)</f>
        <v>0.12416391142805962</v>
      </c>
    </row>
    <row r="86" spans="1:13" ht="15.75" x14ac:dyDescent="0.25">
      <c r="A86" s="24"/>
      <c r="B86" s="24" t="s">
        <v>15</v>
      </c>
      <c r="C86" s="25">
        <v>26.74</v>
      </c>
      <c r="D86" s="25">
        <v>19.913347225172799</v>
      </c>
      <c r="E86" s="26">
        <f>C86-D86</f>
        <v>6.826652774827199</v>
      </c>
      <c r="F86" s="26"/>
      <c r="G86" s="26">
        <f t="shared" si="28"/>
        <v>-0.29107176998775142</v>
      </c>
      <c r="H86" s="26">
        <f t="shared" si="29"/>
        <v>1.2235489077068638</v>
      </c>
      <c r="I86" s="26"/>
      <c r="J86" s="26">
        <f t="shared" si="30"/>
        <v>1.1949603463785057</v>
      </c>
      <c r="K86" s="26"/>
      <c r="L86" s="26"/>
      <c r="M86" s="26"/>
    </row>
    <row r="87" spans="1:13" ht="15.75" x14ac:dyDescent="0.25">
      <c r="A87" s="24"/>
      <c r="B87" s="24" t="s">
        <v>16</v>
      </c>
      <c r="C87" s="25">
        <v>26.71</v>
      </c>
      <c r="D87" s="25">
        <v>19.283669529053299</v>
      </c>
      <c r="E87" s="26">
        <f>C87-D87</f>
        <v>7.4263304709467022</v>
      </c>
      <c r="F87" s="26">
        <f>AVERAGE(E84:E87)</f>
        <v>7.1177245448149504</v>
      </c>
      <c r="G87" s="26">
        <f t="shared" si="28"/>
        <v>0.30860592613175175</v>
      </c>
      <c r="H87" s="26">
        <f t="shared" si="29"/>
        <v>0.80742159255542012</v>
      </c>
      <c r="I87" s="26">
        <f>AVERAGE(H84:H87)</f>
        <v>1.0239242761611294</v>
      </c>
      <c r="J87" s="26">
        <f t="shared" si="30"/>
        <v>0.78855596195314803</v>
      </c>
      <c r="K87" s="26"/>
      <c r="L87" s="26"/>
      <c r="M87" s="26"/>
    </row>
    <row r="88" spans="1:13" ht="15.75" x14ac:dyDescent="0.25">
      <c r="A88" s="24" t="s">
        <v>56</v>
      </c>
      <c r="B88" s="24" t="s">
        <v>13</v>
      </c>
      <c r="C88" s="25">
        <v>32.198874733981299</v>
      </c>
      <c r="D88" s="25">
        <v>20.906901140068602</v>
      </c>
      <c r="E88" s="26">
        <f t="shared" ref="E88:E91" si="31">C88-D88</f>
        <v>11.291973593912697</v>
      </c>
      <c r="F88" s="26"/>
      <c r="G88" s="26">
        <f t="shared" si="28"/>
        <v>4.1742490490977469</v>
      </c>
      <c r="H88" s="26">
        <f t="shared" si="29"/>
        <v>5.5389293649067223E-2</v>
      </c>
      <c r="I88" s="26"/>
      <c r="J88" s="26">
        <f t="shared" si="30"/>
        <v>5.4095107361582774E-2</v>
      </c>
      <c r="K88" s="26"/>
      <c r="L88" s="26"/>
      <c r="M88" s="26"/>
    </row>
    <row r="89" spans="1:13" ht="15.75" x14ac:dyDescent="0.25">
      <c r="A89" s="24"/>
      <c r="B89" s="24" t="s">
        <v>14</v>
      </c>
      <c r="C89" s="25">
        <v>31.793456752127099</v>
      </c>
      <c r="D89" s="25">
        <v>20.103989935676701</v>
      </c>
      <c r="E89" s="26">
        <f t="shared" si="31"/>
        <v>11.689466816450398</v>
      </c>
      <c r="F89" s="26"/>
      <c r="G89" s="26">
        <f t="shared" si="28"/>
        <v>4.5717422716354479</v>
      </c>
      <c r="H89" s="26">
        <f t="shared" si="29"/>
        <v>4.2050236604760954E-2</v>
      </c>
      <c r="I89" s="26"/>
      <c r="J89" s="26">
        <f t="shared" si="30"/>
        <v>4.1067721103766212E-2</v>
      </c>
      <c r="K89" s="26">
        <f>AVERAGE(J88:J91)</f>
        <v>5.2846104711368885E-2</v>
      </c>
      <c r="L89" s="26">
        <f>STDEVA(J88:J91)</f>
        <v>2.0001026885258535E-2</v>
      </c>
      <c r="M89" s="26">
        <f>L89/SQRT(4)</f>
        <v>1.0000513442629267E-2</v>
      </c>
    </row>
    <row r="90" spans="1:13" ht="15.75" x14ac:dyDescent="0.25">
      <c r="A90" s="24"/>
      <c r="B90" s="24" t="s">
        <v>15</v>
      </c>
      <c r="C90" s="25">
        <v>32.410920619194599</v>
      </c>
      <c r="D90" s="25">
        <v>20.519412886503002</v>
      </c>
      <c r="E90" s="26">
        <f t="shared" si="31"/>
        <v>11.891507732691597</v>
      </c>
      <c r="F90" s="26"/>
      <c r="G90" s="26">
        <f t="shared" si="28"/>
        <v>4.7737831878766466</v>
      </c>
      <c r="H90" s="26">
        <f t="shared" si="29"/>
        <v>3.6555107689568961E-2</v>
      </c>
      <c r="I90" s="26"/>
      <c r="J90" s="26">
        <f t="shared" si="30"/>
        <v>3.5700987407604433E-2</v>
      </c>
      <c r="K90" s="26"/>
      <c r="L90" s="26"/>
      <c r="M90" s="26"/>
    </row>
    <row r="91" spans="1:13" ht="15.75" x14ac:dyDescent="0.25">
      <c r="A91" s="24"/>
      <c r="B91" s="24" t="s">
        <v>16</v>
      </c>
      <c r="C91" s="25">
        <v>31.751833834956098</v>
      </c>
      <c r="D91" s="25">
        <v>21.0337201016291</v>
      </c>
      <c r="E91" s="26">
        <f t="shared" si="31"/>
        <v>10.718113733326998</v>
      </c>
      <c r="F91" s="26"/>
      <c r="G91" s="26">
        <f t="shared" si="28"/>
        <v>3.6003891885120476</v>
      </c>
      <c r="H91" s="26">
        <f t="shared" si="29"/>
        <v>8.2447000114697397E-2</v>
      </c>
      <c r="I91" s="26"/>
      <c r="J91" s="26">
        <f t="shared" si="30"/>
        <v>8.0520602972522129E-2</v>
      </c>
      <c r="K91" s="26"/>
      <c r="L91" s="26"/>
      <c r="M91" s="26"/>
    </row>
    <row r="94" spans="1:13" ht="15.75" x14ac:dyDescent="0.25">
      <c r="A94" s="23" t="s">
        <v>1</v>
      </c>
      <c r="B94" s="23" t="s">
        <v>2</v>
      </c>
      <c r="C94" s="23" t="s">
        <v>3</v>
      </c>
      <c r="D94" s="23" t="s">
        <v>4</v>
      </c>
      <c r="E94" s="23" t="s">
        <v>5</v>
      </c>
      <c r="F94" s="23" t="s">
        <v>6</v>
      </c>
      <c r="G94" s="23" t="s">
        <v>7</v>
      </c>
      <c r="H94" s="23" t="s">
        <v>8</v>
      </c>
      <c r="I94" s="23" t="s">
        <v>9</v>
      </c>
      <c r="J94" s="23" t="s">
        <v>10</v>
      </c>
      <c r="K94" s="23" t="s">
        <v>9</v>
      </c>
      <c r="L94" s="23" t="s">
        <v>11</v>
      </c>
      <c r="M94" s="23" t="s">
        <v>12</v>
      </c>
    </row>
    <row r="95" spans="1:13" ht="15.75" x14ac:dyDescent="0.25">
      <c r="A95" s="24" t="s">
        <v>18</v>
      </c>
      <c r="B95" s="24" t="s">
        <v>13</v>
      </c>
      <c r="C95" s="25">
        <v>26.9885394834461</v>
      </c>
      <c r="D95" s="25">
        <v>19.5506225213033</v>
      </c>
      <c r="E95" s="26">
        <f>C95-D95</f>
        <v>7.4379169621428005</v>
      </c>
      <c r="F95" s="26"/>
      <c r="G95" s="26">
        <f>E95-$F$98</f>
        <v>0.32019241732785009</v>
      </c>
      <c r="H95" s="26">
        <f>2^-G95</f>
        <v>0.80096304319823919</v>
      </c>
      <c r="I95" s="27"/>
      <c r="J95" s="26">
        <f>H95/$I$98</f>
        <v>0.78224831840220577</v>
      </c>
      <c r="K95" s="26"/>
      <c r="L95" s="26"/>
      <c r="M95" s="26"/>
    </row>
    <row r="96" spans="1:13" ht="15.75" x14ac:dyDescent="0.25">
      <c r="A96" s="24"/>
      <c r="B96" s="24" t="s">
        <v>14</v>
      </c>
      <c r="C96" s="25">
        <v>26.5</v>
      </c>
      <c r="D96" s="25">
        <v>19.7200020286569</v>
      </c>
      <c r="E96" s="26">
        <f t="shared" ref="E96:E102" si="32">C96-D96</f>
        <v>6.7799979713431</v>
      </c>
      <c r="F96" s="26"/>
      <c r="G96" s="26">
        <f t="shared" ref="G96:G102" si="33">E96-$F$8</f>
        <v>-0.33772657347185042</v>
      </c>
      <c r="H96" s="26">
        <f t="shared" ref="H96:H102" si="34">2^-G96</f>
        <v>1.2637635611839941</v>
      </c>
      <c r="I96" s="27"/>
      <c r="J96" s="26">
        <f t="shared" ref="J96:J102" si="35">H96/$I$8</f>
        <v>1.2342353732661404</v>
      </c>
      <c r="K96" s="26">
        <f>AVERAGE(J95:J98)</f>
        <v>1</v>
      </c>
      <c r="L96" s="26">
        <f>STDEVA(J95:J98)</f>
        <v>0.24832782285611923</v>
      </c>
      <c r="M96" s="26">
        <f>L96/SQRT(4)</f>
        <v>0.12416391142805962</v>
      </c>
    </row>
    <row r="97" spans="1:13" ht="15.75" x14ac:dyDescent="0.25">
      <c r="A97" s="24"/>
      <c r="B97" s="24" t="s">
        <v>15</v>
      </c>
      <c r="C97" s="25">
        <v>26.74</v>
      </c>
      <c r="D97" s="25">
        <v>19.913347225172799</v>
      </c>
      <c r="E97" s="26">
        <f t="shared" si="32"/>
        <v>6.826652774827199</v>
      </c>
      <c r="F97" s="26"/>
      <c r="G97" s="26">
        <f t="shared" si="33"/>
        <v>-0.29107176998775142</v>
      </c>
      <c r="H97" s="26">
        <f t="shared" si="34"/>
        <v>1.2235489077068638</v>
      </c>
      <c r="I97" s="27"/>
      <c r="J97" s="26">
        <f t="shared" si="35"/>
        <v>1.1949603463785057</v>
      </c>
      <c r="K97" s="26"/>
      <c r="L97" s="26"/>
      <c r="M97" s="26"/>
    </row>
    <row r="98" spans="1:13" ht="15.75" x14ac:dyDescent="0.25">
      <c r="A98" s="24"/>
      <c r="B98" s="24" t="s">
        <v>16</v>
      </c>
      <c r="C98" s="25">
        <v>26.71</v>
      </c>
      <c r="D98" s="25">
        <v>19.283669529053299</v>
      </c>
      <c r="E98" s="26">
        <f t="shared" si="32"/>
        <v>7.4263304709467022</v>
      </c>
      <c r="F98" s="26">
        <f>AVERAGE(E95:E98)</f>
        <v>7.1177245448149504</v>
      </c>
      <c r="G98" s="26">
        <f t="shared" si="33"/>
        <v>0.30860592613175175</v>
      </c>
      <c r="H98" s="26">
        <f t="shared" si="34"/>
        <v>0.80742159255542012</v>
      </c>
      <c r="I98" s="26">
        <f>AVERAGE(H95:H98)</f>
        <v>1.0239242761611294</v>
      </c>
      <c r="J98" s="26">
        <f t="shared" si="35"/>
        <v>0.78855596195314803</v>
      </c>
      <c r="K98" s="26"/>
      <c r="L98" s="26"/>
      <c r="M98" s="26"/>
    </row>
    <row r="99" spans="1:13" ht="15.75" x14ac:dyDescent="0.25">
      <c r="A99" s="24" t="s">
        <v>61</v>
      </c>
      <c r="B99" s="24" t="s">
        <v>13</v>
      </c>
      <c r="C99" s="25">
        <v>28.644530493822362</v>
      </c>
      <c r="D99" s="25">
        <v>18.687563458565446</v>
      </c>
      <c r="E99" s="26">
        <f t="shared" si="32"/>
        <v>9.9569670352569162</v>
      </c>
      <c r="F99" s="26"/>
      <c r="G99" s="26">
        <f t="shared" si="33"/>
        <v>2.8392424904419657</v>
      </c>
      <c r="H99" s="26">
        <f t="shared" si="34"/>
        <v>0.13973424264642689</v>
      </c>
      <c r="I99" s="27"/>
      <c r="J99" s="26">
        <f t="shared" si="35"/>
        <v>0.13646931311201541</v>
      </c>
      <c r="K99" s="26"/>
      <c r="L99" s="26"/>
      <c r="M99" s="26"/>
    </row>
    <row r="100" spans="1:13" ht="15.75" x14ac:dyDescent="0.25">
      <c r="A100" s="24"/>
      <c r="B100" s="24" t="s">
        <v>14</v>
      </c>
      <c r="C100" s="25">
        <v>27.596088377306813</v>
      </c>
      <c r="D100" s="25">
        <v>18.973030787045801</v>
      </c>
      <c r="E100" s="26">
        <f t="shared" si="32"/>
        <v>8.6230575902610127</v>
      </c>
      <c r="F100" s="26"/>
      <c r="G100" s="26">
        <f t="shared" si="33"/>
        <v>1.5053330454460623</v>
      </c>
      <c r="H100" s="26">
        <f t="shared" si="34"/>
        <v>0.35224886292076257</v>
      </c>
      <c r="I100" s="27"/>
      <c r="J100" s="26">
        <f t="shared" si="35"/>
        <v>0.34401847003901986</v>
      </c>
      <c r="K100" s="26">
        <f>AVERAGE(J99:J102)</f>
        <v>0.26148532406680364</v>
      </c>
      <c r="L100" s="26">
        <f>STDEVA(J99:J102)</f>
        <v>9.6986673389540617E-2</v>
      </c>
      <c r="M100" s="26">
        <f>L100/SQRT(4)</f>
        <v>4.8493336694770309E-2</v>
      </c>
    </row>
    <row r="101" spans="1:13" ht="15.75" x14ac:dyDescent="0.25">
      <c r="A101" s="24"/>
      <c r="B101" s="24" t="s">
        <v>15</v>
      </c>
      <c r="C101" s="25">
        <v>27.416304112995128</v>
      </c>
      <c r="D101" s="25">
        <v>18.233256085575935</v>
      </c>
      <c r="E101" s="26">
        <f t="shared" si="32"/>
        <v>9.1830480274191935</v>
      </c>
      <c r="F101" s="26"/>
      <c r="G101" s="26">
        <f t="shared" si="33"/>
        <v>2.065323482604243</v>
      </c>
      <c r="H101" s="26">
        <f t="shared" si="34"/>
        <v>0.23893274963858505</v>
      </c>
      <c r="I101" s="27"/>
      <c r="J101" s="26">
        <f t="shared" si="35"/>
        <v>0.23335001933383745</v>
      </c>
      <c r="K101" s="26"/>
      <c r="L101" s="26"/>
      <c r="M101" s="26"/>
    </row>
    <row r="102" spans="1:13" ht="15.75" x14ac:dyDescent="0.25">
      <c r="A102" s="24"/>
      <c r="B102" s="24" t="s">
        <v>16</v>
      </c>
      <c r="C102" s="25">
        <v>27.560597852998825</v>
      </c>
      <c r="D102" s="25">
        <v>18.886687139050487</v>
      </c>
      <c r="E102" s="26">
        <f t="shared" si="32"/>
        <v>8.673910713948338</v>
      </c>
      <c r="F102" s="26"/>
      <c r="G102" s="26">
        <f t="shared" si="33"/>
        <v>1.5561861691333876</v>
      </c>
      <c r="H102" s="26">
        <f t="shared" si="34"/>
        <v>0.34004882948166643</v>
      </c>
      <c r="I102" s="27"/>
      <c r="J102" s="26">
        <f t="shared" si="35"/>
        <v>0.33210349378234177</v>
      </c>
      <c r="K102" s="26"/>
      <c r="L102" s="26"/>
      <c r="M102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5F3A7-A00C-406E-A46A-20C2FAD31DE0}">
  <dimension ref="A3:M101"/>
  <sheetViews>
    <sheetView topLeftCell="A82" workbookViewId="0">
      <selection activeCell="A3" sqref="A3:M12"/>
    </sheetView>
  </sheetViews>
  <sheetFormatPr defaultRowHeight="15" x14ac:dyDescent="0.25"/>
  <cols>
    <col min="1" max="1" width="14.5703125" customWidth="1"/>
    <col min="2" max="2" width="12.85546875" customWidth="1"/>
    <col min="3" max="3" width="14.85546875" customWidth="1"/>
    <col min="4" max="4" width="20" customWidth="1"/>
    <col min="5" max="5" width="16" customWidth="1"/>
    <col min="6" max="6" width="20.85546875" customWidth="1"/>
    <col min="7" max="7" width="17.140625" customWidth="1"/>
    <col min="8" max="8" width="16.28515625" customWidth="1"/>
    <col min="9" max="9" width="17.5703125" customWidth="1"/>
    <col min="10" max="10" width="16.7109375" customWidth="1"/>
    <col min="11" max="11" width="16.28515625" customWidth="1"/>
    <col min="12" max="12" width="15" customWidth="1"/>
    <col min="13" max="13" width="16.42578125" customWidth="1"/>
  </cols>
  <sheetData>
    <row r="3" spans="1:13" ht="15.75" x14ac:dyDescent="0.25">
      <c r="A3" s="1" t="s">
        <v>62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.75" x14ac:dyDescent="0.25">
      <c r="A4" s="23" t="s">
        <v>1</v>
      </c>
      <c r="B4" s="23" t="s">
        <v>2</v>
      </c>
      <c r="C4" s="23" t="s">
        <v>3</v>
      </c>
      <c r="D4" s="23" t="s">
        <v>4</v>
      </c>
      <c r="E4" s="23" t="s">
        <v>5</v>
      </c>
      <c r="F4" s="23" t="s">
        <v>6</v>
      </c>
      <c r="G4" s="23" t="s">
        <v>7</v>
      </c>
      <c r="H4" s="23" t="s">
        <v>8</v>
      </c>
      <c r="I4" s="23" t="s">
        <v>9</v>
      </c>
      <c r="J4" s="23" t="s">
        <v>10</v>
      </c>
      <c r="K4" s="23" t="s">
        <v>9</v>
      </c>
      <c r="L4" s="23" t="s">
        <v>11</v>
      </c>
      <c r="M4" s="23" t="s">
        <v>12</v>
      </c>
    </row>
    <row r="5" spans="1:13" ht="15.75" x14ac:dyDescent="0.25">
      <c r="A5" s="24" t="s">
        <v>18</v>
      </c>
      <c r="B5" s="24" t="s">
        <v>13</v>
      </c>
      <c r="C5" s="27">
        <v>23.19</v>
      </c>
      <c r="D5" s="27">
        <v>19.8822050227629</v>
      </c>
      <c r="E5" s="26">
        <f>C5-D5</f>
        <v>3.3077949772371014</v>
      </c>
      <c r="F5" s="24"/>
      <c r="G5" s="26">
        <f>E5-$F$8</f>
        <v>-0.19032510076474818</v>
      </c>
      <c r="H5" s="26">
        <f>2^-G5</f>
        <v>1.1410208075854538</v>
      </c>
      <c r="I5" s="24"/>
      <c r="J5" s="26">
        <f>H5/$I$8</f>
        <v>1.1346567906609835</v>
      </c>
      <c r="K5" s="24"/>
      <c r="L5" s="24"/>
      <c r="M5" s="24"/>
    </row>
    <row r="6" spans="1:13" ht="15.75" x14ac:dyDescent="0.25">
      <c r="A6" s="24"/>
      <c r="B6" s="24" t="s">
        <v>14</v>
      </c>
      <c r="C6" s="27">
        <v>22.648831688840499</v>
      </c>
      <c r="D6" s="27">
        <v>19.259593772287101</v>
      </c>
      <c r="E6" s="26">
        <f t="shared" ref="E6:E12" si="0">C6-D6</f>
        <v>3.3892379165533981</v>
      </c>
      <c r="F6" s="24"/>
      <c r="G6" s="26">
        <f t="shared" ref="G6:G12" si="1">E6-$F$8</f>
        <v>-0.10888216144845142</v>
      </c>
      <c r="H6" s="26">
        <f t="shared" ref="H6:H12" si="2">2^-G6</f>
        <v>1.078392345592883</v>
      </c>
      <c r="I6" s="24"/>
      <c r="J6" s="26">
        <f t="shared" ref="J6:J12" si="3">H6/$I$8</f>
        <v>1.0723776374535152</v>
      </c>
      <c r="K6" s="26">
        <f>AVERAGE(J5:J8)</f>
        <v>1</v>
      </c>
      <c r="L6" s="24">
        <f>STDEVA(J5:J8)</f>
        <v>0.12226796594461274</v>
      </c>
      <c r="M6" s="24">
        <f>L6/SQRT(4)</f>
        <v>6.1133982972306371E-2</v>
      </c>
    </row>
    <row r="7" spans="1:13" ht="15.75" x14ac:dyDescent="0.25">
      <c r="A7" s="24"/>
      <c r="B7" s="24" t="s">
        <v>15</v>
      </c>
      <c r="C7" s="27">
        <v>23.18</v>
      </c>
      <c r="D7" s="27">
        <v>19.524578053534899</v>
      </c>
      <c r="E7" s="26">
        <f t="shared" si="0"/>
        <v>3.6554219464651005</v>
      </c>
      <c r="F7" s="24"/>
      <c r="G7" s="26">
        <f t="shared" si="1"/>
        <v>0.157301868463251</v>
      </c>
      <c r="H7" s="26">
        <f t="shared" si="2"/>
        <v>0.89670051506644044</v>
      </c>
      <c r="I7" s="24"/>
      <c r="J7" s="26">
        <f t="shared" si="3"/>
        <v>0.89169918887139932</v>
      </c>
      <c r="K7" s="26"/>
      <c r="L7" s="24"/>
      <c r="M7" s="24"/>
    </row>
    <row r="8" spans="1:13" ht="15.75" x14ac:dyDescent="0.25">
      <c r="A8" s="24"/>
      <c r="B8" s="24" t="s">
        <v>16</v>
      </c>
      <c r="C8" s="27">
        <v>23.72</v>
      </c>
      <c r="D8" s="27">
        <v>20.079974528248201</v>
      </c>
      <c r="E8" s="26">
        <f t="shared" si="0"/>
        <v>3.6400254717517981</v>
      </c>
      <c r="F8" s="26">
        <f>AVERAGE(E5:E8)</f>
        <v>3.4981200780018495</v>
      </c>
      <c r="G8" s="26">
        <f t="shared" si="1"/>
        <v>0.14190539374994859</v>
      </c>
      <c r="H8" s="26">
        <f t="shared" si="2"/>
        <v>0.90632136929908846</v>
      </c>
      <c r="I8" s="26">
        <f>AVERAGE(H5:H8)</f>
        <v>1.0056087593859664</v>
      </c>
      <c r="J8" s="26">
        <f t="shared" si="3"/>
        <v>0.90126638301410211</v>
      </c>
      <c r="K8" s="26"/>
      <c r="L8" s="24"/>
      <c r="M8" s="24"/>
    </row>
    <row r="9" spans="1:13" ht="15.75" x14ac:dyDescent="0.25">
      <c r="A9" s="24" t="s">
        <v>22</v>
      </c>
      <c r="B9" s="24" t="s">
        <v>13</v>
      </c>
      <c r="C9" s="27">
        <v>28.458036145368499</v>
      </c>
      <c r="D9" s="27">
        <v>19.834804473218401</v>
      </c>
      <c r="E9" s="26">
        <f t="shared" si="0"/>
        <v>8.6232316721500979</v>
      </c>
      <c r="F9" s="24"/>
      <c r="G9" s="26">
        <f t="shared" si="1"/>
        <v>5.1251115941482484</v>
      </c>
      <c r="H9" s="26">
        <f t="shared" si="2"/>
        <v>2.8654159831655791E-2</v>
      </c>
      <c r="I9" s="24"/>
      <c r="J9" s="26">
        <f t="shared" si="3"/>
        <v>2.8494341923942942E-2</v>
      </c>
      <c r="K9" s="26"/>
      <c r="L9" s="24"/>
      <c r="M9" s="24"/>
    </row>
    <row r="10" spans="1:13" ht="15.75" x14ac:dyDescent="0.25">
      <c r="A10" s="24"/>
      <c r="B10" s="24" t="s">
        <v>14</v>
      </c>
      <c r="C10" s="27">
        <v>28.333284301783198</v>
      </c>
      <c r="D10" s="27">
        <v>20.222529938849799</v>
      </c>
      <c r="E10" s="26">
        <f t="shared" si="0"/>
        <v>8.1107543629333989</v>
      </c>
      <c r="F10" s="24"/>
      <c r="G10" s="26">
        <f t="shared" si="1"/>
        <v>4.6126342849315494</v>
      </c>
      <c r="H10" s="26">
        <f t="shared" si="2"/>
        <v>4.0875089933694E-2</v>
      </c>
      <c r="I10" s="24"/>
      <c r="J10" s="26">
        <f t="shared" si="3"/>
        <v>4.0647110073556529E-2</v>
      </c>
      <c r="K10" s="26">
        <f>AVERAGE(J9:J12)</f>
        <v>2.8143587183015704E-2</v>
      </c>
      <c r="L10" s="24">
        <f>STDEVA(J9:J12)</f>
        <v>9.0889243723208217E-3</v>
      </c>
      <c r="M10" s="24">
        <f>L10/SQRT(4)</f>
        <v>4.5444621861604109E-3</v>
      </c>
    </row>
    <row r="11" spans="1:13" ht="15.75" x14ac:dyDescent="0.25">
      <c r="A11" s="24"/>
      <c r="B11" s="24" t="s">
        <v>15</v>
      </c>
      <c r="C11" s="27">
        <v>28.3997529799204</v>
      </c>
      <c r="D11" s="27">
        <v>19.5172859056491</v>
      </c>
      <c r="E11" s="26">
        <f t="shared" si="0"/>
        <v>8.8824670742713003</v>
      </c>
      <c r="F11" s="24"/>
      <c r="G11" s="26">
        <f t="shared" si="1"/>
        <v>5.3843469962694508</v>
      </c>
      <c r="H11" s="26">
        <f t="shared" si="2"/>
        <v>2.3941427805783812E-2</v>
      </c>
      <c r="I11" s="24"/>
      <c r="J11" s="26">
        <f t="shared" si="3"/>
        <v>2.3807895050956658E-2</v>
      </c>
      <c r="K11" s="26"/>
      <c r="L11" s="24"/>
      <c r="M11" s="24"/>
    </row>
    <row r="12" spans="1:13" ht="15.75" x14ac:dyDescent="0.25">
      <c r="A12" s="24"/>
      <c r="B12" s="24" t="s">
        <v>16</v>
      </c>
      <c r="C12" s="27">
        <v>28.486229741328501</v>
      </c>
      <c r="D12" s="27">
        <v>19.3250153728886</v>
      </c>
      <c r="E12" s="26">
        <f t="shared" si="0"/>
        <v>9.1612143684399001</v>
      </c>
      <c r="F12" s="26"/>
      <c r="G12" s="26">
        <f t="shared" si="1"/>
        <v>5.6630942904380506</v>
      </c>
      <c r="H12" s="26">
        <f t="shared" si="2"/>
        <v>1.9735073595999245E-2</v>
      </c>
      <c r="I12" s="24"/>
      <c r="J12" s="26">
        <f t="shared" si="3"/>
        <v>1.9625001683606709E-2</v>
      </c>
      <c r="K12" s="26"/>
      <c r="L12" s="24"/>
      <c r="M12" s="24"/>
    </row>
    <row r="13" spans="1:13" ht="15.75" x14ac:dyDescent="0.25">
      <c r="A13" s="22"/>
      <c r="B13" s="22"/>
      <c r="E13" s="9"/>
      <c r="F13" s="22"/>
      <c r="G13" s="22"/>
      <c r="H13" s="22"/>
      <c r="I13" s="22"/>
      <c r="J13" s="22"/>
    </row>
    <row r="14" spans="1:13" ht="15.75" x14ac:dyDescent="0.25">
      <c r="A14" s="22"/>
      <c r="B14" s="22"/>
      <c r="E14" s="9"/>
      <c r="F14" s="22"/>
      <c r="G14" s="22"/>
      <c r="H14" s="22"/>
      <c r="I14" s="22"/>
      <c r="J14" s="22"/>
    </row>
    <row r="15" spans="1:13" ht="15.75" x14ac:dyDescent="0.25">
      <c r="A15" s="23" t="s">
        <v>1</v>
      </c>
      <c r="B15" s="23" t="s">
        <v>2</v>
      </c>
      <c r="C15" s="23" t="s">
        <v>3</v>
      </c>
      <c r="D15" s="23" t="s">
        <v>4</v>
      </c>
      <c r="E15" s="23" t="s">
        <v>5</v>
      </c>
      <c r="F15" s="23" t="s">
        <v>6</v>
      </c>
      <c r="G15" s="23" t="s">
        <v>7</v>
      </c>
      <c r="H15" s="23" t="s">
        <v>8</v>
      </c>
      <c r="I15" s="23" t="s">
        <v>9</v>
      </c>
      <c r="J15" s="23" t="s">
        <v>10</v>
      </c>
      <c r="K15" s="23" t="s">
        <v>9</v>
      </c>
      <c r="L15" s="23" t="s">
        <v>11</v>
      </c>
      <c r="M15" s="23" t="s">
        <v>12</v>
      </c>
    </row>
    <row r="16" spans="1:13" ht="15.75" x14ac:dyDescent="0.25">
      <c r="A16" s="24" t="s">
        <v>18</v>
      </c>
      <c r="B16" s="24" t="s">
        <v>13</v>
      </c>
      <c r="C16" s="27">
        <v>23.19</v>
      </c>
      <c r="D16" s="27">
        <v>19.8822050227629</v>
      </c>
      <c r="E16" s="26">
        <f t="shared" ref="E16:E23" si="4">C16-D16</f>
        <v>3.3077949772371014</v>
      </c>
      <c r="F16" s="26"/>
      <c r="G16" s="26">
        <f t="shared" ref="G16:G23" si="5">E16-$F$19</f>
        <v>-0.19032510076474818</v>
      </c>
      <c r="H16" s="26">
        <f t="shared" ref="H16:H23" si="6">2^-G16</f>
        <v>1.1410208075854538</v>
      </c>
      <c r="I16" s="27"/>
      <c r="J16" s="26">
        <f>H16/$I$19</f>
        <v>1.1346567906609835</v>
      </c>
      <c r="K16" s="27"/>
      <c r="L16" s="27"/>
      <c r="M16" s="27"/>
    </row>
    <row r="17" spans="1:13" ht="15.75" x14ac:dyDescent="0.25">
      <c r="A17" s="24"/>
      <c r="B17" s="24" t="s">
        <v>14</v>
      </c>
      <c r="C17" s="27">
        <v>22.648831688840499</v>
      </c>
      <c r="D17" s="27">
        <v>19.259593772287101</v>
      </c>
      <c r="E17" s="26">
        <f t="shared" si="4"/>
        <v>3.3892379165533981</v>
      </c>
      <c r="F17" s="26"/>
      <c r="G17" s="26">
        <f t="shared" si="5"/>
        <v>-0.10888216144845142</v>
      </c>
      <c r="H17" s="26">
        <f t="shared" si="6"/>
        <v>1.078392345592883</v>
      </c>
      <c r="I17" s="27"/>
      <c r="J17" s="26">
        <f t="shared" ref="J17:J23" si="7">H17/$I$19</f>
        <v>1.0723776374535152</v>
      </c>
      <c r="K17" s="26">
        <f>AVERAGE(J16:J19)</f>
        <v>1</v>
      </c>
      <c r="L17" s="26">
        <f>STDEVA(J16:J19)</f>
        <v>0.12226796594461274</v>
      </c>
      <c r="M17" s="26">
        <f>L17/SQRT(4)</f>
        <v>6.1133982972306371E-2</v>
      </c>
    </row>
    <row r="18" spans="1:13" ht="15.75" x14ac:dyDescent="0.25">
      <c r="A18" s="24"/>
      <c r="B18" s="24" t="s">
        <v>15</v>
      </c>
      <c r="C18" s="27">
        <v>23.18</v>
      </c>
      <c r="D18" s="27">
        <v>19.524578053534899</v>
      </c>
      <c r="E18" s="26">
        <f t="shared" si="4"/>
        <v>3.6554219464651005</v>
      </c>
      <c r="F18" s="26"/>
      <c r="G18" s="26">
        <f t="shared" si="5"/>
        <v>0.157301868463251</v>
      </c>
      <c r="H18" s="26">
        <f t="shared" si="6"/>
        <v>0.89670051506644044</v>
      </c>
      <c r="I18" s="27"/>
      <c r="J18" s="26">
        <f t="shared" si="7"/>
        <v>0.89169918887139932</v>
      </c>
      <c r="K18" s="26"/>
      <c r="L18" s="26"/>
      <c r="M18" s="26"/>
    </row>
    <row r="19" spans="1:13" ht="15.75" x14ac:dyDescent="0.25">
      <c r="A19" s="24"/>
      <c r="B19" s="24" t="s">
        <v>16</v>
      </c>
      <c r="C19" s="27">
        <v>23.72</v>
      </c>
      <c r="D19" s="27">
        <v>20.079974528248201</v>
      </c>
      <c r="E19" s="26">
        <f t="shared" si="4"/>
        <v>3.6400254717517981</v>
      </c>
      <c r="F19" s="26">
        <f>AVERAGE(E16:E19)</f>
        <v>3.4981200780018495</v>
      </c>
      <c r="G19" s="26">
        <f t="shared" si="5"/>
        <v>0.14190539374994859</v>
      </c>
      <c r="H19" s="26">
        <f t="shared" si="6"/>
        <v>0.90632136929908846</v>
      </c>
      <c r="I19" s="26">
        <f>AVERAGE(H16:H19)</f>
        <v>1.0056087593859664</v>
      </c>
      <c r="J19" s="26">
        <f t="shared" si="7"/>
        <v>0.90126638301410211</v>
      </c>
      <c r="K19" s="26"/>
      <c r="L19" s="26"/>
      <c r="M19" s="26"/>
    </row>
    <row r="20" spans="1:13" ht="15.75" x14ac:dyDescent="0.25">
      <c r="A20" s="24" t="s">
        <v>26</v>
      </c>
      <c r="B20" s="24" t="s">
        <v>13</v>
      </c>
      <c r="C20" s="27">
        <v>28.853745028239</v>
      </c>
      <c r="D20" s="27">
        <v>22.783712275605801</v>
      </c>
      <c r="E20" s="26">
        <f t="shared" si="4"/>
        <v>6.0700327526331996</v>
      </c>
      <c r="F20" s="26"/>
      <c r="G20" s="26">
        <f t="shared" si="5"/>
        <v>2.5719126746313501</v>
      </c>
      <c r="H20" s="26">
        <f t="shared" si="6"/>
        <v>0.16818108064579021</v>
      </c>
      <c r="I20" s="27"/>
      <c r="J20" s="26">
        <f t="shared" si="7"/>
        <v>0.16724305459360067</v>
      </c>
      <c r="K20" s="26"/>
      <c r="L20" s="26"/>
      <c r="M20" s="26"/>
    </row>
    <row r="21" spans="1:13" ht="15.75" x14ac:dyDescent="0.25">
      <c r="A21" s="24"/>
      <c r="B21" s="24" t="s">
        <v>14</v>
      </c>
      <c r="C21" s="27">
        <v>28.833470470113699</v>
      </c>
      <c r="D21" s="27">
        <v>22.432240166945601</v>
      </c>
      <c r="E21" s="26">
        <f t="shared" si="4"/>
        <v>6.4012303031680986</v>
      </c>
      <c r="F21" s="26"/>
      <c r="G21" s="26">
        <f t="shared" si="5"/>
        <v>2.9031102251662491</v>
      </c>
      <c r="H21" s="26">
        <f t="shared" si="6"/>
        <v>0.13368317189858442</v>
      </c>
      <c r="I21" s="27"/>
      <c r="J21" s="26">
        <f t="shared" si="7"/>
        <v>0.13293755712729924</v>
      </c>
      <c r="K21" s="26">
        <f>AVERAGE(J20:J23)</f>
        <v>0.15608636332120254</v>
      </c>
      <c r="L21" s="26">
        <f>STDEVA(J20:J23)</f>
        <v>2.000658071801201E-2</v>
      </c>
      <c r="M21" s="26">
        <f>L21/SQRT(4)</f>
        <v>1.0003290359006005E-2</v>
      </c>
    </row>
    <row r="22" spans="1:13" ht="15.75" x14ac:dyDescent="0.25">
      <c r="A22" s="24"/>
      <c r="B22" s="24" t="s">
        <v>15</v>
      </c>
      <c r="C22" s="27">
        <v>28.7165559618436</v>
      </c>
      <c r="D22" s="27">
        <v>22.458197430142899</v>
      </c>
      <c r="E22" s="26">
        <f t="shared" si="4"/>
        <v>6.2583585317007007</v>
      </c>
      <c r="F22" s="26"/>
      <c r="G22" s="26">
        <f t="shared" si="5"/>
        <v>2.7602384536988511</v>
      </c>
      <c r="H22" s="26">
        <f t="shared" si="6"/>
        <v>0.14759968486861885</v>
      </c>
      <c r="I22" s="27"/>
      <c r="J22" s="26">
        <f t="shared" si="7"/>
        <v>0.14677645107103535</v>
      </c>
      <c r="K22" s="26"/>
      <c r="L22" s="26"/>
      <c r="M22" s="26"/>
    </row>
    <row r="23" spans="1:13" ht="15.75" x14ac:dyDescent="0.25">
      <c r="A23" s="24"/>
      <c r="B23" s="24" t="s">
        <v>16</v>
      </c>
      <c r="C23" s="27">
        <v>28.9542385100637</v>
      </c>
      <c r="D23" s="27">
        <v>22.969171051657</v>
      </c>
      <c r="E23" s="26">
        <f t="shared" si="4"/>
        <v>5.9850674584067001</v>
      </c>
      <c r="F23" s="26"/>
      <c r="G23" s="26">
        <f t="shared" si="5"/>
        <v>2.4869473804048505</v>
      </c>
      <c r="H23" s="26">
        <f t="shared" si="6"/>
        <v>0.17838331929301332</v>
      </c>
      <c r="I23" s="27"/>
      <c r="J23" s="26">
        <f t="shared" si="7"/>
        <v>0.17738839049287494</v>
      </c>
      <c r="K23" s="26"/>
      <c r="L23" s="26"/>
      <c r="M23" s="26"/>
    </row>
    <row r="24" spans="1:13" ht="15.75" x14ac:dyDescent="0.25">
      <c r="A24" s="22"/>
      <c r="B24" s="22"/>
      <c r="E24" s="9"/>
      <c r="F24" s="22"/>
      <c r="G24" s="22"/>
      <c r="H24" s="22"/>
      <c r="I24" s="22"/>
      <c r="J24" s="22"/>
    </row>
    <row r="25" spans="1:13" ht="15.75" x14ac:dyDescent="0.25">
      <c r="A25" s="22"/>
      <c r="B25" s="22"/>
      <c r="E25" s="9"/>
      <c r="F25" s="22"/>
      <c r="G25" s="22"/>
      <c r="H25" s="22"/>
      <c r="I25" s="22"/>
      <c r="J25" s="22"/>
    </row>
    <row r="26" spans="1:13" ht="15.75" x14ac:dyDescent="0.25">
      <c r="A26" s="23" t="s">
        <v>1</v>
      </c>
      <c r="B26" s="23" t="s">
        <v>2</v>
      </c>
      <c r="C26" s="23" t="s">
        <v>3</v>
      </c>
      <c r="D26" s="23" t="s">
        <v>4</v>
      </c>
      <c r="E26" s="23" t="s">
        <v>5</v>
      </c>
      <c r="F26" s="23" t="s">
        <v>6</v>
      </c>
      <c r="G26" s="23" t="s">
        <v>7</v>
      </c>
      <c r="H26" s="23" t="s">
        <v>8</v>
      </c>
      <c r="I26" s="23" t="s">
        <v>9</v>
      </c>
      <c r="J26" s="23" t="s">
        <v>10</v>
      </c>
      <c r="K26" s="23" t="s">
        <v>9</v>
      </c>
      <c r="L26" s="23" t="s">
        <v>11</v>
      </c>
      <c r="M26" s="23" t="s">
        <v>12</v>
      </c>
    </row>
    <row r="27" spans="1:13" ht="15.75" x14ac:dyDescent="0.25">
      <c r="A27" s="24" t="s">
        <v>18</v>
      </c>
      <c r="B27" s="24" t="s">
        <v>13</v>
      </c>
      <c r="C27" s="27">
        <v>23.19</v>
      </c>
      <c r="D27" s="27">
        <v>19.8822050227629</v>
      </c>
      <c r="E27" s="26">
        <f t="shared" ref="E27:E34" si="8">C27-D27</f>
        <v>3.3077949772371014</v>
      </c>
      <c r="F27" s="26"/>
      <c r="G27" s="26">
        <f>E27-$F$30</f>
        <v>-0.19032510076474818</v>
      </c>
      <c r="H27" s="26">
        <f t="shared" ref="H27:H34" si="9">2^-G27</f>
        <v>1.1410208075854538</v>
      </c>
      <c r="I27" s="27"/>
      <c r="J27" s="26">
        <f>H27/$I$30</f>
        <v>1.1346567906609835</v>
      </c>
      <c r="K27" s="27"/>
      <c r="L27" s="27"/>
      <c r="M27" s="27"/>
    </row>
    <row r="28" spans="1:13" ht="15.75" x14ac:dyDescent="0.25">
      <c r="A28" s="24"/>
      <c r="B28" s="24" t="s">
        <v>14</v>
      </c>
      <c r="C28" s="27">
        <v>22.648831688840499</v>
      </c>
      <c r="D28" s="27">
        <v>19.259593772287101</v>
      </c>
      <c r="E28" s="26">
        <f t="shared" si="8"/>
        <v>3.3892379165533981</v>
      </c>
      <c r="F28" s="26"/>
      <c r="G28" s="26">
        <f t="shared" ref="G28:G34" si="10">E28-$F$30</f>
        <v>-0.10888216144845142</v>
      </c>
      <c r="H28" s="26">
        <f t="shared" si="9"/>
        <v>1.078392345592883</v>
      </c>
      <c r="I28" s="27"/>
      <c r="J28" s="26">
        <f t="shared" ref="J28:J34" si="11">H28/$I$30</f>
        <v>1.0723776374535152</v>
      </c>
      <c r="K28" s="26">
        <f>AVERAGE(J27:J30)</f>
        <v>1</v>
      </c>
      <c r="L28" s="26">
        <f>STDEVA(J27:J30)</f>
        <v>0.12226796594461274</v>
      </c>
      <c r="M28" s="26">
        <f>L28/SQRT(4)</f>
        <v>6.1133982972306371E-2</v>
      </c>
    </row>
    <row r="29" spans="1:13" ht="15.75" x14ac:dyDescent="0.25">
      <c r="A29" s="24"/>
      <c r="B29" s="24" t="s">
        <v>15</v>
      </c>
      <c r="C29" s="27">
        <v>23.18</v>
      </c>
      <c r="D29" s="27">
        <v>19.524578053534899</v>
      </c>
      <c r="E29" s="26">
        <f t="shared" si="8"/>
        <v>3.6554219464651005</v>
      </c>
      <c r="F29" s="26"/>
      <c r="G29" s="26">
        <f t="shared" si="10"/>
        <v>0.157301868463251</v>
      </c>
      <c r="H29" s="26">
        <f t="shared" si="9"/>
        <v>0.89670051506644044</v>
      </c>
      <c r="I29" s="27"/>
      <c r="J29" s="26">
        <f t="shared" si="11"/>
        <v>0.89169918887139932</v>
      </c>
      <c r="K29" s="26"/>
      <c r="L29" s="26"/>
      <c r="M29" s="26"/>
    </row>
    <row r="30" spans="1:13" ht="15.75" x14ac:dyDescent="0.25">
      <c r="A30" s="24"/>
      <c r="B30" s="24" t="s">
        <v>16</v>
      </c>
      <c r="C30" s="27">
        <v>23.72</v>
      </c>
      <c r="D30" s="27">
        <v>20.079974528248201</v>
      </c>
      <c r="E30" s="26">
        <f t="shared" si="8"/>
        <v>3.6400254717517981</v>
      </c>
      <c r="F30" s="26">
        <f>AVERAGE(E27:E30)</f>
        <v>3.4981200780018495</v>
      </c>
      <c r="G30" s="26">
        <f t="shared" si="10"/>
        <v>0.14190539374994859</v>
      </c>
      <c r="H30" s="26">
        <f t="shared" si="9"/>
        <v>0.90632136929908846</v>
      </c>
      <c r="I30" s="26">
        <f>AVERAGE(H27:H30)</f>
        <v>1.0056087593859664</v>
      </c>
      <c r="J30" s="26">
        <f t="shared" si="11"/>
        <v>0.90126638301410211</v>
      </c>
      <c r="K30" s="26"/>
      <c r="L30" s="26"/>
      <c r="M30" s="26"/>
    </row>
    <row r="31" spans="1:13" ht="15.75" x14ac:dyDescent="0.25">
      <c r="A31" s="24" t="s">
        <v>28</v>
      </c>
      <c r="B31" s="24" t="s">
        <v>13</v>
      </c>
      <c r="C31" s="27">
        <v>28.274658112374102</v>
      </c>
      <c r="D31" s="27">
        <v>21.991596408957701</v>
      </c>
      <c r="E31" s="26">
        <f t="shared" si="8"/>
        <v>6.2830617034164007</v>
      </c>
      <c r="F31" s="26"/>
      <c r="G31" s="26">
        <f t="shared" si="10"/>
        <v>2.7849416254145511</v>
      </c>
      <c r="H31" s="26">
        <f t="shared" si="9"/>
        <v>0.14509385999297497</v>
      </c>
      <c r="I31" s="27"/>
      <c r="J31" s="26">
        <f t="shared" si="11"/>
        <v>0.14428460237515289</v>
      </c>
      <c r="K31" s="26"/>
      <c r="L31" s="26"/>
      <c r="M31" s="26"/>
    </row>
    <row r="32" spans="1:13" ht="15.75" x14ac:dyDescent="0.25">
      <c r="A32" s="24"/>
      <c r="B32" s="24" t="s">
        <v>14</v>
      </c>
      <c r="C32" s="27">
        <v>28.2026452231589</v>
      </c>
      <c r="D32" s="27">
        <v>21.428141979927201</v>
      </c>
      <c r="E32" s="26">
        <f t="shared" si="8"/>
        <v>6.7745032432316989</v>
      </c>
      <c r="F32" s="26"/>
      <c r="G32" s="26">
        <f t="shared" si="10"/>
        <v>3.2763831652298494</v>
      </c>
      <c r="H32" s="26">
        <f t="shared" si="9"/>
        <v>0.10320729366195011</v>
      </c>
      <c r="I32" s="27"/>
      <c r="J32" s="26">
        <f t="shared" si="11"/>
        <v>0.10263165739026517</v>
      </c>
      <c r="K32" s="26">
        <f>AVERAGE(J31:J34)</f>
        <v>0.11348689590711118</v>
      </c>
      <c r="L32" s="26">
        <f>STDEVA(J31:J34)</f>
        <v>3.2572918557706908E-2</v>
      </c>
      <c r="M32" s="26">
        <f>L32/SQRT(4)</f>
        <v>1.6286459278853454E-2</v>
      </c>
    </row>
    <row r="33" spans="1:13" ht="15.75" x14ac:dyDescent="0.25">
      <c r="A33" s="24"/>
      <c r="B33" s="24" t="s">
        <v>15</v>
      </c>
      <c r="C33" s="27">
        <v>28.138190716796601</v>
      </c>
      <c r="D33" s="27">
        <v>21.753622234259002</v>
      </c>
      <c r="E33" s="26">
        <f t="shared" si="8"/>
        <v>6.384568482537599</v>
      </c>
      <c r="F33" s="26"/>
      <c r="G33" s="26">
        <f t="shared" si="10"/>
        <v>2.8864484045357495</v>
      </c>
      <c r="H33" s="26">
        <f t="shared" si="9"/>
        <v>0.13523604127300093</v>
      </c>
      <c r="I33" s="27"/>
      <c r="J33" s="26">
        <f t="shared" si="11"/>
        <v>0.13448176540902174</v>
      </c>
      <c r="K33" s="26"/>
      <c r="L33" s="26"/>
      <c r="M33" s="26"/>
    </row>
    <row r="34" spans="1:13" ht="15.75" x14ac:dyDescent="0.25">
      <c r="A34" s="24"/>
      <c r="B34" s="24" t="s">
        <v>16</v>
      </c>
      <c r="C34" s="27">
        <v>28.073822363598801</v>
      </c>
      <c r="D34" s="27">
        <v>20.798882051277602</v>
      </c>
      <c r="E34" s="26">
        <f t="shared" si="8"/>
        <v>7.2749403123211991</v>
      </c>
      <c r="F34" s="26"/>
      <c r="G34" s="26">
        <f t="shared" si="10"/>
        <v>3.7768202343193495</v>
      </c>
      <c r="H34" s="26">
        <f t="shared" si="9"/>
        <v>7.2956471470931566E-2</v>
      </c>
      <c r="I34" s="27"/>
      <c r="J34" s="26">
        <f t="shared" si="11"/>
        <v>7.2549558454004945E-2</v>
      </c>
      <c r="K34" s="27"/>
      <c r="L34" s="27"/>
      <c r="M34" s="27"/>
    </row>
    <row r="35" spans="1:13" ht="15.75" x14ac:dyDescent="0.25">
      <c r="A35" s="22"/>
      <c r="B35" s="22"/>
      <c r="E35" s="9"/>
      <c r="F35" s="22"/>
      <c r="G35" s="22"/>
      <c r="H35" s="22"/>
      <c r="I35" s="22"/>
      <c r="J35" s="22"/>
    </row>
    <row r="36" spans="1:13" ht="15.75" x14ac:dyDescent="0.25">
      <c r="A36" s="22"/>
      <c r="B36" s="22"/>
      <c r="E36" s="9"/>
      <c r="F36" s="22"/>
      <c r="G36" s="22"/>
      <c r="H36" s="22"/>
      <c r="I36" s="22"/>
      <c r="J36" s="22"/>
    </row>
    <row r="37" spans="1:13" ht="15.75" x14ac:dyDescent="0.25">
      <c r="A37" s="23" t="s">
        <v>1</v>
      </c>
      <c r="B37" s="23" t="s">
        <v>2</v>
      </c>
      <c r="C37" s="23" t="s">
        <v>3</v>
      </c>
      <c r="D37" s="23" t="s">
        <v>4</v>
      </c>
      <c r="E37" s="23" t="s">
        <v>5</v>
      </c>
      <c r="F37" s="23" t="s">
        <v>6</v>
      </c>
      <c r="G37" s="23" t="s">
        <v>7</v>
      </c>
      <c r="H37" s="23" t="s">
        <v>8</v>
      </c>
      <c r="I37" s="23" t="s">
        <v>9</v>
      </c>
      <c r="J37" s="23" t="s">
        <v>10</v>
      </c>
      <c r="K37" s="23" t="s">
        <v>9</v>
      </c>
      <c r="L37" s="23" t="s">
        <v>11</v>
      </c>
      <c r="M37" s="23" t="s">
        <v>12</v>
      </c>
    </row>
    <row r="38" spans="1:13" ht="15.75" x14ac:dyDescent="0.25">
      <c r="A38" s="24" t="s">
        <v>18</v>
      </c>
      <c r="B38" s="24" t="s">
        <v>13</v>
      </c>
      <c r="C38" s="27">
        <v>23.19</v>
      </c>
      <c r="D38" s="27">
        <v>19.8822050227629</v>
      </c>
      <c r="E38" s="26">
        <f t="shared" ref="E38:E45" si="12">C38-D38</f>
        <v>3.3077949772371014</v>
      </c>
      <c r="F38" s="26"/>
      <c r="G38" s="26">
        <f>E38-$F$41</f>
        <v>-0.19032510076474818</v>
      </c>
      <c r="H38" s="26">
        <f t="shared" ref="H38:H45" si="13">2^-G38</f>
        <v>1.1410208075854538</v>
      </c>
      <c r="I38" s="27"/>
      <c r="J38" s="26">
        <f>H38/$I$41</f>
        <v>1.1346567906609835</v>
      </c>
      <c r="K38" s="27"/>
      <c r="L38" s="27"/>
      <c r="M38" s="27"/>
    </row>
    <row r="39" spans="1:13" ht="15.75" x14ac:dyDescent="0.25">
      <c r="A39" s="24"/>
      <c r="B39" s="24" t="s">
        <v>14</v>
      </c>
      <c r="C39" s="27">
        <v>22.648831688840499</v>
      </c>
      <c r="D39" s="27">
        <v>19.259593772287101</v>
      </c>
      <c r="E39" s="26">
        <f t="shared" si="12"/>
        <v>3.3892379165533981</v>
      </c>
      <c r="F39" s="26"/>
      <c r="G39" s="26">
        <f t="shared" ref="G39:G45" si="14">E39-$F$41</f>
        <v>-0.10888216144845142</v>
      </c>
      <c r="H39" s="26">
        <f t="shared" si="13"/>
        <v>1.078392345592883</v>
      </c>
      <c r="I39" s="27"/>
      <c r="J39" s="26">
        <f t="shared" ref="J39:J45" si="15">H39/$I$41</f>
        <v>1.0723776374535152</v>
      </c>
      <c r="K39" s="26">
        <f>AVERAGE(J38:J41)</f>
        <v>1</v>
      </c>
      <c r="L39" s="26">
        <f>STDEVA(J38:J41)</f>
        <v>0.12226796594461274</v>
      </c>
      <c r="M39" s="26">
        <f>L39/SQRT(4)</f>
        <v>6.1133982972306371E-2</v>
      </c>
    </row>
    <row r="40" spans="1:13" ht="15.75" x14ac:dyDescent="0.25">
      <c r="A40" s="24"/>
      <c r="B40" s="24" t="s">
        <v>15</v>
      </c>
      <c r="C40" s="27">
        <v>23.18</v>
      </c>
      <c r="D40" s="27">
        <v>19.524578053534899</v>
      </c>
      <c r="E40" s="26">
        <f t="shared" si="12"/>
        <v>3.6554219464651005</v>
      </c>
      <c r="F40" s="26"/>
      <c r="G40" s="26">
        <f t="shared" si="14"/>
        <v>0.157301868463251</v>
      </c>
      <c r="H40" s="26">
        <f t="shared" si="13"/>
        <v>0.89670051506644044</v>
      </c>
      <c r="I40" s="27"/>
      <c r="J40" s="26">
        <f t="shared" si="15"/>
        <v>0.89169918887139932</v>
      </c>
      <c r="K40" s="26"/>
      <c r="L40" s="26"/>
      <c r="M40" s="26"/>
    </row>
    <row r="41" spans="1:13" ht="15.75" x14ac:dyDescent="0.25">
      <c r="A41" s="24"/>
      <c r="B41" s="24" t="s">
        <v>16</v>
      </c>
      <c r="C41" s="27">
        <v>23.72</v>
      </c>
      <c r="D41" s="27">
        <v>20.079974528248201</v>
      </c>
      <c r="E41" s="26">
        <f t="shared" si="12"/>
        <v>3.6400254717517981</v>
      </c>
      <c r="F41" s="26">
        <f>AVERAGE(E38:E41)</f>
        <v>3.4981200780018495</v>
      </c>
      <c r="G41" s="26">
        <f t="shared" si="14"/>
        <v>0.14190539374994859</v>
      </c>
      <c r="H41" s="26">
        <f t="shared" si="13"/>
        <v>0.90632136929908846</v>
      </c>
      <c r="I41" s="26">
        <f>AVERAGE(H38:H41)</f>
        <v>1.0056087593859664</v>
      </c>
      <c r="J41" s="26">
        <f t="shared" si="15"/>
        <v>0.90126638301410211</v>
      </c>
      <c r="K41" s="26"/>
      <c r="L41" s="26"/>
      <c r="M41" s="26"/>
    </row>
    <row r="42" spans="1:13" ht="15.75" x14ac:dyDescent="0.25">
      <c r="A42" s="24" t="s">
        <v>36</v>
      </c>
      <c r="B42" s="24" t="s">
        <v>13</v>
      </c>
      <c r="C42" s="27">
        <v>28.808052290647598</v>
      </c>
      <c r="D42" s="27">
        <v>20.767525230427701</v>
      </c>
      <c r="E42" s="26">
        <f t="shared" si="12"/>
        <v>8.0405270602198975</v>
      </c>
      <c r="F42" s="26"/>
      <c r="G42" s="26">
        <f t="shared" si="14"/>
        <v>4.542406982218048</v>
      </c>
      <c r="H42" s="26">
        <f t="shared" si="13"/>
        <v>4.2914024601701982E-2</v>
      </c>
      <c r="I42" s="27"/>
      <c r="J42" s="26">
        <f t="shared" si="15"/>
        <v>4.2674672631039592E-2</v>
      </c>
      <c r="K42" s="26"/>
      <c r="L42" s="26"/>
      <c r="M42" s="26"/>
    </row>
    <row r="43" spans="1:13" ht="15.75" x14ac:dyDescent="0.25">
      <c r="A43" s="24"/>
      <c r="B43" s="24" t="s">
        <v>14</v>
      </c>
      <c r="C43" s="27">
        <v>28.313827248985501</v>
      </c>
      <c r="D43" s="27">
        <v>20.059945902238798</v>
      </c>
      <c r="E43" s="26">
        <f t="shared" si="12"/>
        <v>8.2538813467467023</v>
      </c>
      <c r="F43" s="26"/>
      <c r="G43" s="26">
        <f t="shared" si="14"/>
        <v>4.7557612687448527</v>
      </c>
      <c r="H43" s="26">
        <f t="shared" si="13"/>
        <v>3.7014612389847608E-2</v>
      </c>
      <c r="I43" s="27"/>
      <c r="J43" s="26">
        <f t="shared" si="15"/>
        <v>3.6808164253112771E-2</v>
      </c>
      <c r="K43" s="26">
        <f>AVERAGE(J42:J45)</f>
        <v>3.8555335408491251E-2</v>
      </c>
      <c r="L43" s="26">
        <f>STDEVA(J42:J45)</f>
        <v>3.027292275855813E-3</v>
      </c>
      <c r="M43" s="26">
        <f>L43/SQRT(4)</f>
        <v>1.5136461379279065E-3</v>
      </c>
    </row>
    <row r="44" spans="1:13" ht="15.75" x14ac:dyDescent="0.25">
      <c r="A44" s="24"/>
      <c r="B44" s="24" t="s">
        <v>15</v>
      </c>
      <c r="C44" s="27">
        <v>28.348516389994199</v>
      </c>
      <c r="D44" s="27">
        <v>20.056304126398501</v>
      </c>
      <c r="E44" s="26">
        <f t="shared" si="12"/>
        <v>8.2922122635956974</v>
      </c>
      <c r="F44" s="26"/>
      <c r="G44" s="26">
        <f t="shared" si="14"/>
        <v>4.7940921855938479</v>
      </c>
      <c r="H44" s="26">
        <f t="shared" si="13"/>
        <v>3.6044121930588507E-2</v>
      </c>
      <c r="I44" s="27"/>
      <c r="J44" s="26">
        <f t="shared" si="15"/>
        <v>3.5843086681740292E-2</v>
      </c>
      <c r="K44" s="26"/>
      <c r="L44" s="26"/>
      <c r="M44" s="26"/>
    </row>
    <row r="45" spans="1:13" ht="15.75" x14ac:dyDescent="0.25">
      <c r="A45" s="24"/>
      <c r="B45" s="24" t="s">
        <v>16</v>
      </c>
      <c r="C45" s="27">
        <v>28.49</v>
      </c>
      <c r="D45" s="27">
        <v>20.315693067616898</v>
      </c>
      <c r="E45" s="26">
        <f t="shared" si="12"/>
        <v>8.1743069323831001</v>
      </c>
      <c r="F45" s="26"/>
      <c r="G45" s="26">
        <f t="shared" si="14"/>
        <v>4.6761868543812506</v>
      </c>
      <c r="H45" s="26">
        <f t="shared" si="13"/>
        <v>3.911357310923274E-2</v>
      </c>
      <c r="I45" s="27"/>
      <c r="J45" s="26">
        <f t="shared" si="15"/>
        <v>3.8895418068072354E-2</v>
      </c>
      <c r="K45" s="27"/>
      <c r="L45" s="27"/>
      <c r="M45" s="27"/>
    </row>
    <row r="48" spans="1:13" ht="15.75" x14ac:dyDescent="0.25">
      <c r="A48" s="23" t="s">
        <v>1</v>
      </c>
      <c r="B48" s="23" t="s">
        <v>2</v>
      </c>
      <c r="C48" s="23" t="s">
        <v>3</v>
      </c>
      <c r="D48" s="23" t="s">
        <v>4</v>
      </c>
      <c r="E48" s="23" t="s">
        <v>5</v>
      </c>
      <c r="F48" s="23" t="s">
        <v>6</v>
      </c>
      <c r="G48" s="23" t="s">
        <v>7</v>
      </c>
      <c r="H48" s="23" t="s">
        <v>8</v>
      </c>
      <c r="I48" s="23" t="s">
        <v>9</v>
      </c>
      <c r="J48" s="23" t="s">
        <v>10</v>
      </c>
      <c r="K48" s="23" t="s">
        <v>9</v>
      </c>
      <c r="L48" s="23" t="s">
        <v>11</v>
      </c>
      <c r="M48" s="23" t="s">
        <v>12</v>
      </c>
    </row>
    <row r="49" spans="1:13" ht="15.75" x14ac:dyDescent="0.25">
      <c r="A49" s="24" t="s">
        <v>18</v>
      </c>
      <c r="B49" s="24" t="s">
        <v>13</v>
      </c>
      <c r="C49" s="27">
        <v>23.19</v>
      </c>
      <c r="D49" s="27">
        <v>19.8822050227629</v>
      </c>
      <c r="E49" s="26">
        <f t="shared" ref="E49:E56" si="16">C49-D49</f>
        <v>3.3077949772371014</v>
      </c>
      <c r="F49" s="26"/>
      <c r="G49" s="26">
        <f>E49-$F$52</f>
        <v>-0.19032510076474818</v>
      </c>
      <c r="H49" s="26">
        <f t="shared" ref="H49:H56" si="17">2^-G49</f>
        <v>1.1410208075854538</v>
      </c>
      <c r="I49" s="27"/>
      <c r="J49" s="26">
        <f>H49/$I$52</f>
        <v>1.1346567906609835</v>
      </c>
      <c r="K49" s="27"/>
      <c r="L49" s="27"/>
      <c r="M49" s="27"/>
    </row>
    <row r="50" spans="1:13" ht="15.75" x14ac:dyDescent="0.25">
      <c r="A50" s="24"/>
      <c r="B50" s="24" t="s">
        <v>14</v>
      </c>
      <c r="C50" s="27">
        <v>22.648831688840499</v>
      </c>
      <c r="D50" s="27">
        <v>19.259593772287101</v>
      </c>
      <c r="E50" s="26">
        <f t="shared" si="16"/>
        <v>3.3892379165533981</v>
      </c>
      <c r="F50" s="26"/>
      <c r="G50" s="26">
        <f t="shared" ref="G50:G56" si="18">E50-$F$52</f>
        <v>-0.10888216144845142</v>
      </c>
      <c r="H50" s="26">
        <f t="shared" si="17"/>
        <v>1.078392345592883</v>
      </c>
      <c r="I50" s="27"/>
      <c r="J50" s="26">
        <f t="shared" ref="J50:J56" si="19">H50/$I$52</f>
        <v>1.0723776374535152</v>
      </c>
      <c r="K50" s="26">
        <f>AVERAGE(J49:J52)</f>
        <v>1</v>
      </c>
      <c r="L50" s="26">
        <f>STDEVA(J49:J52)</f>
        <v>0.12226796594461274</v>
      </c>
      <c r="M50" s="26">
        <f>L50/SQRT(4)</f>
        <v>6.1133982972306371E-2</v>
      </c>
    </row>
    <row r="51" spans="1:13" ht="15.75" x14ac:dyDescent="0.25">
      <c r="A51" s="24"/>
      <c r="B51" s="24" t="s">
        <v>15</v>
      </c>
      <c r="C51" s="27">
        <v>23.18</v>
      </c>
      <c r="D51" s="27">
        <v>19.524578053534899</v>
      </c>
      <c r="E51" s="26">
        <f t="shared" si="16"/>
        <v>3.6554219464651005</v>
      </c>
      <c r="F51" s="26"/>
      <c r="G51" s="26">
        <f t="shared" si="18"/>
        <v>0.157301868463251</v>
      </c>
      <c r="H51" s="26">
        <f t="shared" si="17"/>
        <v>0.89670051506644044</v>
      </c>
      <c r="I51" s="27"/>
      <c r="J51" s="26">
        <f t="shared" si="19"/>
        <v>0.89169918887139932</v>
      </c>
      <c r="K51" s="26"/>
      <c r="L51" s="26"/>
      <c r="M51" s="26"/>
    </row>
    <row r="52" spans="1:13" ht="15.75" x14ac:dyDescent="0.25">
      <c r="A52" s="24"/>
      <c r="B52" s="24" t="s">
        <v>16</v>
      </c>
      <c r="C52" s="27">
        <v>23.72</v>
      </c>
      <c r="D52" s="27">
        <v>20.079974528248201</v>
      </c>
      <c r="E52" s="26">
        <f t="shared" si="16"/>
        <v>3.6400254717517981</v>
      </c>
      <c r="F52" s="26">
        <f>AVERAGE(E49:E52)</f>
        <v>3.4981200780018495</v>
      </c>
      <c r="G52" s="26">
        <f t="shared" si="18"/>
        <v>0.14190539374994859</v>
      </c>
      <c r="H52" s="26">
        <f t="shared" si="17"/>
        <v>0.90632136929908846</v>
      </c>
      <c r="I52" s="26">
        <f>AVERAGE(H49:H52)</f>
        <v>1.0056087593859664</v>
      </c>
      <c r="J52" s="26">
        <f t="shared" si="19"/>
        <v>0.90126638301410211</v>
      </c>
      <c r="K52" s="26"/>
      <c r="L52" s="26"/>
      <c r="M52" s="26"/>
    </row>
    <row r="53" spans="1:13" ht="15.75" x14ac:dyDescent="0.25">
      <c r="A53" s="24" t="s">
        <v>38</v>
      </c>
      <c r="B53" s="24" t="s">
        <v>13</v>
      </c>
      <c r="C53" s="27">
        <v>28.512204951724399</v>
      </c>
      <c r="D53" s="27">
        <v>20.712155169099301</v>
      </c>
      <c r="E53" s="26">
        <f t="shared" si="16"/>
        <v>7.8000497826250985</v>
      </c>
      <c r="F53" s="26"/>
      <c r="G53" s="26">
        <f t="shared" si="18"/>
        <v>4.301929704623249</v>
      </c>
      <c r="H53" s="26">
        <f t="shared" si="17"/>
        <v>5.0697917421550318E-2</v>
      </c>
      <c r="I53" s="27"/>
      <c r="J53" s="26">
        <f t="shared" si="19"/>
        <v>5.0415150970350452E-2</v>
      </c>
      <c r="K53" s="26"/>
      <c r="L53" s="26"/>
      <c r="M53" s="26"/>
    </row>
    <row r="54" spans="1:13" ht="15.75" x14ac:dyDescent="0.25">
      <c r="A54" s="24"/>
      <c r="B54" s="24" t="s">
        <v>14</v>
      </c>
      <c r="C54" s="27">
        <v>28.478061214127202</v>
      </c>
      <c r="D54" s="27">
        <v>21.184122198226699</v>
      </c>
      <c r="E54" s="26">
        <f t="shared" si="16"/>
        <v>7.2939390159005022</v>
      </c>
      <c r="F54" s="26"/>
      <c r="G54" s="26">
        <f t="shared" si="18"/>
        <v>3.7958189378986527</v>
      </c>
      <c r="H54" s="26">
        <f t="shared" si="17"/>
        <v>7.200201352583635E-2</v>
      </c>
      <c r="I54" s="27"/>
      <c r="J54" s="26">
        <f t="shared" si="19"/>
        <v>7.160042397582278E-2</v>
      </c>
      <c r="K54" s="26">
        <f>AVERAGE(J53:J56)</f>
        <v>6.0982898308712667E-2</v>
      </c>
      <c r="L54" s="26">
        <f>STDEVA(J53:J56)</f>
        <v>2.4957868601967071E-2</v>
      </c>
      <c r="M54" s="26">
        <f>L54/SQRT(4)</f>
        <v>1.2478934300983536E-2</v>
      </c>
    </row>
    <row r="55" spans="1:13" ht="15.75" x14ac:dyDescent="0.25">
      <c r="A55" s="24"/>
      <c r="B55" s="24" t="s">
        <v>15</v>
      </c>
      <c r="C55" s="27">
        <v>28.918914062557398</v>
      </c>
      <c r="D55" s="27">
        <v>21.949003927633601</v>
      </c>
      <c r="E55" s="26">
        <f t="shared" si="16"/>
        <v>6.9699101349237971</v>
      </c>
      <c r="F55" s="26"/>
      <c r="G55" s="26">
        <f t="shared" si="18"/>
        <v>3.4717900569219475</v>
      </c>
      <c r="H55" s="26">
        <f t="shared" si="17"/>
        <v>9.0133669894526758E-2</v>
      </c>
      <c r="I55" s="27"/>
      <c r="J55" s="26">
        <f t="shared" si="19"/>
        <v>8.9630951454284444E-2</v>
      </c>
      <c r="K55" s="27"/>
      <c r="L55" s="27"/>
      <c r="M55" s="27"/>
    </row>
    <row r="56" spans="1:13" ht="15.75" x14ac:dyDescent="0.25">
      <c r="A56" s="24"/>
      <c r="B56" s="24" t="s">
        <v>16</v>
      </c>
      <c r="C56" s="27">
        <v>28.483040132551899</v>
      </c>
      <c r="D56" s="27">
        <v>20.04</v>
      </c>
      <c r="E56" s="26">
        <f t="shared" si="16"/>
        <v>8.4430401325519</v>
      </c>
      <c r="F56" s="26"/>
      <c r="G56" s="26">
        <f t="shared" si="18"/>
        <v>4.9449200545500505</v>
      </c>
      <c r="H56" s="26">
        <f t="shared" si="17"/>
        <v>3.2466146006026944E-2</v>
      </c>
      <c r="I56" s="27"/>
      <c r="J56" s="26">
        <f t="shared" si="19"/>
        <v>3.2285066834392993E-2</v>
      </c>
      <c r="K56" s="27"/>
      <c r="L56" s="27"/>
      <c r="M56" s="27"/>
    </row>
    <row r="60" spans="1:13" ht="15.75" x14ac:dyDescent="0.25">
      <c r="A60" s="23" t="s">
        <v>1</v>
      </c>
      <c r="B60" s="23" t="s">
        <v>2</v>
      </c>
      <c r="C60" s="23" t="s">
        <v>3</v>
      </c>
      <c r="D60" s="23" t="s">
        <v>4</v>
      </c>
      <c r="E60" s="23" t="s">
        <v>5</v>
      </c>
      <c r="F60" s="23" t="s">
        <v>6</v>
      </c>
      <c r="G60" s="23" t="s">
        <v>7</v>
      </c>
      <c r="H60" s="23" t="s">
        <v>8</v>
      </c>
      <c r="I60" s="23" t="s">
        <v>9</v>
      </c>
      <c r="J60" s="23" t="s">
        <v>10</v>
      </c>
      <c r="K60" s="23" t="s">
        <v>9</v>
      </c>
      <c r="L60" s="23" t="s">
        <v>11</v>
      </c>
      <c r="M60" s="23" t="s">
        <v>12</v>
      </c>
    </row>
    <row r="61" spans="1:13" ht="15.75" x14ac:dyDescent="0.25">
      <c r="A61" s="24" t="s">
        <v>18</v>
      </c>
      <c r="B61" s="24" t="s">
        <v>13</v>
      </c>
      <c r="C61" s="27">
        <v>23.19</v>
      </c>
      <c r="D61" s="27">
        <v>19.8822050227629</v>
      </c>
      <c r="E61" s="26">
        <f t="shared" ref="E61:E68" si="20">C61-D61</f>
        <v>3.3077949772371014</v>
      </c>
      <c r="F61" s="26"/>
      <c r="G61" s="26">
        <f>E61-$F$64</f>
        <v>-0.19032510076474818</v>
      </c>
      <c r="H61" s="26">
        <f t="shared" ref="H61:H68" si="21">2^-G61</f>
        <v>1.1410208075854538</v>
      </c>
      <c r="I61" s="26"/>
      <c r="J61" s="26">
        <f>H61/$I$64</f>
        <v>1.1346567906609835</v>
      </c>
      <c r="K61" s="26"/>
      <c r="L61" s="26"/>
      <c r="M61" s="26"/>
    </row>
    <row r="62" spans="1:13" ht="15.75" x14ac:dyDescent="0.25">
      <c r="A62" s="24"/>
      <c r="B62" s="24" t="s">
        <v>14</v>
      </c>
      <c r="C62" s="27">
        <v>22.648831688840499</v>
      </c>
      <c r="D62" s="27">
        <v>19.259593772287101</v>
      </c>
      <c r="E62" s="26">
        <f t="shared" si="20"/>
        <v>3.3892379165533981</v>
      </c>
      <c r="F62" s="26"/>
      <c r="G62" s="26">
        <f t="shared" ref="G62:G68" si="22">E62-$F$64</f>
        <v>-0.10888216144845142</v>
      </c>
      <c r="H62" s="26">
        <f t="shared" si="21"/>
        <v>1.078392345592883</v>
      </c>
      <c r="I62" s="26"/>
      <c r="J62" s="26">
        <f t="shared" ref="J62:J68" si="23">H62/$I$64</f>
        <v>1.0723776374535152</v>
      </c>
      <c r="K62" s="26">
        <f>AVERAGE(J61:J64)</f>
        <v>1</v>
      </c>
      <c r="L62" s="26">
        <f>STDEVA(J61:J64)</f>
        <v>0.12226796594461274</v>
      </c>
      <c r="M62" s="26">
        <f>L62/SQRT(4)</f>
        <v>6.1133982972306371E-2</v>
      </c>
    </row>
    <row r="63" spans="1:13" ht="15.75" x14ac:dyDescent="0.25">
      <c r="A63" s="24"/>
      <c r="B63" s="24" t="s">
        <v>15</v>
      </c>
      <c r="C63" s="27">
        <v>23.18</v>
      </c>
      <c r="D63" s="27">
        <v>19.524578053534899</v>
      </c>
      <c r="E63" s="26">
        <f t="shared" si="20"/>
        <v>3.6554219464651005</v>
      </c>
      <c r="F63" s="26"/>
      <c r="G63" s="26">
        <f t="shared" si="22"/>
        <v>0.157301868463251</v>
      </c>
      <c r="H63" s="26">
        <f t="shared" si="21"/>
        <v>0.89670051506644044</v>
      </c>
      <c r="I63" s="26"/>
      <c r="J63" s="26">
        <f t="shared" si="23"/>
        <v>0.89169918887139932</v>
      </c>
      <c r="K63" s="26"/>
      <c r="L63" s="26"/>
      <c r="M63" s="26"/>
    </row>
    <row r="64" spans="1:13" ht="15.75" x14ac:dyDescent="0.25">
      <c r="A64" s="24"/>
      <c r="B64" s="24" t="s">
        <v>16</v>
      </c>
      <c r="C64" s="27">
        <v>23.72</v>
      </c>
      <c r="D64" s="27">
        <v>20.079974528248201</v>
      </c>
      <c r="E64" s="26">
        <f t="shared" si="20"/>
        <v>3.6400254717517981</v>
      </c>
      <c r="F64" s="26">
        <f>AVERAGE(E61:E64)</f>
        <v>3.4981200780018495</v>
      </c>
      <c r="G64" s="26">
        <f t="shared" si="22"/>
        <v>0.14190539374994859</v>
      </c>
      <c r="H64" s="26">
        <f t="shared" si="21"/>
        <v>0.90632136929908846</v>
      </c>
      <c r="I64" s="26">
        <f>AVERAGE(H61:H64)</f>
        <v>1.0056087593859664</v>
      </c>
      <c r="J64" s="26">
        <f t="shared" si="23"/>
        <v>0.90126638301410211</v>
      </c>
      <c r="K64" s="26"/>
      <c r="L64" s="26"/>
      <c r="M64" s="26"/>
    </row>
    <row r="65" spans="1:13" ht="15.75" x14ac:dyDescent="0.25">
      <c r="A65" s="24" t="s">
        <v>40</v>
      </c>
      <c r="B65" s="24" t="s">
        <v>13</v>
      </c>
      <c r="C65" s="27">
        <v>28.05</v>
      </c>
      <c r="D65" s="27">
        <v>21.879918416477501</v>
      </c>
      <c r="E65" s="26">
        <f t="shared" si="20"/>
        <v>6.1700815835224994</v>
      </c>
      <c r="F65" s="26"/>
      <c r="G65" s="26">
        <f>E65-$F$64</f>
        <v>2.6719615055206498</v>
      </c>
      <c r="H65" s="26">
        <f t="shared" si="21"/>
        <v>0.15691318566541748</v>
      </c>
      <c r="I65" s="26"/>
      <c r="J65" s="26">
        <f t="shared" si="23"/>
        <v>0.15603800603450399</v>
      </c>
      <c r="K65" s="26"/>
      <c r="L65" s="26"/>
      <c r="M65" s="26"/>
    </row>
    <row r="66" spans="1:13" ht="15.75" x14ac:dyDescent="0.25">
      <c r="A66" s="24"/>
      <c r="B66" s="24" t="s">
        <v>14</v>
      </c>
      <c r="C66" s="27">
        <v>27.442464674955001</v>
      </c>
      <c r="D66" s="27">
        <v>21.335851808428998</v>
      </c>
      <c r="E66" s="26">
        <f t="shared" si="20"/>
        <v>6.1066128665260031</v>
      </c>
      <c r="F66" s="26"/>
      <c r="G66" s="26">
        <f t="shared" si="22"/>
        <v>2.6084927885241536</v>
      </c>
      <c r="H66" s="26">
        <f t="shared" si="21"/>
        <v>0.16397038907567482</v>
      </c>
      <c r="I66" s="26"/>
      <c r="J66" s="26">
        <f t="shared" si="23"/>
        <v>0.16305584805744591</v>
      </c>
      <c r="K66" s="26">
        <f>AVERAGE(J65:J68)</f>
        <v>0.13294403703688032</v>
      </c>
      <c r="L66" s="26">
        <f>STDEVA(J65:J68)</f>
        <v>4.0589211793741406E-2</v>
      </c>
      <c r="M66" s="26">
        <f>L66/SQRT(4)</f>
        <v>2.0294605896870703E-2</v>
      </c>
    </row>
    <row r="67" spans="1:13" ht="15.75" x14ac:dyDescent="0.25">
      <c r="A67" s="24"/>
      <c r="B67" s="24" t="s">
        <v>15</v>
      </c>
      <c r="C67" s="27">
        <v>28.315232119602499</v>
      </c>
      <c r="D67" s="27">
        <v>21.9746401553769</v>
      </c>
      <c r="E67" s="26">
        <f t="shared" si="20"/>
        <v>6.3405919642255988</v>
      </c>
      <c r="F67" s="26"/>
      <c r="G67" s="26">
        <f t="shared" si="22"/>
        <v>2.8424718862237492</v>
      </c>
      <c r="H67" s="26">
        <f t="shared" si="21"/>
        <v>0.13942180482686264</v>
      </c>
      <c r="I67" s="26"/>
      <c r="J67" s="26">
        <f t="shared" si="23"/>
        <v>0.13864418296435169</v>
      </c>
      <c r="K67" s="26"/>
      <c r="L67" s="26"/>
      <c r="M67" s="26"/>
    </row>
    <row r="68" spans="1:13" ht="15.75" x14ac:dyDescent="0.25">
      <c r="A68" s="24"/>
      <c r="B68" s="24" t="s">
        <v>16</v>
      </c>
      <c r="C68" s="27">
        <v>28.389838176397902</v>
      </c>
      <c r="D68" s="27">
        <v>21.144199118883801</v>
      </c>
      <c r="E68" s="26">
        <f t="shared" si="20"/>
        <v>7.2456390575141008</v>
      </c>
      <c r="F68" s="26"/>
      <c r="G68" s="26">
        <f t="shared" si="22"/>
        <v>3.7475189795122512</v>
      </c>
      <c r="H68" s="26">
        <f t="shared" si="21"/>
        <v>7.4453373041721782E-2</v>
      </c>
      <c r="I68" s="26"/>
      <c r="J68" s="26">
        <f t="shared" si="23"/>
        <v>7.4038111091219688E-2</v>
      </c>
      <c r="K68" s="26"/>
      <c r="L68" s="26"/>
      <c r="M68" s="26"/>
    </row>
    <row r="71" spans="1:13" ht="15.75" x14ac:dyDescent="0.25">
      <c r="A71" s="23" t="s">
        <v>1</v>
      </c>
      <c r="B71" s="23" t="s">
        <v>2</v>
      </c>
      <c r="C71" s="23" t="s">
        <v>3</v>
      </c>
      <c r="D71" s="23" t="s">
        <v>4</v>
      </c>
      <c r="E71" s="23" t="s">
        <v>5</v>
      </c>
      <c r="F71" s="23" t="s">
        <v>6</v>
      </c>
      <c r="G71" s="23" t="s">
        <v>7</v>
      </c>
      <c r="H71" s="23" t="s">
        <v>8</v>
      </c>
      <c r="I71" s="23" t="s">
        <v>9</v>
      </c>
      <c r="J71" s="23" t="s">
        <v>10</v>
      </c>
      <c r="K71" s="23" t="s">
        <v>9</v>
      </c>
      <c r="L71" s="23" t="s">
        <v>11</v>
      </c>
      <c r="M71" s="23" t="s">
        <v>12</v>
      </c>
    </row>
    <row r="72" spans="1:13" ht="15.75" x14ac:dyDescent="0.25">
      <c r="A72" s="24" t="s">
        <v>18</v>
      </c>
      <c r="B72" s="24" t="s">
        <v>13</v>
      </c>
      <c r="C72" s="27">
        <v>23.19</v>
      </c>
      <c r="D72" s="27">
        <v>19.8822050227629</v>
      </c>
      <c r="E72" s="26">
        <f t="shared" ref="E72:E79" si="24">C72-D72</f>
        <v>3.3077949772371014</v>
      </c>
      <c r="F72" s="26"/>
      <c r="G72" s="26">
        <f>E72-$F$75</f>
        <v>-0.19032510076474818</v>
      </c>
      <c r="H72" s="26">
        <f t="shared" ref="H72:H79" si="25">2^-G72</f>
        <v>1.1410208075854538</v>
      </c>
      <c r="I72" s="26"/>
      <c r="J72" s="26">
        <f>H72/$I$75</f>
        <v>1.1346567906609835</v>
      </c>
      <c r="K72" s="26"/>
      <c r="L72" s="26"/>
      <c r="M72" s="26"/>
    </row>
    <row r="73" spans="1:13" ht="15.75" x14ac:dyDescent="0.25">
      <c r="A73" s="24"/>
      <c r="B73" s="24" t="s">
        <v>14</v>
      </c>
      <c r="C73" s="27">
        <v>22.648831688840499</v>
      </c>
      <c r="D73" s="27">
        <v>19.259593772287101</v>
      </c>
      <c r="E73" s="26">
        <f t="shared" si="24"/>
        <v>3.3892379165533981</v>
      </c>
      <c r="F73" s="26"/>
      <c r="G73" s="26">
        <f t="shared" ref="G73:G79" si="26">E73-$F$75</f>
        <v>-0.10888216144845142</v>
      </c>
      <c r="H73" s="26">
        <f t="shared" si="25"/>
        <v>1.078392345592883</v>
      </c>
      <c r="I73" s="26"/>
      <c r="J73" s="26">
        <f t="shared" ref="J73:J79" si="27">H73/$I$75</f>
        <v>1.0723776374535152</v>
      </c>
      <c r="K73" s="26">
        <f>AVERAGE(J72:J75)</f>
        <v>1</v>
      </c>
      <c r="L73" s="26">
        <f>STDEVA(J72:J75)</f>
        <v>0.12226796594461274</v>
      </c>
      <c r="M73" s="26">
        <f>L73/SQRT(4)</f>
        <v>6.1133982972306371E-2</v>
      </c>
    </row>
    <row r="74" spans="1:13" ht="15.75" x14ac:dyDescent="0.25">
      <c r="A74" s="24"/>
      <c r="B74" s="24" t="s">
        <v>15</v>
      </c>
      <c r="C74" s="27">
        <v>23.18</v>
      </c>
      <c r="D74" s="27">
        <v>19.524578053534899</v>
      </c>
      <c r="E74" s="26">
        <f t="shared" si="24"/>
        <v>3.6554219464651005</v>
      </c>
      <c r="F74" s="26"/>
      <c r="G74" s="26">
        <f t="shared" si="26"/>
        <v>0.157301868463251</v>
      </c>
      <c r="H74" s="26">
        <f t="shared" si="25"/>
        <v>0.89670051506644044</v>
      </c>
      <c r="I74" s="26"/>
      <c r="J74" s="26">
        <f t="shared" si="27"/>
        <v>0.89169918887139932</v>
      </c>
      <c r="K74" s="26"/>
      <c r="L74" s="26"/>
      <c r="M74" s="26"/>
    </row>
    <row r="75" spans="1:13" ht="15.75" x14ac:dyDescent="0.25">
      <c r="A75" s="24"/>
      <c r="B75" s="24" t="s">
        <v>16</v>
      </c>
      <c r="C75" s="27">
        <v>23.72</v>
      </c>
      <c r="D75" s="27">
        <v>20.079974528248201</v>
      </c>
      <c r="E75" s="26">
        <f t="shared" si="24"/>
        <v>3.6400254717517981</v>
      </c>
      <c r="F75" s="26">
        <f>AVERAGE(E72:E75)</f>
        <v>3.4981200780018495</v>
      </c>
      <c r="G75" s="26">
        <f t="shared" si="26"/>
        <v>0.14190539374994859</v>
      </c>
      <c r="H75" s="26">
        <f t="shared" si="25"/>
        <v>0.90632136929908846</v>
      </c>
      <c r="I75" s="26">
        <f>AVERAGE(H72:H75)</f>
        <v>1.0056087593859664</v>
      </c>
      <c r="J75" s="26">
        <f t="shared" si="27"/>
        <v>0.90126638301410211</v>
      </c>
      <c r="K75" s="26"/>
      <c r="L75" s="26"/>
      <c r="M75" s="26"/>
    </row>
    <row r="76" spans="1:13" ht="15.75" x14ac:dyDescent="0.25">
      <c r="A76" s="24" t="s">
        <v>42</v>
      </c>
      <c r="B76" s="24" t="s">
        <v>13</v>
      </c>
      <c r="C76" s="27">
        <v>26.747825646114801</v>
      </c>
      <c r="D76" s="27">
        <v>19.4311268246237</v>
      </c>
      <c r="E76" s="26">
        <f t="shared" si="24"/>
        <v>7.3166988214911015</v>
      </c>
      <c r="F76" s="26"/>
      <c r="G76" s="26">
        <f t="shared" si="26"/>
        <v>3.818578743489252</v>
      </c>
      <c r="H76" s="26">
        <f t="shared" si="25"/>
        <v>7.0875030273448172E-2</v>
      </c>
      <c r="I76" s="26"/>
      <c r="J76" s="26">
        <f t="shared" si="27"/>
        <v>7.0479726446222579E-2</v>
      </c>
      <c r="K76" s="26"/>
      <c r="L76" s="26"/>
      <c r="M76" s="26"/>
    </row>
    <row r="77" spans="1:13" ht="15.75" x14ac:dyDescent="0.25">
      <c r="A77" s="24"/>
      <c r="B77" s="24" t="s">
        <v>14</v>
      </c>
      <c r="C77" s="27">
        <v>27.756140919962199</v>
      </c>
      <c r="D77" s="27">
        <v>19.117629549847202</v>
      </c>
      <c r="E77" s="26">
        <f t="shared" si="24"/>
        <v>8.6385113701149976</v>
      </c>
      <c r="F77" s="26"/>
      <c r="G77" s="26">
        <f t="shared" si="26"/>
        <v>5.140391292113148</v>
      </c>
      <c r="H77" s="26">
        <f t="shared" si="25"/>
        <v>2.8352282768844352E-2</v>
      </c>
      <c r="I77" s="26"/>
      <c r="J77" s="26">
        <f t="shared" si="27"/>
        <v>2.8194148573403941E-2</v>
      </c>
      <c r="K77" s="26">
        <f>AVERAGE(J76:J79)</f>
        <v>4.7370229704986791E-2</v>
      </c>
      <c r="L77" s="26">
        <f>STDEVA(J76:J79)</f>
        <v>2.8210143340110187E-2</v>
      </c>
      <c r="M77" s="26">
        <f>L77/SQRT(4)</f>
        <v>1.4105071670055093E-2</v>
      </c>
    </row>
    <row r="78" spans="1:13" ht="15.75" x14ac:dyDescent="0.25">
      <c r="A78" s="24"/>
      <c r="B78" s="24" t="s">
        <v>15</v>
      </c>
      <c r="C78" s="27">
        <v>26.5003535888019</v>
      </c>
      <c r="D78" s="27">
        <v>19.226166186879698</v>
      </c>
      <c r="E78" s="26">
        <f t="shared" si="24"/>
        <v>7.2741874019222017</v>
      </c>
      <c r="F78" s="26"/>
      <c r="G78" s="26">
        <f t="shared" si="26"/>
        <v>3.7760673239203522</v>
      </c>
      <c r="H78" s="26">
        <f t="shared" si="25"/>
        <v>7.2994555764750307E-2</v>
      </c>
      <c r="I78" s="26"/>
      <c r="J78" s="26">
        <f t="shared" si="27"/>
        <v>7.2587430333563754E-2</v>
      </c>
      <c r="K78" s="26"/>
      <c r="L78" s="26"/>
      <c r="M78" s="26"/>
    </row>
    <row r="79" spans="1:13" ht="15.75" x14ac:dyDescent="0.25">
      <c r="A79" s="24"/>
      <c r="B79" s="24" t="s">
        <v>16</v>
      </c>
      <c r="C79" s="27">
        <v>28.4670415109914</v>
      </c>
      <c r="D79" s="27">
        <v>19.198626717141298</v>
      </c>
      <c r="E79" s="26">
        <f t="shared" si="24"/>
        <v>9.268414793850102</v>
      </c>
      <c r="F79" s="26"/>
      <c r="G79" s="26">
        <f t="shared" si="26"/>
        <v>5.7702947158482525</v>
      </c>
      <c r="H79" s="26">
        <f t="shared" si="25"/>
        <v>1.8321802894797245E-2</v>
      </c>
      <c r="I79" s="26"/>
      <c r="J79" s="26">
        <f t="shared" si="27"/>
        <v>1.8219613466756893E-2</v>
      </c>
      <c r="K79" s="26"/>
      <c r="L79" s="26"/>
      <c r="M79" s="26"/>
    </row>
    <row r="82" spans="1:13" ht="15.75" x14ac:dyDescent="0.25">
      <c r="A82" s="23" t="s">
        <v>1</v>
      </c>
      <c r="B82" s="23" t="s">
        <v>2</v>
      </c>
      <c r="C82" s="23" t="s">
        <v>3</v>
      </c>
      <c r="D82" s="23" t="s">
        <v>4</v>
      </c>
      <c r="E82" s="23" t="s">
        <v>5</v>
      </c>
      <c r="F82" s="23" t="s">
        <v>6</v>
      </c>
      <c r="G82" s="23" t="s">
        <v>7</v>
      </c>
      <c r="H82" s="23" t="s">
        <v>8</v>
      </c>
      <c r="I82" s="23" t="s">
        <v>9</v>
      </c>
      <c r="J82" s="23" t="s">
        <v>10</v>
      </c>
      <c r="K82" s="23" t="s">
        <v>9</v>
      </c>
      <c r="L82" s="23" t="s">
        <v>11</v>
      </c>
      <c r="M82" s="23" t="s">
        <v>12</v>
      </c>
    </row>
    <row r="83" spans="1:13" ht="15.75" x14ac:dyDescent="0.25">
      <c r="A83" s="24" t="s">
        <v>18</v>
      </c>
      <c r="B83" s="24" t="s">
        <v>13</v>
      </c>
      <c r="C83" s="27">
        <v>23.19</v>
      </c>
      <c r="D83" s="27">
        <v>19.8822050227629</v>
      </c>
      <c r="E83" s="26">
        <f t="shared" ref="E83:E90" si="28">C83-D83</f>
        <v>3.3077949772371014</v>
      </c>
      <c r="F83" s="26"/>
      <c r="G83" s="26">
        <f>E83-$F$86</f>
        <v>-0.19032510076474818</v>
      </c>
      <c r="H83" s="26">
        <f t="shared" ref="H83:H90" si="29">2^-G83</f>
        <v>1.1410208075854538</v>
      </c>
      <c r="I83" s="26"/>
      <c r="J83" s="26">
        <f>H83/$I$86</f>
        <v>1.1346567906609835</v>
      </c>
      <c r="K83" s="26"/>
      <c r="L83" s="26"/>
      <c r="M83" s="26"/>
    </row>
    <row r="84" spans="1:13" ht="15.75" x14ac:dyDescent="0.25">
      <c r="A84" s="24"/>
      <c r="B84" s="24" t="s">
        <v>14</v>
      </c>
      <c r="C84" s="27">
        <v>22.648831688840499</v>
      </c>
      <c r="D84" s="27">
        <v>19.259593772287101</v>
      </c>
      <c r="E84" s="26">
        <f t="shared" si="28"/>
        <v>3.3892379165533981</v>
      </c>
      <c r="F84" s="26"/>
      <c r="G84" s="26">
        <f t="shared" ref="G84:G90" si="30">E84-$F$86</f>
        <v>-0.10888216144845142</v>
      </c>
      <c r="H84" s="26">
        <f t="shared" si="29"/>
        <v>1.078392345592883</v>
      </c>
      <c r="I84" s="26"/>
      <c r="J84" s="26">
        <f t="shared" ref="J84:J90" si="31">H84/$I$86</f>
        <v>1.0723776374535152</v>
      </c>
      <c r="K84" s="26">
        <f>AVERAGE(J83:J86)</f>
        <v>1</v>
      </c>
      <c r="L84" s="26">
        <f>STDEVA(J83:J86)</f>
        <v>0.12226796594461274</v>
      </c>
      <c r="M84" s="26">
        <f>L84/SQRT(4)</f>
        <v>6.1133982972306371E-2</v>
      </c>
    </row>
    <row r="85" spans="1:13" ht="15.75" x14ac:dyDescent="0.25">
      <c r="A85" s="24"/>
      <c r="B85" s="24" t="s">
        <v>15</v>
      </c>
      <c r="C85" s="27">
        <v>23.18</v>
      </c>
      <c r="D85" s="27">
        <v>19.524578053534899</v>
      </c>
      <c r="E85" s="26">
        <f t="shared" si="28"/>
        <v>3.6554219464651005</v>
      </c>
      <c r="F85" s="26"/>
      <c r="G85" s="26">
        <f t="shared" si="30"/>
        <v>0.157301868463251</v>
      </c>
      <c r="H85" s="26">
        <f t="shared" si="29"/>
        <v>0.89670051506644044</v>
      </c>
      <c r="I85" s="26"/>
      <c r="J85" s="26">
        <f t="shared" si="31"/>
        <v>0.89169918887139932</v>
      </c>
      <c r="K85" s="26"/>
      <c r="L85" s="26"/>
      <c r="M85" s="26"/>
    </row>
    <row r="86" spans="1:13" ht="15.75" x14ac:dyDescent="0.25">
      <c r="A86" s="24"/>
      <c r="B86" s="24" t="s">
        <v>16</v>
      </c>
      <c r="C86" s="27">
        <v>23.72</v>
      </c>
      <c r="D86" s="27">
        <v>20.079974528248201</v>
      </c>
      <c r="E86" s="26">
        <f t="shared" si="28"/>
        <v>3.6400254717517981</v>
      </c>
      <c r="F86" s="26">
        <f>AVERAGE(E83:E86)</f>
        <v>3.4981200780018495</v>
      </c>
      <c r="G86" s="26">
        <f t="shared" si="30"/>
        <v>0.14190539374994859</v>
      </c>
      <c r="H86" s="26">
        <f t="shared" si="29"/>
        <v>0.90632136929908846</v>
      </c>
      <c r="I86" s="26">
        <f>AVERAGE(H83:H86)</f>
        <v>1.0056087593859664</v>
      </c>
      <c r="J86" s="26">
        <f t="shared" si="31"/>
        <v>0.90126638301410211</v>
      </c>
      <c r="K86" s="26"/>
      <c r="L86" s="26"/>
      <c r="M86" s="26"/>
    </row>
    <row r="87" spans="1:13" ht="15.75" x14ac:dyDescent="0.25">
      <c r="A87" s="24" t="s">
        <v>56</v>
      </c>
      <c r="B87" s="24" t="s">
        <v>13</v>
      </c>
      <c r="C87" s="27">
        <v>28.573416954780701</v>
      </c>
      <c r="D87" s="27">
        <v>20.906901140068602</v>
      </c>
      <c r="E87" s="26">
        <f t="shared" si="28"/>
        <v>7.6665158147120991</v>
      </c>
      <c r="F87" s="26"/>
      <c r="G87" s="26">
        <f t="shared" si="30"/>
        <v>4.1683957367102495</v>
      </c>
      <c r="H87" s="26">
        <f t="shared" si="29"/>
        <v>5.561447597454372E-2</v>
      </c>
      <c r="I87" s="26"/>
      <c r="J87" s="26">
        <f t="shared" si="31"/>
        <v>5.530428753276017E-2</v>
      </c>
      <c r="K87" s="26"/>
      <c r="L87" s="26"/>
      <c r="M87" s="26"/>
    </row>
    <row r="88" spans="1:13" ht="15.75" x14ac:dyDescent="0.25">
      <c r="A88" s="24"/>
      <c r="B88" s="24" t="s">
        <v>14</v>
      </c>
      <c r="C88" s="27">
        <v>29.107631563689399</v>
      </c>
      <c r="D88" s="27">
        <v>20.103989935676701</v>
      </c>
      <c r="E88" s="26">
        <f t="shared" si="28"/>
        <v>9.0036416280126979</v>
      </c>
      <c r="F88" s="26"/>
      <c r="G88" s="26">
        <f t="shared" si="30"/>
        <v>5.5055215500108483</v>
      </c>
      <c r="H88" s="26">
        <f t="shared" si="29"/>
        <v>2.2012677537202673E-2</v>
      </c>
      <c r="I88" s="26"/>
      <c r="J88" s="26">
        <f t="shared" si="31"/>
        <v>2.188990234198418E-2</v>
      </c>
      <c r="K88" s="26">
        <f>AVERAGE(J87:J90)</f>
        <v>3.6976773950770682E-2</v>
      </c>
      <c r="L88" s="26">
        <f>STDEVA(J87:J90)</f>
        <v>1.3876966955005173E-2</v>
      </c>
      <c r="M88" s="26">
        <f>L88/SQRT(4)</f>
        <v>6.9384834775025866E-3</v>
      </c>
    </row>
    <row r="89" spans="1:13" ht="15.75" x14ac:dyDescent="0.25">
      <c r="A89" s="24"/>
      <c r="B89" s="24" t="s">
        <v>15</v>
      </c>
      <c r="C89" s="27">
        <v>28.920346112768101</v>
      </c>
      <c r="D89" s="27">
        <v>20.519412886503002</v>
      </c>
      <c r="E89" s="26">
        <f t="shared" si="28"/>
        <v>8.4009332262650993</v>
      </c>
      <c r="F89" s="26"/>
      <c r="G89" s="26">
        <f t="shared" si="30"/>
        <v>4.9028131482632498</v>
      </c>
      <c r="H89" s="26">
        <f t="shared" si="29"/>
        <v>3.3427675626692917E-2</v>
      </c>
      <c r="I89" s="26"/>
      <c r="J89" s="26">
        <f t="shared" si="31"/>
        <v>3.3241233546040465E-2</v>
      </c>
      <c r="K89" s="26"/>
      <c r="L89" s="26"/>
      <c r="M89" s="26"/>
    </row>
    <row r="90" spans="1:13" ht="15.75" x14ac:dyDescent="0.25">
      <c r="A90" s="24"/>
      <c r="B90" s="24" t="s">
        <v>16</v>
      </c>
      <c r="C90" s="27">
        <v>29.261826880426799</v>
      </c>
      <c r="D90" s="27">
        <v>21.0337201016291</v>
      </c>
      <c r="E90" s="26">
        <f t="shared" si="28"/>
        <v>8.2281067787976987</v>
      </c>
      <c r="F90" s="26"/>
      <c r="G90" s="26">
        <f t="shared" si="30"/>
        <v>4.7299867007958492</v>
      </c>
      <c r="H90" s="26">
        <f t="shared" si="29"/>
        <v>3.768184197647996E-2</v>
      </c>
      <c r="I90" s="26"/>
      <c r="J90" s="26">
        <f t="shared" si="31"/>
        <v>3.7471672382297892E-2</v>
      </c>
      <c r="K90" s="26"/>
      <c r="L90" s="26"/>
      <c r="M90" s="26"/>
    </row>
    <row r="93" spans="1:13" ht="15.75" x14ac:dyDescent="0.25">
      <c r="A93" s="23" t="s">
        <v>1</v>
      </c>
      <c r="B93" s="23" t="s">
        <v>2</v>
      </c>
      <c r="C93" s="23" t="s">
        <v>3</v>
      </c>
      <c r="D93" s="23" t="s">
        <v>4</v>
      </c>
      <c r="E93" s="23" t="s">
        <v>5</v>
      </c>
      <c r="F93" s="23" t="s">
        <v>6</v>
      </c>
      <c r="G93" s="23" t="s">
        <v>7</v>
      </c>
      <c r="H93" s="23" t="s">
        <v>8</v>
      </c>
      <c r="I93" s="23" t="s">
        <v>9</v>
      </c>
      <c r="J93" s="23" t="s">
        <v>10</v>
      </c>
      <c r="K93" s="23" t="s">
        <v>9</v>
      </c>
      <c r="L93" s="23" t="s">
        <v>11</v>
      </c>
      <c r="M93" s="23" t="s">
        <v>12</v>
      </c>
    </row>
    <row r="94" spans="1:13" ht="15.75" x14ac:dyDescent="0.25">
      <c r="A94" s="24" t="s">
        <v>18</v>
      </c>
      <c r="B94" s="24" t="s">
        <v>13</v>
      </c>
      <c r="C94" s="27">
        <v>23.19</v>
      </c>
      <c r="D94" s="27">
        <v>19.8822050227629</v>
      </c>
      <c r="E94" s="26">
        <f t="shared" ref="E94:E101" si="32">C94-D94</f>
        <v>3.3077949772371014</v>
      </c>
      <c r="F94" s="26"/>
      <c r="G94" s="26">
        <f>E94-$F$97</f>
        <v>-0.19032510076474818</v>
      </c>
      <c r="H94" s="26">
        <f t="shared" ref="H94:H101" si="33">2^-G94</f>
        <v>1.1410208075854538</v>
      </c>
      <c r="I94" s="26"/>
      <c r="J94" s="26">
        <f>H94/$I$97</f>
        <v>1.1346567906609835</v>
      </c>
      <c r="K94" s="26"/>
      <c r="L94" s="26"/>
      <c r="M94" s="26"/>
    </row>
    <row r="95" spans="1:13" ht="15.75" x14ac:dyDescent="0.25">
      <c r="A95" s="24"/>
      <c r="B95" s="24" t="s">
        <v>14</v>
      </c>
      <c r="C95" s="27">
        <v>22.648831688840499</v>
      </c>
      <c r="D95" s="27">
        <v>19.259593772287101</v>
      </c>
      <c r="E95" s="26">
        <f t="shared" si="32"/>
        <v>3.3892379165533981</v>
      </c>
      <c r="F95" s="26"/>
      <c r="G95" s="26">
        <f t="shared" ref="G95:G101" si="34">E95-$F$97</f>
        <v>-0.10888216144845142</v>
      </c>
      <c r="H95" s="26">
        <f t="shared" si="33"/>
        <v>1.078392345592883</v>
      </c>
      <c r="I95" s="26"/>
      <c r="J95" s="26">
        <f t="shared" ref="J95:J101" si="35">H95/$I$97</f>
        <v>1.0723776374535152</v>
      </c>
      <c r="K95" s="26">
        <f>AVERAGE(J94:J97)</f>
        <v>1</v>
      </c>
      <c r="L95" s="26">
        <f>STDEVA(J94:J97)</f>
        <v>0.12226796594461274</v>
      </c>
      <c r="M95" s="26">
        <f>L95/SQRT(4)</f>
        <v>6.1133982972306371E-2</v>
      </c>
    </row>
    <row r="96" spans="1:13" ht="15.75" x14ac:dyDescent="0.25">
      <c r="A96" s="24"/>
      <c r="B96" s="24" t="s">
        <v>15</v>
      </c>
      <c r="C96" s="27">
        <v>23.18</v>
      </c>
      <c r="D96" s="27">
        <v>19.524578053534899</v>
      </c>
      <c r="E96" s="26">
        <f t="shared" si="32"/>
        <v>3.6554219464651005</v>
      </c>
      <c r="F96" s="26"/>
      <c r="G96" s="26">
        <f t="shared" si="34"/>
        <v>0.157301868463251</v>
      </c>
      <c r="H96" s="26">
        <f t="shared" si="33"/>
        <v>0.89670051506644044</v>
      </c>
      <c r="I96" s="26"/>
      <c r="J96" s="26">
        <f t="shared" si="35"/>
        <v>0.89169918887139932</v>
      </c>
      <c r="K96" s="26"/>
      <c r="L96" s="26"/>
      <c r="M96" s="26"/>
    </row>
    <row r="97" spans="1:13" ht="15.75" x14ac:dyDescent="0.25">
      <c r="A97" s="24"/>
      <c r="B97" s="24" t="s">
        <v>16</v>
      </c>
      <c r="C97" s="27">
        <v>23.72</v>
      </c>
      <c r="D97" s="27">
        <v>20.079974528248201</v>
      </c>
      <c r="E97" s="26">
        <f t="shared" si="32"/>
        <v>3.6400254717517981</v>
      </c>
      <c r="F97" s="26">
        <f>AVERAGE(E94:E97)</f>
        <v>3.4981200780018495</v>
      </c>
      <c r="G97" s="26">
        <f t="shared" si="34"/>
        <v>0.14190539374994859</v>
      </c>
      <c r="H97" s="26">
        <f t="shared" si="33"/>
        <v>0.90632136929908846</v>
      </c>
      <c r="I97" s="26">
        <f>AVERAGE(H94:H97)</f>
        <v>1.0056087593859664</v>
      </c>
      <c r="J97" s="26">
        <f t="shared" si="35"/>
        <v>0.90126638301410211</v>
      </c>
      <c r="K97" s="26"/>
      <c r="L97" s="26"/>
      <c r="M97" s="26"/>
    </row>
    <row r="98" spans="1:13" ht="15.75" x14ac:dyDescent="0.25">
      <c r="A98" s="24" t="s">
        <v>61</v>
      </c>
      <c r="B98" s="24" t="s">
        <v>13</v>
      </c>
      <c r="C98" s="27">
        <v>27.773282641618284</v>
      </c>
      <c r="D98" s="27">
        <v>18.687563458565446</v>
      </c>
      <c r="E98" s="26">
        <f t="shared" si="32"/>
        <v>9.0857191830528379</v>
      </c>
      <c r="F98" s="26"/>
      <c r="G98" s="26">
        <f t="shared" si="34"/>
        <v>5.5875991050509883</v>
      </c>
      <c r="H98" s="26">
        <f t="shared" si="33"/>
        <v>2.0795294043834213E-2</v>
      </c>
      <c r="I98" s="26"/>
      <c r="J98" s="26">
        <f t="shared" si="35"/>
        <v>2.0679308776637949E-2</v>
      </c>
      <c r="K98" s="26"/>
      <c r="L98" s="26"/>
      <c r="M98" s="26"/>
    </row>
    <row r="99" spans="1:13" ht="15.75" x14ac:dyDescent="0.25">
      <c r="A99" s="24"/>
      <c r="B99" s="24" t="s">
        <v>14</v>
      </c>
      <c r="C99" s="27">
        <v>27.216334635645126</v>
      </c>
      <c r="D99" s="27">
        <v>18.973030787045801</v>
      </c>
      <c r="E99" s="26">
        <f t="shared" si="32"/>
        <v>8.2433038485993251</v>
      </c>
      <c r="F99" s="26"/>
      <c r="G99" s="26">
        <f t="shared" si="34"/>
        <v>4.7451837705974755</v>
      </c>
      <c r="H99" s="26">
        <f t="shared" si="33"/>
        <v>3.7286992047511611E-2</v>
      </c>
      <c r="I99" s="26"/>
      <c r="J99" s="26">
        <f t="shared" si="35"/>
        <v>3.7079024719593116E-2</v>
      </c>
      <c r="K99" s="26">
        <f>AVERAGE(J98:J101)</f>
        <v>2.4726035280274936E-2</v>
      </c>
      <c r="L99" s="26">
        <f>STDEVA(J98:J101)</f>
        <v>8.6970971573704699E-3</v>
      </c>
      <c r="M99" s="26">
        <f>L99/SQRT(4)</f>
        <v>4.348548578685235E-3</v>
      </c>
    </row>
    <row r="100" spans="1:13" ht="15.75" x14ac:dyDescent="0.25">
      <c r="A100" s="24"/>
      <c r="B100" s="24" t="s">
        <v>15</v>
      </c>
      <c r="C100" s="27">
        <v>27.589056696366804</v>
      </c>
      <c r="D100" s="27">
        <v>18.233256085575935</v>
      </c>
      <c r="E100" s="26">
        <f t="shared" si="32"/>
        <v>9.3558006107908689</v>
      </c>
      <c r="F100" s="26"/>
      <c r="G100" s="26">
        <f t="shared" si="34"/>
        <v>5.8576805327890193</v>
      </c>
      <c r="H100" s="26">
        <f t="shared" si="33"/>
        <v>1.7244970453645075E-2</v>
      </c>
      <c r="I100" s="26"/>
      <c r="J100" s="26">
        <f t="shared" si="35"/>
        <v>1.7148787033413479E-2</v>
      </c>
      <c r="K100" s="26"/>
      <c r="L100" s="26"/>
      <c r="M100" s="26"/>
    </row>
    <row r="101" spans="1:13" ht="15.75" x14ac:dyDescent="0.25">
      <c r="A101" s="24"/>
      <c r="B101" s="24" t="s">
        <v>16</v>
      </c>
      <c r="C101" s="27">
        <v>27.757738989626336</v>
      </c>
      <c r="D101" s="27">
        <v>18.886687139050487</v>
      </c>
      <c r="E101" s="26">
        <f t="shared" si="32"/>
        <v>8.8710518505758493</v>
      </c>
      <c r="F101" s="26"/>
      <c r="G101" s="26">
        <f t="shared" si="34"/>
        <v>5.3729317725739998</v>
      </c>
      <c r="H101" s="26">
        <f t="shared" si="33"/>
        <v>2.4131614105932751E-2</v>
      </c>
      <c r="I101" s="26"/>
      <c r="J101" s="26">
        <f t="shared" si="35"/>
        <v>2.3997020591455198E-2</v>
      </c>
      <c r="K101" s="26"/>
      <c r="L101" s="26"/>
      <c r="M101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BD3A4-9B33-4D9D-A6CA-3723634605E3}">
  <dimension ref="A3:M100"/>
  <sheetViews>
    <sheetView topLeftCell="A55" workbookViewId="0">
      <selection activeCell="N89" sqref="N89"/>
    </sheetView>
  </sheetViews>
  <sheetFormatPr defaultRowHeight="15" x14ac:dyDescent="0.25"/>
  <cols>
    <col min="1" max="1" width="16.28515625" customWidth="1"/>
    <col min="2" max="2" width="14" customWidth="1"/>
    <col min="3" max="3" width="15.28515625" customWidth="1"/>
    <col min="4" max="4" width="18.85546875" customWidth="1"/>
    <col min="5" max="5" width="17.42578125" customWidth="1"/>
    <col min="6" max="6" width="20.28515625" customWidth="1"/>
    <col min="7" max="7" width="19.140625" customWidth="1"/>
    <col min="8" max="9" width="17.85546875" customWidth="1"/>
    <col min="10" max="10" width="17" customWidth="1"/>
    <col min="11" max="11" width="15.42578125" customWidth="1"/>
    <col min="12" max="12" width="14.5703125" customWidth="1"/>
    <col min="13" max="13" width="16.85546875" customWidth="1"/>
  </cols>
  <sheetData>
    <row r="3" spans="1:13" ht="15.75" x14ac:dyDescent="0.25">
      <c r="A3" s="1" t="s">
        <v>63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5.75" x14ac:dyDescent="0.25">
      <c r="A4" s="23" t="s">
        <v>1</v>
      </c>
      <c r="B4" s="23" t="s">
        <v>2</v>
      </c>
      <c r="C4" s="23" t="s">
        <v>3</v>
      </c>
      <c r="D4" s="23" t="s">
        <v>4</v>
      </c>
      <c r="E4" s="23" t="s">
        <v>5</v>
      </c>
      <c r="F4" s="23" t="s">
        <v>6</v>
      </c>
      <c r="G4" s="23" t="s">
        <v>7</v>
      </c>
      <c r="H4" s="23" t="s">
        <v>8</v>
      </c>
      <c r="I4" s="23" t="s">
        <v>9</v>
      </c>
      <c r="J4" s="23" t="s">
        <v>10</v>
      </c>
      <c r="K4" s="23" t="s">
        <v>9</v>
      </c>
      <c r="L4" s="23" t="s">
        <v>11</v>
      </c>
      <c r="M4" s="23" t="s">
        <v>12</v>
      </c>
    </row>
    <row r="5" spans="1:13" ht="15.75" x14ac:dyDescent="0.25">
      <c r="A5" s="24" t="s">
        <v>18</v>
      </c>
      <c r="B5" s="24" t="s">
        <v>13</v>
      </c>
      <c r="C5" s="27">
        <v>22.21</v>
      </c>
      <c r="D5" s="27">
        <v>19.8822050227629</v>
      </c>
      <c r="E5" s="26">
        <f t="shared" ref="E5:E12" si="0">C5-D5</f>
        <v>2.3277949772371009</v>
      </c>
      <c r="F5" s="26"/>
      <c r="G5" s="26">
        <f t="shared" ref="G5:G12" si="1">E5-$F$8</f>
        <v>-0.19909790622407453</v>
      </c>
      <c r="H5" s="27">
        <f t="shared" ref="H5:H12" si="2">2^-G5</f>
        <v>1.1479803170856389</v>
      </c>
      <c r="I5" s="26"/>
      <c r="J5" s="26">
        <f t="shared" ref="J5:J12" si="3">H5/$I$8</f>
        <v>1.008156764323668</v>
      </c>
      <c r="K5" s="26"/>
      <c r="L5" s="26"/>
      <c r="M5" s="26"/>
    </row>
    <row r="6" spans="1:13" ht="15.75" x14ac:dyDescent="0.25">
      <c r="A6" s="24"/>
      <c r="B6" s="24" t="s">
        <v>14</v>
      </c>
      <c r="C6" s="27">
        <v>22.994069490539001</v>
      </c>
      <c r="D6" s="27">
        <v>19.259593772287101</v>
      </c>
      <c r="E6" s="26">
        <f t="shared" si="0"/>
        <v>3.7344757182519004</v>
      </c>
      <c r="F6" s="26"/>
      <c r="G6" s="26">
        <f t="shared" si="1"/>
        <v>1.2075828347907249</v>
      </c>
      <c r="H6" s="27">
        <f t="shared" si="2"/>
        <v>0.43299346770383373</v>
      </c>
      <c r="I6" s="26"/>
      <c r="J6" s="26">
        <f t="shared" si="3"/>
        <v>0.3802550330146619</v>
      </c>
      <c r="K6" s="26">
        <f>AVERAGE(J5:J8)</f>
        <v>1</v>
      </c>
      <c r="L6" s="26">
        <f>STDEVA(J5:J8)</f>
        <v>0.5410564442292487</v>
      </c>
      <c r="M6" s="26">
        <f>L6/SQRT(4)</f>
        <v>0.27052822211462435</v>
      </c>
    </row>
    <row r="7" spans="1:13" ht="15.75" x14ac:dyDescent="0.25">
      <c r="A7" s="24"/>
      <c r="B7" s="24" t="s">
        <v>15</v>
      </c>
      <c r="C7" s="27">
        <v>21.100579063074399</v>
      </c>
      <c r="D7" s="27">
        <v>19.524578053534899</v>
      </c>
      <c r="E7" s="26">
        <f t="shared" si="0"/>
        <v>1.5760010095394996</v>
      </c>
      <c r="F7" s="26"/>
      <c r="G7" s="26">
        <f t="shared" si="1"/>
        <v>-0.95089187392167585</v>
      </c>
      <c r="H7" s="27">
        <f t="shared" si="2"/>
        <v>1.9330673105514691</v>
      </c>
      <c r="I7" s="26"/>
      <c r="J7" s="26">
        <f t="shared" si="3"/>
        <v>1.6976204696374093</v>
      </c>
      <c r="K7" s="26"/>
      <c r="L7" s="26"/>
      <c r="M7" s="26"/>
    </row>
    <row r="8" spans="1:13" ht="15.75" x14ac:dyDescent="0.25">
      <c r="A8" s="24"/>
      <c r="B8" s="24" t="s">
        <v>16</v>
      </c>
      <c r="C8" s="27">
        <v>22.549274357064402</v>
      </c>
      <c r="D8" s="27">
        <v>20.079974528248201</v>
      </c>
      <c r="E8" s="26">
        <f t="shared" si="0"/>
        <v>2.4692998288162009</v>
      </c>
      <c r="F8" s="26">
        <f>AVERAGE(E5:E8)</f>
        <v>2.5268928834611755</v>
      </c>
      <c r="G8" s="26">
        <f t="shared" si="1"/>
        <v>-5.7593054644974551E-2</v>
      </c>
      <c r="H8" s="27">
        <f t="shared" si="2"/>
        <v>1.0407279949831127</v>
      </c>
      <c r="I8" s="26">
        <f>AVERAGE(H5:H8)</f>
        <v>1.1386922725810136</v>
      </c>
      <c r="J8" s="26">
        <f t="shared" si="3"/>
        <v>0.91396773302426093</v>
      </c>
      <c r="K8" s="26"/>
      <c r="L8" s="26"/>
      <c r="M8" s="26"/>
    </row>
    <row r="9" spans="1:13" ht="15.75" x14ac:dyDescent="0.25">
      <c r="A9" s="24" t="s">
        <v>22</v>
      </c>
      <c r="B9" s="24" t="s">
        <v>13</v>
      </c>
      <c r="C9" s="27">
        <v>24.874560380256298</v>
      </c>
      <c r="D9" s="27">
        <v>19.834804473218401</v>
      </c>
      <c r="E9" s="26">
        <f t="shared" si="0"/>
        <v>5.0397559070378968</v>
      </c>
      <c r="F9" s="26"/>
      <c r="G9" s="26">
        <f t="shared" si="1"/>
        <v>2.5128630235767213</v>
      </c>
      <c r="H9" s="27">
        <f t="shared" si="2"/>
        <v>0.1752075653964516</v>
      </c>
      <c r="I9" s="26"/>
      <c r="J9" s="26">
        <f t="shared" si="3"/>
        <v>0.15386735258975445</v>
      </c>
      <c r="K9" s="26"/>
      <c r="L9" s="26"/>
      <c r="M9" s="26"/>
    </row>
    <row r="10" spans="1:13" ht="15.75" x14ac:dyDescent="0.25">
      <c r="A10" s="24"/>
      <c r="B10" s="24" t="s">
        <v>14</v>
      </c>
      <c r="C10" s="27">
        <v>27.005119133032402</v>
      </c>
      <c r="D10" s="27">
        <v>20.222529938849799</v>
      </c>
      <c r="E10" s="26">
        <f t="shared" si="0"/>
        <v>6.7825891941826022</v>
      </c>
      <c r="F10" s="26"/>
      <c r="G10" s="26">
        <f t="shared" si="1"/>
        <v>4.2556963107214267</v>
      </c>
      <c r="H10" s="27">
        <f t="shared" si="2"/>
        <v>5.2348923829584094E-2</v>
      </c>
      <c r="I10" s="26"/>
      <c r="J10" s="26">
        <f t="shared" si="3"/>
        <v>4.5972845421114135E-2</v>
      </c>
      <c r="K10" s="26">
        <f>AVERAGE(J9:J12)</f>
        <v>7.899714818708195E-2</v>
      </c>
      <c r="L10" s="26">
        <f>STDEVA(J9:J12)</f>
        <v>5.8646384642974267E-2</v>
      </c>
      <c r="M10" s="26">
        <f>L10/SQRT(4)</f>
        <v>2.9323192321487133E-2</v>
      </c>
    </row>
    <row r="11" spans="1:13" ht="15.75" x14ac:dyDescent="0.25">
      <c r="A11" s="24"/>
      <c r="B11" s="24" t="s">
        <v>15</v>
      </c>
      <c r="C11" s="27">
        <v>27.429114999815798</v>
      </c>
      <c r="D11" s="27">
        <v>19.5172859056491</v>
      </c>
      <c r="E11" s="26">
        <f t="shared" si="0"/>
        <v>7.9118290941666984</v>
      </c>
      <c r="F11" s="26"/>
      <c r="G11" s="26">
        <f t="shared" si="1"/>
        <v>5.384936210705523</v>
      </c>
      <c r="H11" s="27">
        <f t="shared" si="2"/>
        <v>2.3931651828038015E-2</v>
      </c>
      <c r="I11" s="26"/>
      <c r="J11" s="26">
        <f t="shared" si="3"/>
        <v>2.1016786013479661E-2</v>
      </c>
      <c r="K11" s="26"/>
      <c r="L11" s="26"/>
      <c r="M11" s="26"/>
    </row>
    <row r="12" spans="1:13" ht="15.75" x14ac:dyDescent="0.25">
      <c r="A12" s="24"/>
      <c r="B12" s="24" t="s">
        <v>16</v>
      </c>
      <c r="C12" s="27">
        <v>25.058461754382702</v>
      </c>
      <c r="D12" s="27">
        <v>19.3250153728886</v>
      </c>
      <c r="E12" s="26">
        <f t="shared" si="0"/>
        <v>5.733446381494101</v>
      </c>
      <c r="F12" s="26"/>
      <c r="G12" s="26">
        <f t="shared" si="1"/>
        <v>3.2065534980329256</v>
      </c>
      <c r="H12" s="27">
        <f t="shared" si="2"/>
        <v>0.10832562773219605</v>
      </c>
      <c r="I12" s="26"/>
      <c r="J12" s="26">
        <f t="shared" si="3"/>
        <v>9.5131608723979549E-2</v>
      </c>
      <c r="K12" s="26"/>
      <c r="L12" s="26"/>
      <c r="M12" s="26"/>
    </row>
    <row r="15" spans="1:13" ht="15.75" x14ac:dyDescent="0.25">
      <c r="A15" s="23" t="s">
        <v>1</v>
      </c>
      <c r="B15" s="23" t="s">
        <v>2</v>
      </c>
      <c r="C15" s="23" t="s">
        <v>3</v>
      </c>
      <c r="D15" s="23" t="s">
        <v>4</v>
      </c>
      <c r="E15" s="23" t="s">
        <v>5</v>
      </c>
      <c r="F15" s="23" t="s">
        <v>6</v>
      </c>
      <c r="G15" s="23" t="s">
        <v>7</v>
      </c>
      <c r="H15" s="23" t="s">
        <v>8</v>
      </c>
      <c r="I15" s="23" t="s">
        <v>9</v>
      </c>
      <c r="J15" s="23" t="s">
        <v>10</v>
      </c>
      <c r="K15" s="23" t="s">
        <v>9</v>
      </c>
      <c r="L15" s="23" t="s">
        <v>11</v>
      </c>
      <c r="M15" s="23" t="s">
        <v>12</v>
      </c>
    </row>
    <row r="16" spans="1:13" ht="15.75" x14ac:dyDescent="0.25">
      <c r="A16" s="24" t="s">
        <v>18</v>
      </c>
      <c r="B16" s="24" t="s">
        <v>13</v>
      </c>
      <c r="C16" s="27">
        <v>20.0859302056889</v>
      </c>
      <c r="D16" s="27">
        <v>19.5506225213033</v>
      </c>
      <c r="E16" s="26">
        <f t="shared" ref="E16:E23" si="4">C16-D16</f>
        <v>0.53530768438560017</v>
      </c>
      <c r="F16" s="26"/>
      <c r="G16" s="26">
        <f>E16-$F$19</f>
        <v>-0.69145473711180028</v>
      </c>
      <c r="H16" s="26">
        <f t="shared" ref="H16:H23" si="5">2^-G16</f>
        <v>1.6149110883629216</v>
      </c>
      <c r="I16" s="26"/>
      <c r="J16" s="26">
        <f>H16/$I$19</f>
        <v>1.5219988328023046</v>
      </c>
      <c r="K16" s="26"/>
      <c r="L16" s="26"/>
      <c r="M16" s="26"/>
    </row>
    <row r="17" spans="1:13" ht="15.75" x14ac:dyDescent="0.25">
      <c r="A17" s="24"/>
      <c r="B17" s="24" t="s">
        <v>14</v>
      </c>
      <c r="C17" s="27">
        <v>20.708760784487001</v>
      </c>
      <c r="D17" s="27">
        <v>19.7200020286569</v>
      </c>
      <c r="E17" s="26">
        <f t="shared" si="4"/>
        <v>0.98875875583010142</v>
      </c>
      <c r="F17" s="26"/>
      <c r="G17" s="26">
        <f t="shared" ref="G17:G23" si="6">E17-$F$19</f>
        <v>-0.23800366566729902</v>
      </c>
      <c r="H17" s="26">
        <f t="shared" si="5"/>
        <v>1.1793595888296271</v>
      </c>
      <c r="I17" s="26"/>
      <c r="J17" s="26">
        <f t="shared" ref="J17:J23" si="7">H17/$I$19</f>
        <v>1.111506342725358</v>
      </c>
      <c r="K17" s="26">
        <f>AVERAGE(J16:J19)</f>
        <v>1</v>
      </c>
      <c r="L17" s="26">
        <f>STDEVA(J16:J19)</f>
        <v>0.40269183545444748</v>
      </c>
      <c r="M17" s="26">
        <f>L17/SQRT(4)</f>
        <v>0.20134591772722374</v>
      </c>
    </row>
    <row r="18" spans="1:13" ht="15.75" x14ac:dyDescent="0.25">
      <c r="A18" s="24"/>
      <c r="B18" s="24" t="s">
        <v>15</v>
      </c>
      <c r="C18" s="27">
        <v>21.56</v>
      </c>
      <c r="D18" s="27">
        <v>19.913347225172799</v>
      </c>
      <c r="E18" s="26">
        <f t="shared" si="4"/>
        <v>1.6466527748271993</v>
      </c>
      <c r="F18" s="26"/>
      <c r="G18" s="26">
        <f t="shared" si="6"/>
        <v>0.41989035332979885</v>
      </c>
      <c r="H18" s="26">
        <f t="shared" si="5"/>
        <v>0.74748143170454051</v>
      </c>
      <c r="I18" s="26"/>
      <c r="J18" s="26">
        <f t="shared" si="7"/>
        <v>0.70447585306321003</v>
      </c>
      <c r="K18" s="26"/>
      <c r="L18" s="26"/>
      <c r="M18" s="26"/>
    </row>
    <row r="19" spans="1:13" ht="15.75" x14ac:dyDescent="0.25">
      <c r="A19" s="24"/>
      <c r="B19" s="24" t="s">
        <v>16</v>
      </c>
      <c r="C19" s="27">
        <v>21.02</v>
      </c>
      <c r="D19" s="27">
        <v>19.283669529053299</v>
      </c>
      <c r="E19" s="26">
        <f t="shared" si="4"/>
        <v>1.7363304709467009</v>
      </c>
      <c r="F19" s="26">
        <f>AVERAGE(E16:E19)</f>
        <v>1.2267624214974004</v>
      </c>
      <c r="G19" s="26">
        <f t="shared" si="6"/>
        <v>0.50956804944930045</v>
      </c>
      <c r="H19" s="26">
        <f t="shared" si="5"/>
        <v>0.70243271847113387</v>
      </c>
      <c r="I19" s="26">
        <f>AVERAGE(H16:H19)</f>
        <v>1.0610462068420559</v>
      </c>
      <c r="J19" s="26">
        <f t="shared" si="7"/>
        <v>0.66201897140912724</v>
      </c>
      <c r="K19" s="26"/>
      <c r="L19" s="26"/>
      <c r="M19" s="26"/>
    </row>
    <row r="20" spans="1:13" ht="15.75" x14ac:dyDescent="0.25">
      <c r="A20" s="24" t="s">
        <v>26</v>
      </c>
      <c r="B20" s="24" t="s">
        <v>13</v>
      </c>
      <c r="C20" s="27">
        <v>27.364627790107001</v>
      </c>
      <c r="D20" s="27">
        <v>22.783712275605801</v>
      </c>
      <c r="E20" s="26">
        <f t="shared" si="4"/>
        <v>4.5809155145011999</v>
      </c>
      <c r="F20" s="26"/>
      <c r="G20" s="26">
        <f t="shared" si="6"/>
        <v>3.3541530930037995</v>
      </c>
      <c r="H20" s="26">
        <f t="shared" si="5"/>
        <v>9.7791094968187317E-2</v>
      </c>
      <c r="I20" s="26"/>
      <c r="J20" s="26">
        <f t="shared" si="7"/>
        <v>9.2164784471770136E-2</v>
      </c>
      <c r="K20" s="26"/>
      <c r="L20" s="26"/>
      <c r="M20" s="26"/>
    </row>
    <row r="21" spans="1:13" ht="15.75" x14ac:dyDescent="0.25">
      <c r="A21" s="24"/>
      <c r="B21" s="24" t="s">
        <v>14</v>
      </c>
      <c r="C21" s="27">
        <v>27.2195562579039</v>
      </c>
      <c r="D21" s="27">
        <v>22.432240166945601</v>
      </c>
      <c r="E21" s="26">
        <f t="shared" si="4"/>
        <v>4.7873160909582992</v>
      </c>
      <c r="F21" s="26"/>
      <c r="G21" s="26">
        <f t="shared" si="6"/>
        <v>3.5605536694608988</v>
      </c>
      <c r="H21" s="26">
        <f t="shared" si="5"/>
        <v>8.4755237330647465E-2</v>
      </c>
      <c r="I21" s="26"/>
      <c r="J21" s="26">
        <f t="shared" si="7"/>
        <v>7.9878931552755522E-2</v>
      </c>
      <c r="K21" s="26">
        <f>AVERAGE(J20:J23)</f>
        <v>0.16845019084835139</v>
      </c>
      <c r="L21" s="26">
        <f>STDEVA(J20:J23)</f>
        <v>0.17846849664671405</v>
      </c>
      <c r="M21" s="26">
        <f>L21/SQRT(4)</f>
        <v>8.9234248323357024E-2</v>
      </c>
    </row>
    <row r="22" spans="1:13" ht="15.75" x14ac:dyDescent="0.25">
      <c r="A22" s="24"/>
      <c r="B22" s="24" t="s">
        <v>15</v>
      </c>
      <c r="C22" s="27">
        <v>27.519080398268802</v>
      </c>
      <c r="D22" s="27">
        <v>22.458197430142899</v>
      </c>
      <c r="E22" s="26">
        <f t="shared" si="4"/>
        <v>5.0608829681259024</v>
      </c>
      <c r="F22" s="26"/>
      <c r="G22" s="26">
        <f t="shared" si="6"/>
        <v>3.834120546628502</v>
      </c>
      <c r="H22" s="26">
        <f t="shared" si="5"/>
        <v>7.0115608669626184E-2</v>
      </c>
      <c r="I22" s="26"/>
      <c r="J22" s="26">
        <f t="shared" si="7"/>
        <v>6.608157893359623E-2</v>
      </c>
      <c r="K22" s="26"/>
      <c r="L22" s="26"/>
      <c r="M22" s="26"/>
    </row>
    <row r="23" spans="1:13" ht="15.75" x14ac:dyDescent="0.25">
      <c r="A23" s="24"/>
      <c r="B23" s="24" t="s">
        <v>16</v>
      </c>
      <c r="C23" s="27">
        <v>25.309120201634698</v>
      </c>
      <c r="D23" s="27">
        <v>22.969171051657</v>
      </c>
      <c r="E23" s="26">
        <f t="shared" si="4"/>
        <v>2.3399491499776985</v>
      </c>
      <c r="F23" s="26"/>
      <c r="G23" s="26">
        <f t="shared" si="6"/>
        <v>1.1131867284802981</v>
      </c>
      <c r="H23" s="26">
        <f t="shared" si="5"/>
        <v>0.46227180319739353</v>
      </c>
      <c r="I23" s="26"/>
      <c r="J23" s="26">
        <f t="shared" si="7"/>
        <v>0.4356754684352836</v>
      </c>
      <c r="K23" s="26"/>
      <c r="L23" s="26"/>
      <c r="M23" s="26"/>
    </row>
    <row r="26" spans="1:13" ht="15.75" x14ac:dyDescent="0.25">
      <c r="A26" s="23" t="s">
        <v>1</v>
      </c>
      <c r="B26" s="23" t="s">
        <v>2</v>
      </c>
      <c r="C26" s="23" t="s">
        <v>3</v>
      </c>
      <c r="D26" s="23" t="s">
        <v>4</v>
      </c>
      <c r="E26" s="23" t="s">
        <v>5</v>
      </c>
      <c r="F26" s="23" t="s">
        <v>6</v>
      </c>
      <c r="G26" s="23" t="s">
        <v>7</v>
      </c>
      <c r="H26" s="23" t="s">
        <v>8</v>
      </c>
      <c r="I26" s="23" t="s">
        <v>9</v>
      </c>
      <c r="J26" s="23" t="s">
        <v>10</v>
      </c>
      <c r="K26" s="23" t="s">
        <v>9</v>
      </c>
      <c r="L26" s="23" t="s">
        <v>11</v>
      </c>
      <c r="M26" s="23" t="s">
        <v>12</v>
      </c>
    </row>
    <row r="27" spans="1:13" ht="15.75" x14ac:dyDescent="0.25">
      <c r="A27" s="24" t="s">
        <v>18</v>
      </c>
      <c r="B27" s="24" t="s">
        <v>13</v>
      </c>
      <c r="C27" s="27">
        <v>22.21</v>
      </c>
      <c r="D27" s="27">
        <v>19.8822050227629</v>
      </c>
      <c r="E27" s="26">
        <f t="shared" ref="E27:E34" si="8">C27-D27</f>
        <v>2.3277949772371009</v>
      </c>
      <c r="F27" s="26"/>
      <c r="G27" s="26">
        <f>E27-$F$30</f>
        <v>-0.19909790622407453</v>
      </c>
      <c r="H27" s="26">
        <f t="shared" ref="H27:H34" si="9">2^-G27</f>
        <v>1.1479803170856389</v>
      </c>
      <c r="I27" s="26"/>
      <c r="J27" s="26">
        <f>H27/$I$30</f>
        <v>1.008156764323668</v>
      </c>
      <c r="K27" s="26"/>
      <c r="L27" s="26"/>
      <c r="M27" s="26"/>
    </row>
    <row r="28" spans="1:13" ht="15.75" x14ac:dyDescent="0.25">
      <c r="A28" s="24"/>
      <c r="B28" s="24" t="s">
        <v>14</v>
      </c>
      <c r="C28" s="27">
        <v>22.994069490539001</v>
      </c>
      <c r="D28" s="27">
        <v>19.259593772287101</v>
      </c>
      <c r="E28" s="26">
        <f t="shared" si="8"/>
        <v>3.7344757182519004</v>
      </c>
      <c r="F28" s="26"/>
      <c r="G28" s="26">
        <f t="shared" ref="G28:G34" si="10">E28-$F$30</f>
        <v>1.2075828347907249</v>
      </c>
      <c r="H28" s="26">
        <f t="shared" si="9"/>
        <v>0.43299346770383373</v>
      </c>
      <c r="I28" s="26"/>
      <c r="J28" s="26">
        <f t="shared" ref="J28:J34" si="11">H28/$I$30</f>
        <v>0.3802550330146619</v>
      </c>
      <c r="K28" s="26">
        <f>AVERAGE(J27:J30)</f>
        <v>1</v>
      </c>
      <c r="L28" s="26">
        <f>STDEVA(J27:J30)</f>
        <v>0.5410564442292487</v>
      </c>
      <c r="M28" s="26">
        <f>L28/SQRT(4)</f>
        <v>0.27052822211462435</v>
      </c>
    </row>
    <row r="29" spans="1:13" ht="15.75" x14ac:dyDescent="0.25">
      <c r="A29" s="24"/>
      <c r="B29" s="24" t="s">
        <v>15</v>
      </c>
      <c r="C29" s="27">
        <v>21.100579063074399</v>
      </c>
      <c r="D29" s="27">
        <v>19.524578053534899</v>
      </c>
      <c r="E29" s="26">
        <f t="shared" si="8"/>
        <v>1.5760010095394996</v>
      </c>
      <c r="F29" s="26"/>
      <c r="G29" s="26">
        <f t="shared" si="10"/>
        <v>-0.95089187392167585</v>
      </c>
      <c r="H29" s="26">
        <f t="shared" si="9"/>
        <v>1.9330673105514691</v>
      </c>
      <c r="I29" s="26"/>
      <c r="J29" s="26">
        <f t="shared" si="11"/>
        <v>1.6976204696374093</v>
      </c>
      <c r="K29" s="26"/>
      <c r="L29" s="26"/>
      <c r="M29" s="26"/>
    </row>
    <row r="30" spans="1:13" ht="15.75" x14ac:dyDescent="0.25">
      <c r="A30" s="24"/>
      <c r="B30" s="24" t="s">
        <v>16</v>
      </c>
      <c r="C30" s="27">
        <v>22.549274357064402</v>
      </c>
      <c r="D30" s="27">
        <v>20.079974528248201</v>
      </c>
      <c r="E30" s="26">
        <f t="shared" si="8"/>
        <v>2.4692998288162009</v>
      </c>
      <c r="F30" s="26">
        <f>AVERAGE(E27:E30)</f>
        <v>2.5268928834611755</v>
      </c>
      <c r="G30" s="26">
        <f t="shared" si="10"/>
        <v>-5.7593054644974551E-2</v>
      </c>
      <c r="H30" s="26">
        <f t="shared" si="9"/>
        <v>1.0407279949831127</v>
      </c>
      <c r="I30" s="26">
        <f>AVERAGE(H27:H30)</f>
        <v>1.1386922725810136</v>
      </c>
      <c r="J30" s="26">
        <f t="shared" si="11"/>
        <v>0.91396773302426093</v>
      </c>
      <c r="K30" s="26"/>
      <c r="L30" s="26"/>
      <c r="M30" s="26"/>
    </row>
    <row r="31" spans="1:13" ht="15.75" x14ac:dyDescent="0.25">
      <c r="A31" s="24" t="s">
        <v>28</v>
      </c>
      <c r="B31" s="24" t="s">
        <v>13</v>
      </c>
      <c r="C31" s="27">
        <v>25.7386850509412</v>
      </c>
      <c r="D31" s="27">
        <v>21.991596408957701</v>
      </c>
      <c r="E31" s="26">
        <f t="shared" si="8"/>
        <v>3.747088641983499</v>
      </c>
      <c r="F31" s="26"/>
      <c r="G31" s="26">
        <f t="shared" si="10"/>
        <v>1.2201957585223235</v>
      </c>
      <c r="H31" s="26">
        <f t="shared" si="9"/>
        <v>0.42922447302701672</v>
      </c>
      <c r="I31" s="26"/>
      <c r="J31" s="26">
        <f t="shared" si="11"/>
        <v>0.37694510041252521</v>
      </c>
      <c r="K31" s="26"/>
      <c r="L31" s="26"/>
      <c r="M31" s="26"/>
    </row>
    <row r="32" spans="1:13" ht="15.75" x14ac:dyDescent="0.25">
      <c r="A32" s="24"/>
      <c r="B32" s="24" t="s">
        <v>14</v>
      </c>
      <c r="C32" s="27">
        <v>24.678842777366899</v>
      </c>
      <c r="D32" s="27">
        <v>21.428141979927201</v>
      </c>
      <c r="E32" s="26">
        <f t="shared" si="8"/>
        <v>3.2507007974396984</v>
      </c>
      <c r="F32" s="26"/>
      <c r="G32" s="26">
        <f t="shared" si="10"/>
        <v>0.72380791397852295</v>
      </c>
      <c r="H32" s="26">
        <f t="shared" si="9"/>
        <v>0.60549715485167832</v>
      </c>
      <c r="I32" s="26"/>
      <c r="J32" s="26">
        <f t="shared" si="11"/>
        <v>0.53174783866692088</v>
      </c>
      <c r="K32" s="26">
        <f>AVERAGE(J31:J34)</f>
        <v>0.28679665773830093</v>
      </c>
      <c r="L32" s="26">
        <f>STDEVA(J31:J34)</f>
        <v>0.20589117080273828</v>
      </c>
      <c r="M32" s="26">
        <f>L32/SQRT(4)</f>
        <v>0.10294558540136914</v>
      </c>
    </row>
    <row r="33" spans="1:13" ht="15.75" x14ac:dyDescent="0.25">
      <c r="A33" s="24"/>
      <c r="B33" s="24" t="s">
        <v>15</v>
      </c>
      <c r="C33" s="27">
        <v>26.761321604489599</v>
      </c>
      <c r="D33" s="27">
        <v>21.753622234259002</v>
      </c>
      <c r="E33" s="26">
        <f t="shared" si="8"/>
        <v>5.007699370230597</v>
      </c>
      <c r="F33" s="26"/>
      <c r="G33" s="26">
        <f t="shared" si="10"/>
        <v>2.4808064867694215</v>
      </c>
      <c r="H33" s="26">
        <f t="shared" si="9"/>
        <v>0.17914423386557907</v>
      </c>
      <c r="I33" s="26"/>
      <c r="J33" s="26">
        <f t="shared" si="11"/>
        <v>0.1573245363820045</v>
      </c>
      <c r="K33" s="26"/>
      <c r="L33" s="26"/>
      <c r="M33" s="26"/>
    </row>
    <row r="34" spans="1:13" ht="15.75" x14ac:dyDescent="0.25">
      <c r="A34" s="24"/>
      <c r="B34" s="24" t="s">
        <v>16</v>
      </c>
      <c r="C34" s="27">
        <v>26.761321604489599</v>
      </c>
      <c r="D34" s="27">
        <v>20.798882051277602</v>
      </c>
      <c r="E34" s="26">
        <f t="shared" si="8"/>
        <v>5.9624395532119969</v>
      </c>
      <c r="F34" s="26"/>
      <c r="G34" s="26">
        <f t="shared" si="10"/>
        <v>3.4355466697508215</v>
      </c>
      <c r="H34" s="26">
        <f t="shared" si="9"/>
        <v>9.2426690130386027E-2</v>
      </c>
      <c r="I34" s="26"/>
      <c r="J34" s="26">
        <f t="shared" si="11"/>
        <v>8.1169155491753131E-2</v>
      </c>
      <c r="K34" s="26"/>
      <c r="L34" s="26"/>
      <c r="M34" s="26"/>
    </row>
    <row r="37" spans="1:13" ht="15.75" x14ac:dyDescent="0.25">
      <c r="A37" s="23" t="s">
        <v>1</v>
      </c>
      <c r="B37" s="23" t="s">
        <v>2</v>
      </c>
      <c r="C37" s="23" t="s">
        <v>3</v>
      </c>
      <c r="D37" s="23" t="s">
        <v>4</v>
      </c>
      <c r="E37" s="23" t="s">
        <v>5</v>
      </c>
      <c r="F37" s="23" t="s">
        <v>6</v>
      </c>
      <c r="G37" s="23" t="s">
        <v>7</v>
      </c>
      <c r="H37" s="23" t="s">
        <v>8</v>
      </c>
      <c r="I37" s="23" t="s">
        <v>9</v>
      </c>
      <c r="J37" s="23" t="s">
        <v>10</v>
      </c>
      <c r="K37" s="23" t="s">
        <v>9</v>
      </c>
      <c r="L37" s="23" t="s">
        <v>11</v>
      </c>
      <c r="M37" s="23" t="s">
        <v>12</v>
      </c>
    </row>
    <row r="38" spans="1:13" ht="15.75" x14ac:dyDescent="0.25">
      <c r="A38" s="24" t="s">
        <v>18</v>
      </c>
      <c r="B38" s="24" t="s">
        <v>13</v>
      </c>
      <c r="C38" s="27">
        <v>22.5515076032979</v>
      </c>
      <c r="D38" s="27">
        <v>19.43</v>
      </c>
      <c r="E38" s="26">
        <f t="shared" ref="E38:E45" si="12">C38-D38</f>
        <v>3.1215076032978999</v>
      </c>
      <c r="F38" s="26"/>
      <c r="G38" s="26">
        <f>E38-$F$41</f>
        <v>-1.3394202965852759</v>
      </c>
      <c r="H38" s="26">
        <f t="shared" ref="H38:H45" si="13">2^-G38</f>
        <v>2.5304961801899895</v>
      </c>
      <c r="I38" s="26"/>
      <c r="J38" s="26">
        <f>H38/$I$41</f>
        <v>2.09252749273239</v>
      </c>
      <c r="K38" s="26"/>
      <c r="L38" s="26"/>
      <c r="M38" s="26"/>
    </row>
    <row r="39" spans="1:13" ht="15.75" x14ac:dyDescent="0.25">
      <c r="A39" s="24"/>
      <c r="B39" s="24" t="s">
        <v>14</v>
      </c>
      <c r="C39" s="27">
        <v>25.218979103334501</v>
      </c>
      <c r="D39" s="27">
        <v>19.66</v>
      </c>
      <c r="E39" s="26">
        <f t="shared" si="12"/>
        <v>5.5589791033345008</v>
      </c>
      <c r="F39" s="26"/>
      <c r="G39" s="26">
        <f t="shared" ref="G39:G45" si="14">E39-$F$41</f>
        <v>1.098051203451325</v>
      </c>
      <c r="H39" s="26">
        <f t="shared" si="13"/>
        <v>0.46714709338325811</v>
      </c>
      <c r="I39" s="26"/>
      <c r="J39" s="26">
        <f t="shared" ref="J39:J45" si="15">H39/$I$41</f>
        <v>0.38629504510103663</v>
      </c>
      <c r="K39" s="26">
        <f>AVERAGE(J38:J41)</f>
        <v>0.99999999999999978</v>
      </c>
      <c r="L39" s="26">
        <f>STDEVA(J38:J41)</f>
        <v>0.74943546796382066</v>
      </c>
      <c r="M39" s="26">
        <f>L39/SQRT(4)</f>
        <v>0.37471773398191033</v>
      </c>
    </row>
    <row r="40" spans="1:13" ht="15.75" x14ac:dyDescent="0.25">
      <c r="A40" s="24"/>
      <c r="B40" s="24" t="s">
        <v>15</v>
      </c>
      <c r="C40" s="27">
        <v>24.083224892900301</v>
      </c>
      <c r="D40" s="27">
        <v>19.489999999999998</v>
      </c>
      <c r="E40" s="26">
        <f t="shared" si="12"/>
        <v>4.5932248929003023</v>
      </c>
      <c r="F40" s="26"/>
      <c r="G40" s="26">
        <f t="shared" si="14"/>
        <v>0.1322969930171265</v>
      </c>
      <c r="H40" s="26">
        <f t="shared" si="13"/>
        <v>0.91237764726351667</v>
      </c>
      <c r="I40" s="26"/>
      <c r="J40" s="26">
        <f t="shared" si="15"/>
        <v>0.75446678228538677</v>
      </c>
      <c r="K40" s="26"/>
      <c r="L40" s="26"/>
      <c r="M40" s="26"/>
    </row>
    <row r="41" spans="1:13" ht="15.75" x14ac:dyDescent="0.25">
      <c r="A41" s="24"/>
      <c r="B41" s="24" t="s">
        <v>16</v>
      </c>
      <c r="C41" s="27">
        <v>23.95</v>
      </c>
      <c r="D41" s="27">
        <v>19.38</v>
      </c>
      <c r="E41" s="26">
        <f t="shared" si="12"/>
        <v>4.57</v>
      </c>
      <c r="F41" s="26">
        <f>AVERAGE(E38:E41)</f>
        <v>4.4609278998831758</v>
      </c>
      <c r="G41" s="26">
        <f t="shared" si="14"/>
        <v>0.10907210011682444</v>
      </c>
      <c r="H41" s="26">
        <f t="shared" si="13"/>
        <v>0.92718420832635351</v>
      </c>
      <c r="I41" s="26">
        <f>AVERAGE(H38:H41)</f>
        <v>1.2093012822907796</v>
      </c>
      <c r="J41" s="26">
        <f t="shared" si="15"/>
        <v>0.76671067988118591</v>
      </c>
      <c r="K41" s="26"/>
      <c r="L41" s="26"/>
      <c r="M41" s="26"/>
    </row>
    <row r="42" spans="1:13" ht="15.75" x14ac:dyDescent="0.25">
      <c r="A42" s="24" t="s">
        <v>36</v>
      </c>
      <c r="B42" s="24" t="s">
        <v>13</v>
      </c>
      <c r="C42" s="27">
        <v>25.58</v>
      </c>
      <c r="D42" s="27">
        <v>20.767525230427701</v>
      </c>
      <c r="E42" s="26">
        <f t="shared" si="12"/>
        <v>4.8124747695722974</v>
      </c>
      <c r="F42" s="26"/>
      <c r="G42" s="26">
        <f t="shared" si="14"/>
        <v>0.35154686968912152</v>
      </c>
      <c r="H42" s="26">
        <f t="shared" si="13"/>
        <v>0.78374331109482342</v>
      </c>
      <c r="I42" s="26"/>
      <c r="J42" s="26">
        <f t="shared" si="15"/>
        <v>0.64809598945448754</v>
      </c>
      <c r="K42" s="26"/>
      <c r="L42" s="26"/>
      <c r="M42" s="26"/>
    </row>
    <row r="43" spans="1:13" ht="15.75" x14ac:dyDescent="0.25">
      <c r="A43" s="24"/>
      <c r="B43" s="24" t="s">
        <v>14</v>
      </c>
      <c r="C43" s="27">
        <v>26.136670472087498</v>
      </c>
      <c r="D43" s="27">
        <v>20.059945902238798</v>
      </c>
      <c r="E43" s="26">
        <f t="shared" si="12"/>
        <v>6.0767245698487002</v>
      </c>
      <c r="F43" s="26"/>
      <c r="G43" s="26">
        <f t="shared" si="14"/>
        <v>1.6157966699655244</v>
      </c>
      <c r="H43" s="26">
        <f t="shared" si="13"/>
        <v>0.32628471948019738</v>
      </c>
      <c r="I43" s="26"/>
      <c r="J43" s="26">
        <f t="shared" si="15"/>
        <v>0.26981259695856452</v>
      </c>
      <c r="K43" s="26">
        <f>AVERAGE(J42:J45)</f>
        <v>0.47684258407919333</v>
      </c>
      <c r="L43" s="26">
        <f>STDEVA(J42:J45)</f>
        <v>0.18191392188206007</v>
      </c>
      <c r="M43" s="26">
        <f>L43/SQRT(4)</f>
        <v>9.0956960941030035E-2</v>
      </c>
    </row>
    <row r="44" spans="1:13" ht="15.75" x14ac:dyDescent="0.25">
      <c r="A44" s="24"/>
      <c r="B44" s="24" t="s">
        <v>15</v>
      </c>
      <c r="C44" s="27">
        <v>25.64</v>
      </c>
      <c r="D44" s="27">
        <v>20.056304126398501</v>
      </c>
      <c r="E44" s="26">
        <f t="shared" si="12"/>
        <v>5.5836958736014992</v>
      </c>
      <c r="F44" s="26"/>
      <c r="G44" s="26">
        <f t="shared" si="14"/>
        <v>1.1227679737183234</v>
      </c>
      <c r="H44" s="26">
        <f t="shared" si="13"/>
        <v>0.45921192951472251</v>
      </c>
      <c r="I44" s="26"/>
      <c r="J44" s="26">
        <f t="shared" si="15"/>
        <v>0.379733269317996</v>
      </c>
      <c r="K44" s="26"/>
      <c r="L44" s="26"/>
      <c r="M44" s="26"/>
    </row>
    <row r="45" spans="1:13" ht="15.75" x14ac:dyDescent="0.25">
      <c r="A45" s="24"/>
      <c r="B45" s="24" t="s">
        <v>16</v>
      </c>
      <c r="C45" s="27">
        <v>25.2162084073403</v>
      </c>
      <c r="D45" s="27">
        <v>20.315693067616898</v>
      </c>
      <c r="E45" s="26">
        <f t="shared" si="12"/>
        <v>4.9005153397234018</v>
      </c>
      <c r="F45" s="26"/>
      <c r="G45" s="26">
        <f t="shared" si="14"/>
        <v>0.43958743984022597</v>
      </c>
      <c r="H45" s="26">
        <f t="shared" si="13"/>
        <v>0.73734543342152636</v>
      </c>
      <c r="I45" s="26"/>
      <c r="J45" s="26">
        <f t="shared" si="15"/>
        <v>0.60972848058572537</v>
      </c>
      <c r="K45" s="26"/>
      <c r="L45" s="26"/>
      <c r="M45" s="26"/>
    </row>
    <row r="48" spans="1:13" ht="15.75" x14ac:dyDescent="0.25">
      <c r="A48" s="23" t="s">
        <v>1</v>
      </c>
      <c r="B48" s="23" t="s">
        <v>2</v>
      </c>
      <c r="C48" s="23" t="s">
        <v>3</v>
      </c>
      <c r="D48" s="23" t="s">
        <v>4</v>
      </c>
      <c r="E48" s="23" t="s">
        <v>5</v>
      </c>
      <c r="F48" s="23" t="s">
        <v>6</v>
      </c>
      <c r="G48" s="23" t="s">
        <v>7</v>
      </c>
      <c r="H48" s="23" t="s">
        <v>8</v>
      </c>
      <c r="I48" s="23" t="s">
        <v>9</v>
      </c>
      <c r="J48" s="23" t="s">
        <v>10</v>
      </c>
      <c r="K48" s="23" t="s">
        <v>9</v>
      </c>
      <c r="L48" s="23" t="s">
        <v>11</v>
      </c>
      <c r="M48" s="23" t="s">
        <v>12</v>
      </c>
    </row>
    <row r="49" spans="1:13" ht="15.75" x14ac:dyDescent="0.25">
      <c r="A49" s="24" t="s">
        <v>18</v>
      </c>
      <c r="B49" s="24" t="s">
        <v>13</v>
      </c>
      <c r="C49" s="27">
        <v>22.21</v>
      </c>
      <c r="D49" s="27">
        <v>19.8822050227629</v>
      </c>
      <c r="E49" s="26">
        <f t="shared" ref="E49:E56" si="16">C49-D49</f>
        <v>2.3277949772371009</v>
      </c>
      <c r="F49" s="26"/>
      <c r="G49" s="26">
        <f>E49-$F$52</f>
        <v>-0.19909790622407453</v>
      </c>
      <c r="H49" s="26">
        <f t="shared" ref="H49:H56" si="17">2^-G49</f>
        <v>1.1479803170856389</v>
      </c>
      <c r="I49" s="26"/>
      <c r="J49" s="26">
        <f>H49/$I$52</f>
        <v>1.008156764323668</v>
      </c>
      <c r="K49" s="26"/>
      <c r="L49" s="26"/>
      <c r="M49" s="26"/>
    </row>
    <row r="50" spans="1:13" ht="15.75" x14ac:dyDescent="0.25">
      <c r="A50" s="24"/>
      <c r="B50" s="24" t="s">
        <v>14</v>
      </c>
      <c r="C50" s="27">
        <v>22.994069490539001</v>
      </c>
      <c r="D50" s="27">
        <v>19.259593772287101</v>
      </c>
      <c r="E50" s="26">
        <f t="shared" si="16"/>
        <v>3.7344757182519004</v>
      </c>
      <c r="F50" s="26"/>
      <c r="G50" s="26">
        <f t="shared" ref="G50:G56" si="18">E50-$F$52</f>
        <v>1.2075828347907249</v>
      </c>
      <c r="H50" s="26">
        <f t="shared" si="17"/>
        <v>0.43299346770383373</v>
      </c>
      <c r="I50" s="26"/>
      <c r="J50" s="26">
        <f t="shared" ref="J50:J56" si="19">H50/$I$52</f>
        <v>0.3802550330146619</v>
      </c>
      <c r="K50" s="26">
        <f>AVERAGE(J49:J52)</f>
        <v>1</v>
      </c>
      <c r="L50" s="26">
        <f>STDEVA(J49:J52)</f>
        <v>0.5410564442292487</v>
      </c>
      <c r="M50" s="26">
        <f>L50/SQRT(4)</f>
        <v>0.27052822211462435</v>
      </c>
    </row>
    <row r="51" spans="1:13" ht="15.75" x14ac:dyDescent="0.25">
      <c r="A51" s="24"/>
      <c r="B51" s="24" t="s">
        <v>15</v>
      </c>
      <c r="C51" s="27">
        <v>21.100579063074399</v>
      </c>
      <c r="D51" s="27">
        <v>19.524578053534899</v>
      </c>
      <c r="E51" s="26">
        <f t="shared" si="16"/>
        <v>1.5760010095394996</v>
      </c>
      <c r="F51" s="26"/>
      <c r="G51" s="26">
        <f t="shared" si="18"/>
        <v>-0.95089187392167585</v>
      </c>
      <c r="H51" s="26">
        <f t="shared" si="17"/>
        <v>1.9330673105514691</v>
      </c>
      <c r="I51" s="26"/>
      <c r="J51" s="26">
        <f t="shared" si="19"/>
        <v>1.6976204696374093</v>
      </c>
      <c r="K51" s="26"/>
      <c r="L51" s="26"/>
      <c r="M51" s="26"/>
    </row>
    <row r="52" spans="1:13" ht="15.75" x14ac:dyDescent="0.25">
      <c r="A52" s="24"/>
      <c r="B52" s="24" t="s">
        <v>16</v>
      </c>
      <c r="C52" s="27">
        <v>22.549274357064402</v>
      </c>
      <c r="D52" s="27">
        <v>20.079974528248201</v>
      </c>
      <c r="E52" s="26">
        <f t="shared" si="16"/>
        <v>2.4692998288162009</v>
      </c>
      <c r="F52" s="26">
        <f>AVERAGE(E49:E52)</f>
        <v>2.5268928834611755</v>
      </c>
      <c r="G52" s="26">
        <f t="shared" si="18"/>
        <v>-5.7593054644974551E-2</v>
      </c>
      <c r="H52" s="26">
        <f t="shared" si="17"/>
        <v>1.0407279949831127</v>
      </c>
      <c r="I52" s="26">
        <f>AVERAGE(H49:H52)</f>
        <v>1.1386922725810136</v>
      </c>
      <c r="J52" s="26">
        <f t="shared" si="19"/>
        <v>0.91396773302426093</v>
      </c>
      <c r="K52" s="26"/>
      <c r="L52" s="26"/>
      <c r="M52" s="26"/>
    </row>
    <row r="53" spans="1:13" ht="15.75" x14ac:dyDescent="0.25">
      <c r="A53" s="24" t="s">
        <v>38</v>
      </c>
      <c r="B53" s="24" t="s">
        <v>13</v>
      </c>
      <c r="C53" s="27">
        <v>25.881154673663399</v>
      </c>
      <c r="D53" s="27">
        <v>20.712155169099301</v>
      </c>
      <c r="E53" s="26">
        <f t="shared" si="16"/>
        <v>5.1689995045640984</v>
      </c>
      <c r="F53" s="26"/>
      <c r="G53" s="26">
        <f t="shared" si="18"/>
        <v>2.6421066211029229</v>
      </c>
      <c r="H53" s="26">
        <f t="shared" si="17"/>
        <v>0.16019415107527321</v>
      </c>
      <c r="I53" s="26"/>
      <c r="J53" s="26">
        <f t="shared" si="19"/>
        <v>0.14068256624958875</v>
      </c>
      <c r="K53" s="26"/>
      <c r="L53" s="26"/>
      <c r="M53" s="26"/>
    </row>
    <row r="54" spans="1:13" ht="15.75" x14ac:dyDescent="0.25">
      <c r="A54" s="24"/>
      <c r="B54" s="24" t="s">
        <v>14</v>
      </c>
      <c r="C54" s="27">
        <v>25.084832562783699</v>
      </c>
      <c r="D54" s="27">
        <v>21.184122198226699</v>
      </c>
      <c r="E54" s="26">
        <f t="shared" si="16"/>
        <v>3.9007103645569998</v>
      </c>
      <c r="F54" s="26"/>
      <c r="G54" s="26">
        <f t="shared" si="18"/>
        <v>1.3738174810958244</v>
      </c>
      <c r="H54" s="26">
        <f t="shared" si="17"/>
        <v>0.38586885789679765</v>
      </c>
      <c r="I54" s="26"/>
      <c r="J54" s="26">
        <f t="shared" si="19"/>
        <v>0.33887018221540144</v>
      </c>
      <c r="K54" s="26">
        <f>AVERAGE(J53:J56)</f>
        <v>0.19858377916008019</v>
      </c>
      <c r="L54" s="26">
        <f>STDEVA(J53:J56)</f>
        <v>9.9004081066583399E-2</v>
      </c>
      <c r="M54" s="26">
        <f>L54/SQRT(4)</f>
        <v>4.95020405332917E-2</v>
      </c>
    </row>
    <row r="55" spans="1:13" ht="15.75" x14ac:dyDescent="0.25">
      <c r="A55" s="24"/>
      <c r="B55" s="24" t="s">
        <v>15</v>
      </c>
      <c r="C55" s="27">
        <v>27.361942055739998</v>
      </c>
      <c r="D55" s="27">
        <v>21.949003927633601</v>
      </c>
      <c r="E55" s="26">
        <f t="shared" si="16"/>
        <v>5.4129381281063971</v>
      </c>
      <c r="F55" s="26"/>
      <c r="G55" s="26">
        <f t="shared" si="18"/>
        <v>2.8860452446452216</v>
      </c>
      <c r="H55" s="26">
        <f t="shared" si="17"/>
        <v>0.13527383814953201</v>
      </c>
      <c r="I55" s="26"/>
      <c r="J55" s="26">
        <f t="shared" si="19"/>
        <v>0.1187975376726795</v>
      </c>
      <c r="K55" s="26"/>
      <c r="L55" s="26"/>
      <c r="M55" s="26"/>
    </row>
    <row r="56" spans="1:13" ht="15.75" x14ac:dyDescent="0.25">
      <c r="A56" s="24"/>
      <c r="B56" s="24" t="s">
        <v>16</v>
      </c>
      <c r="C56" s="27">
        <v>24.730701069616899</v>
      </c>
      <c r="D56" s="27">
        <v>20.04</v>
      </c>
      <c r="E56" s="26">
        <f t="shared" si="16"/>
        <v>4.6907010696168996</v>
      </c>
      <c r="F56" s="26"/>
      <c r="G56" s="26">
        <f t="shared" si="18"/>
        <v>2.1638081861557241</v>
      </c>
      <c r="H56" s="26">
        <f t="shared" si="17"/>
        <v>0.22316641203646839</v>
      </c>
      <c r="I56" s="26"/>
      <c r="J56" s="26">
        <f t="shared" si="19"/>
        <v>0.19598483050265098</v>
      </c>
      <c r="K56" s="26"/>
      <c r="L56" s="26"/>
      <c r="M56" s="26"/>
    </row>
    <row r="59" spans="1:13" ht="15.75" x14ac:dyDescent="0.25">
      <c r="A59" s="23" t="s">
        <v>1</v>
      </c>
      <c r="B59" s="23" t="s">
        <v>2</v>
      </c>
      <c r="C59" s="23" t="s">
        <v>3</v>
      </c>
      <c r="D59" s="23" t="s">
        <v>4</v>
      </c>
      <c r="E59" s="23" t="s">
        <v>5</v>
      </c>
      <c r="F59" s="23" t="s">
        <v>6</v>
      </c>
      <c r="G59" s="23" t="s">
        <v>7</v>
      </c>
      <c r="H59" s="23" t="s">
        <v>8</v>
      </c>
      <c r="I59" s="23" t="s">
        <v>9</v>
      </c>
      <c r="J59" s="23" t="s">
        <v>10</v>
      </c>
      <c r="K59" s="23" t="s">
        <v>9</v>
      </c>
      <c r="L59" s="23" t="s">
        <v>11</v>
      </c>
      <c r="M59" s="23" t="s">
        <v>12</v>
      </c>
    </row>
    <row r="60" spans="1:13" ht="15.75" x14ac:dyDescent="0.25">
      <c r="A60" s="24" t="s">
        <v>18</v>
      </c>
      <c r="B60" s="24" t="s">
        <v>13</v>
      </c>
      <c r="C60" s="27">
        <v>20.0859302056889</v>
      </c>
      <c r="D60" s="27">
        <v>19.5506225213033</v>
      </c>
      <c r="E60" s="26">
        <f t="shared" ref="E60:E67" si="20">C60-D60</f>
        <v>0.53530768438560017</v>
      </c>
      <c r="F60" s="26"/>
      <c r="G60" s="26">
        <f>E60-$F$63</f>
        <v>-0.69145473711180028</v>
      </c>
      <c r="H60" s="26">
        <f t="shared" ref="H60:H67" si="21">2^-G60</f>
        <v>1.6149110883629216</v>
      </c>
      <c r="I60" s="26"/>
      <c r="J60" s="26">
        <f>H60/$I$63</f>
        <v>1.5219988328023046</v>
      </c>
      <c r="K60" s="26"/>
      <c r="L60" s="26"/>
      <c r="M60" s="26"/>
    </row>
    <row r="61" spans="1:13" ht="15.75" x14ac:dyDescent="0.25">
      <c r="A61" s="24"/>
      <c r="B61" s="24" t="s">
        <v>14</v>
      </c>
      <c r="C61" s="27">
        <v>20.708760784487001</v>
      </c>
      <c r="D61" s="27">
        <v>19.7200020286569</v>
      </c>
      <c r="E61" s="26">
        <f t="shared" si="20"/>
        <v>0.98875875583010142</v>
      </c>
      <c r="F61" s="26"/>
      <c r="G61" s="26">
        <f t="shared" ref="G61:G67" si="22">E61-$F$63</f>
        <v>-0.23800366566729902</v>
      </c>
      <c r="H61" s="26">
        <f t="shared" si="21"/>
        <v>1.1793595888296271</v>
      </c>
      <c r="I61" s="26"/>
      <c r="J61" s="26">
        <f t="shared" ref="J61:J67" si="23">H61/$I$63</f>
        <v>1.111506342725358</v>
      </c>
      <c r="K61" s="26">
        <f>AVERAGE(J60:J63)</f>
        <v>1</v>
      </c>
      <c r="L61" s="26">
        <f>STDEVA(J60:J63)</f>
        <v>0.40269183545444748</v>
      </c>
      <c r="M61" s="26">
        <f>L61/SQRT(4)</f>
        <v>0.20134591772722374</v>
      </c>
    </row>
    <row r="62" spans="1:13" ht="15.75" x14ac:dyDescent="0.25">
      <c r="A62" s="24"/>
      <c r="B62" s="24" t="s">
        <v>15</v>
      </c>
      <c r="C62" s="27">
        <v>21.56</v>
      </c>
      <c r="D62" s="27">
        <v>19.913347225172799</v>
      </c>
      <c r="E62" s="26">
        <f t="shared" si="20"/>
        <v>1.6466527748271993</v>
      </c>
      <c r="F62" s="26"/>
      <c r="G62" s="26">
        <f t="shared" si="22"/>
        <v>0.41989035332979885</v>
      </c>
      <c r="H62" s="26">
        <f t="shared" si="21"/>
        <v>0.74748143170454051</v>
      </c>
      <c r="I62" s="26"/>
      <c r="J62" s="26">
        <f t="shared" si="23"/>
        <v>0.70447585306321003</v>
      </c>
      <c r="K62" s="26"/>
      <c r="L62" s="26"/>
      <c r="M62" s="26"/>
    </row>
    <row r="63" spans="1:13" ht="15.75" x14ac:dyDescent="0.25">
      <c r="A63" s="24"/>
      <c r="B63" s="24" t="s">
        <v>16</v>
      </c>
      <c r="C63" s="27">
        <v>21.02</v>
      </c>
      <c r="D63" s="27">
        <v>19.283669529053299</v>
      </c>
      <c r="E63" s="26">
        <f t="shared" si="20"/>
        <v>1.7363304709467009</v>
      </c>
      <c r="F63" s="26">
        <f>AVERAGE(E60:E63)</f>
        <v>1.2267624214974004</v>
      </c>
      <c r="G63" s="26">
        <f t="shared" si="22"/>
        <v>0.50956804944930045</v>
      </c>
      <c r="H63" s="26">
        <f t="shared" si="21"/>
        <v>0.70243271847113387</v>
      </c>
      <c r="I63" s="26">
        <f>AVERAGE(H60:H63)</f>
        <v>1.0610462068420559</v>
      </c>
      <c r="J63" s="26">
        <f t="shared" si="23"/>
        <v>0.66201897140912724</v>
      </c>
      <c r="K63" s="26"/>
      <c r="L63" s="26"/>
      <c r="M63" s="26"/>
    </row>
    <row r="64" spans="1:13" ht="15.75" x14ac:dyDescent="0.25">
      <c r="A64" s="24" t="s">
        <v>40</v>
      </c>
      <c r="B64" s="24" t="s">
        <v>13</v>
      </c>
      <c r="C64" s="27">
        <v>23.389535389657102</v>
      </c>
      <c r="D64" s="27">
        <v>21.879918416477501</v>
      </c>
      <c r="E64" s="26">
        <f t="shared" si="20"/>
        <v>1.5096169731796003</v>
      </c>
      <c r="F64" s="26"/>
      <c r="G64" s="26">
        <f t="shared" si="22"/>
        <v>0.28285455168219986</v>
      </c>
      <c r="H64" s="26">
        <f t="shared" si="21"/>
        <v>0.82196305104178402</v>
      </c>
      <c r="I64" s="26"/>
      <c r="J64" s="26">
        <f t="shared" si="23"/>
        <v>0.77467224871210438</v>
      </c>
      <c r="K64" s="26"/>
      <c r="L64" s="26"/>
      <c r="M64" s="26"/>
    </row>
    <row r="65" spans="1:13" ht="15.75" x14ac:dyDescent="0.25">
      <c r="A65" s="24"/>
      <c r="B65" s="24" t="s">
        <v>14</v>
      </c>
      <c r="C65" s="27">
        <v>24.28</v>
      </c>
      <c r="D65" s="27">
        <v>21.335851808428998</v>
      </c>
      <c r="E65" s="26">
        <f t="shared" si="20"/>
        <v>2.9441481915710028</v>
      </c>
      <c r="F65" s="26"/>
      <c r="G65" s="26">
        <f t="shared" si="22"/>
        <v>1.7173857700736024</v>
      </c>
      <c r="H65" s="26">
        <f t="shared" si="21"/>
        <v>0.3040992640297876</v>
      </c>
      <c r="I65" s="26"/>
      <c r="J65" s="26">
        <f t="shared" si="23"/>
        <v>0.28660322431655882</v>
      </c>
      <c r="K65" s="26">
        <f>AVERAGE(J64:J67)</f>
        <v>0.43863525685386701</v>
      </c>
      <c r="L65" s="26">
        <f>STDEVA(J64:J67)</f>
        <v>0.30126782549481046</v>
      </c>
      <c r="M65" s="26">
        <f>L65/SQRT(4)</f>
        <v>0.15063391274740523</v>
      </c>
    </row>
    <row r="66" spans="1:13" ht="15.75" x14ac:dyDescent="0.25">
      <c r="A66" s="24"/>
      <c r="B66" s="24" t="s">
        <v>15</v>
      </c>
      <c r="C66" s="27">
        <v>26.403975022415199</v>
      </c>
      <c r="D66" s="27">
        <v>21.9746401553769</v>
      </c>
      <c r="E66" s="26">
        <f t="shared" si="20"/>
        <v>4.4293348670382997</v>
      </c>
      <c r="F66" s="26"/>
      <c r="G66" s="26">
        <f t="shared" si="22"/>
        <v>3.2025724455408993</v>
      </c>
      <c r="H66" s="26">
        <f t="shared" si="21"/>
        <v>0.10862496026834285</v>
      </c>
      <c r="I66" s="26"/>
      <c r="J66" s="26">
        <f t="shared" si="23"/>
        <v>0.10237533442736527</v>
      </c>
      <c r="K66" s="26"/>
      <c r="L66" s="26"/>
      <c r="M66" s="26"/>
    </row>
    <row r="67" spans="1:13" ht="15.75" x14ac:dyDescent="0.25">
      <c r="A67" s="24"/>
      <c r="B67" s="24" t="s">
        <v>16</v>
      </c>
      <c r="C67" s="27">
        <v>23.044512030082402</v>
      </c>
      <c r="D67" s="27">
        <v>21.144199118883801</v>
      </c>
      <c r="E67" s="26">
        <f t="shared" si="20"/>
        <v>1.9003129111986006</v>
      </c>
      <c r="F67" s="26"/>
      <c r="G67" s="26">
        <f t="shared" si="22"/>
        <v>0.67355048970120013</v>
      </c>
      <c r="H67" s="26">
        <f t="shared" si="21"/>
        <v>0.62696182654803156</v>
      </c>
      <c r="I67" s="26"/>
      <c r="J67" s="26">
        <f t="shared" si="23"/>
        <v>0.59089021995943969</v>
      </c>
      <c r="K67" s="26"/>
      <c r="L67" s="26"/>
      <c r="M67" s="26"/>
    </row>
    <row r="70" spans="1:13" ht="15.75" x14ac:dyDescent="0.25">
      <c r="A70" s="23" t="s">
        <v>1</v>
      </c>
      <c r="B70" s="23" t="s">
        <v>2</v>
      </c>
      <c r="C70" s="23" t="s">
        <v>3</v>
      </c>
      <c r="D70" s="23" t="s">
        <v>4</v>
      </c>
      <c r="E70" s="23" t="s">
        <v>5</v>
      </c>
      <c r="F70" s="23" t="s">
        <v>6</v>
      </c>
      <c r="G70" s="23" t="s">
        <v>7</v>
      </c>
      <c r="H70" s="23" t="s">
        <v>8</v>
      </c>
      <c r="I70" s="23" t="s">
        <v>9</v>
      </c>
      <c r="J70" s="23" t="s">
        <v>10</v>
      </c>
      <c r="K70" s="23" t="s">
        <v>9</v>
      </c>
      <c r="L70" s="23" t="s">
        <v>11</v>
      </c>
      <c r="M70" s="23" t="s">
        <v>12</v>
      </c>
    </row>
    <row r="71" spans="1:13" ht="15.75" x14ac:dyDescent="0.25">
      <c r="A71" s="24" t="s">
        <v>18</v>
      </c>
      <c r="B71" s="24" t="s">
        <v>13</v>
      </c>
      <c r="C71" s="27">
        <v>20.0859302056889</v>
      </c>
      <c r="D71" s="27">
        <v>19.5506225213033</v>
      </c>
      <c r="E71" s="26">
        <f t="shared" ref="E71:E78" si="24">C71-D71</f>
        <v>0.53530768438560017</v>
      </c>
      <c r="F71" s="26"/>
      <c r="G71" s="26">
        <f>E71-$F$74</f>
        <v>-0.69145473711180028</v>
      </c>
      <c r="H71" s="26">
        <f t="shared" ref="H71:H78" si="25">2^-G71</f>
        <v>1.6149110883629216</v>
      </c>
      <c r="I71" s="26"/>
      <c r="J71" s="26">
        <f>H71/$I$74</f>
        <v>1.5219988328023046</v>
      </c>
      <c r="K71" s="26"/>
      <c r="L71" s="26"/>
      <c r="M71" s="26"/>
    </row>
    <row r="72" spans="1:13" ht="15.75" x14ac:dyDescent="0.25">
      <c r="A72" s="24"/>
      <c r="B72" s="24" t="s">
        <v>14</v>
      </c>
      <c r="C72" s="27">
        <v>20.708760784487001</v>
      </c>
      <c r="D72" s="27">
        <v>19.7200020286569</v>
      </c>
      <c r="E72" s="26">
        <f t="shared" si="24"/>
        <v>0.98875875583010142</v>
      </c>
      <c r="F72" s="26"/>
      <c r="G72" s="26">
        <f t="shared" ref="G72:G78" si="26">E72-$F$74</f>
        <v>-0.23800366566729902</v>
      </c>
      <c r="H72" s="26">
        <f t="shared" si="25"/>
        <v>1.1793595888296271</v>
      </c>
      <c r="I72" s="26"/>
      <c r="J72" s="26">
        <f t="shared" ref="J72:J78" si="27">H72/$I$74</f>
        <v>1.111506342725358</v>
      </c>
      <c r="K72" s="26">
        <f>AVERAGE(J71:J74)</f>
        <v>1</v>
      </c>
      <c r="L72" s="26">
        <f>STDEVA(J71:J74)</f>
        <v>0.40269183545444748</v>
      </c>
      <c r="M72" s="26">
        <f>L72/SQRT(4)</f>
        <v>0.20134591772722374</v>
      </c>
    </row>
    <row r="73" spans="1:13" ht="15.75" x14ac:dyDescent="0.25">
      <c r="A73" s="24"/>
      <c r="B73" s="24" t="s">
        <v>15</v>
      </c>
      <c r="C73" s="27">
        <v>21.56</v>
      </c>
      <c r="D73" s="27">
        <v>19.913347225172799</v>
      </c>
      <c r="E73" s="26">
        <f t="shared" si="24"/>
        <v>1.6466527748271993</v>
      </c>
      <c r="F73" s="26"/>
      <c r="G73" s="26">
        <f t="shared" si="26"/>
        <v>0.41989035332979885</v>
      </c>
      <c r="H73" s="26">
        <f t="shared" si="25"/>
        <v>0.74748143170454051</v>
      </c>
      <c r="I73" s="26"/>
      <c r="J73" s="26">
        <f t="shared" si="27"/>
        <v>0.70447585306321003</v>
      </c>
      <c r="K73" s="26"/>
      <c r="L73" s="26"/>
      <c r="M73" s="26"/>
    </row>
    <row r="74" spans="1:13" ht="15.75" x14ac:dyDescent="0.25">
      <c r="A74" s="24"/>
      <c r="B74" s="24" t="s">
        <v>16</v>
      </c>
      <c r="C74" s="27">
        <v>21.02</v>
      </c>
      <c r="D74" s="27">
        <v>19.283669529053299</v>
      </c>
      <c r="E74" s="26">
        <f t="shared" si="24"/>
        <v>1.7363304709467009</v>
      </c>
      <c r="F74" s="26">
        <f>AVERAGE(E71:E74)</f>
        <v>1.2267624214974004</v>
      </c>
      <c r="G74" s="26">
        <f t="shared" si="26"/>
        <v>0.50956804944930045</v>
      </c>
      <c r="H74" s="26">
        <f t="shared" si="25"/>
        <v>0.70243271847113387</v>
      </c>
      <c r="I74" s="26">
        <f>AVERAGE(H71:H74)</f>
        <v>1.0610462068420559</v>
      </c>
      <c r="J74" s="26">
        <f t="shared" si="27"/>
        <v>0.66201897140912724</v>
      </c>
      <c r="K74" s="26"/>
      <c r="L74" s="26"/>
      <c r="M74" s="26"/>
    </row>
    <row r="75" spans="1:13" ht="15.75" x14ac:dyDescent="0.25">
      <c r="A75" s="24" t="s">
        <v>42</v>
      </c>
      <c r="B75" s="24" t="s">
        <v>13</v>
      </c>
      <c r="C75" s="27">
        <v>21.7089504966786</v>
      </c>
      <c r="D75" s="27">
        <v>19.4311268246237</v>
      </c>
      <c r="E75" s="26">
        <f t="shared" si="24"/>
        <v>2.2778236720549003</v>
      </c>
      <c r="F75" s="26"/>
      <c r="G75" s="26">
        <f t="shared" si="26"/>
        <v>1.0510612505574999</v>
      </c>
      <c r="H75" s="26">
        <f t="shared" si="25"/>
        <v>0.48261302235076142</v>
      </c>
      <c r="I75" s="26"/>
      <c r="J75" s="26">
        <f t="shared" si="27"/>
        <v>0.45484637637708625</v>
      </c>
      <c r="K75" s="26"/>
      <c r="L75" s="26"/>
      <c r="M75" s="26"/>
    </row>
    <row r="76" spans="1:13" ht="15.75" x14ac:dyDescent="0.25">
      <c r="A76" s="24"/>
      <c r="B76" s="24" t="s">
        <v>14</v>
      </c>
      <c r="C76" s="27">
        <v>20.853094803573001</v>
      </c>
      <c r="D76" s="27">
        <v>19.117629549847202</v>
      </c>
      <c r="E76" s="26">
        <f t="shared" si="24"/>
        <v>1.7354652537257991</v>
      </c>
      <c r="F76" s="26"/>
      <c r="G76" s="26">
        <f t="shared" si="26"/>
        <v>0.50870283222839863</v>
      </c>
      <c r="H76" s="26">
        <f t="shared" si="25"/>
        <v>0.70285410978849949</v>
      </c>
      <c r="I76" s="26"/>
      <c r="J76" s="26">
        <f t="shared" si="27"/>
        <v>0.66241611840861536</v>
      </c>
      <c r="K76" s="26">
        <f>AVERAGE(J75:J78)</f>
        <v>0.35316227979500625</v>
      </c>
      <c r="L76" s="26">
        <f>STDEVA(J75:J78)</f>
        <v>0.25196389038349659</v>
      </c>
      <c r="M76" s="26">
        <f>L76/SQRT(4)</f>
        <v>0.1259819451917483</v>
      </c>
    </row>
    <row r="77" spans="1:13" ht="15.75" x14ac:dyDescent="0.25">
      <c r="A77" s="24"/>
      <c r="B77" s="24" t="s">
        <v>15</v>
      </c>
      <c r="C77" s="27">
        <v>23.173764179508002</v>
      </c>
      <c r="D77" s="27">
        <v>19.226166186879698</v>
      </c>
      <c r="E77" s="26">
        <f t="shared" si="24"/>
        <v>3.9475979926283031</v>
      </c>
      <c r="F77" s="26"/>
      <c r="G77" s="26">
        <f t="shared" si="26"/>
        <v>2.7208355711309027</v>
      </c>
      <c r="H77" s="26">
        <f t="shared" si="25"/>
        <v>0.15168648227110801</v>
      </c>
      <c r="I77" s="26"/>
      <c r="J77" s="26">
        <f t="shared" si="27"/>
        <v>0.14295935586308317</v>
      </c>
      <c r="K77" s="26"/>
      <c r="L77" s="26"/>
      <c r="M77" s="26"/>
    </row>
    <row r="78" spans="1:13" ht="15.75" x14ac:dyDescent="0.25">
      <c r="A78" s="24"/>
      <c r="B78" s="24" t="s">
        <v>16</v>
      </c>
      <c r="C78" s="27">
        <v>23.053708731505399</v>
      </c>
      <c r="D78" s="27">
        <v>19.198626717141298</v>
      </c>
      <c r="E78" s="26">
        <f t="shared" si="24"/>
        <v>3.8550820143641005</v>
      </c>
      <c r="F78" s="26"/>
      <c r="G78" s="26">
        <f t="shared" si="26"/>
        <v>2.6283195928667</v>
      </c>
      <c r="H78" s="26">
        <f t="shared" si="25"/>
        <v>0.16173237509436786</v>
      </c>
      <c r="I78" s="26"/>
      <c r="J78" s="26">
        <f t="shared" si="27"/>
        <v>0.15242726853124017</v>
      </c>
      <c r="K78" s="26"/>
      <c r="L78" s="26"/>
      <c r="M78" s="26"/>
    </row>
    <row r="81" spans="1:13" ht="15.75" x14ac:dyDescent="0.25">
      <c r="A81" s="23" t="s">
        <v>1</v>
      </c>
      <c r="B81" s="23" t="s">
        <v>2</v>
      </c>
      <c r="C81" s="23" t="s">
        <v>3</v>
      </c>
      <c r="D81" s="23" t="s">
        <v>4</v>
      </c>
      <c r="E81" s="23" t="s">
        <v>5</v>
      </c>
      <c r="F81" s="23" t="s">
        <v>6</v>
      </c>
      <c r="G81" s="23" t="s">
        <v>7</v>
      </c>
      <c r="H81" s="23" t="s">
        <v>8</v>
      </c>
      <c r="I81" s="23" t="s">
        <v>9</v>
      </c>
      <c r="J81" s="23" t="s">
        <v>10</v>
      </c>
      <c r="K81" s="23" t="s">
        <v>9</v>
      </c>
      <c r="L81" s="23" t="s">
        <v>11</v>
      </c>
      <c r="M81" s="23" t="s">
        <v>12</v>
      </c>
    </row>
    <row r="82" spans="1:13" ht="15.75" x14ac:dyDescent="0.25">
      <c r="A82" s="24" t="s">
        <v>18</v>
      </c>
      <c r="B82" s="24" t="s">
        <v>13</v>
      </c>
      <c r="C82" s="27">
        <v>22.5515076032979</v>
      </c>
      <c r="D82" s="27">
        <v>19.43</v>
      </c>
      <c r="E82" s="26">
        <f t="shared" ref="E82:E89" si="28">C82-D82</f>
        <v>3.1215076032978999</v>
      </c>
      <c r="F82" s="26"/>
      <c r="G82" s="26">
        <f>E82-$F$85</f>
        <v>-1.3394202965852759</v>
      </c>
      <c r="H82" s="26">
        <f t="shared" ref="H82:H89" si="29">2^-G82</f>
        <v>2.5304961801899895</v>
      </c>
      <c r="I82" s="26"/>
      <c r="J82" s="26">
        <f>H82/$I$85</f>
        <v>2.09252749273239</v>
      </c>
      <c r="K82" s="26"/>
      <c r="L82" s="26"/>
      <c r="M82" s="26"/>
    </row>
    <row r="83" spans="1:13" ht="15.75" x14ac:dyDescent="0.25">
      <c r="A83" s="24"/>
      <c r="B83" s="24" t="s">
        <v>14</v>
      </c>
      <c r="C83" s="27">
        <v>25.218979103334501</v>
      </c>
      <c r="D83" s="27">
        <v>19.66</v>
      </c>
      <c r="E83" s="26">
        <f t="shared" si="28"/>
        <v>5.5589791033345008</v>
      </c>
      <c r="F83" s="26"/>
      <c r="G83" s="26">
        <f t="shared" ref="G83:G89" si="30">E83-$F$85</f>
        <v>1.098051203451325</v>
      </c>
      <c r="H83" s="26">
        <f t="shared" si="29"/>
        <v>0.46714709338325811</v>
      </c>
      <c r="I83" s="26"/>
      <c r="J83" s="26">
        <f t="shared" ref="J83:J89" si="31">H83/$I$85</f>
        <v>0.38629504510103663</v>
      </c>
      <c r="K83" s="26">
        <f>AVERAGE(J82:J85)</f>
        <v>0.99999999999999978</v>
      </c>
      <c r="L83" s="26">
        <f>STDEVA(J82:J85)</f>
        <v>0.74943546796382066</v>
      </c>
      <c r="M83" s="26">
        <f>L83/SQRT(4)</f>
        <v>0.37471773398191033</v>
      </c>
    </row>
    <row r="84" spans="1:13" ht="15.75" x14ac:dyDescent="0.25">
      <c r="A84" s="24"/>
      <c r="B84" s="24" t="s">
        <v>15</v>
      </c>
      <c r="C84" s="27">
        <v>24.083224892900301</v>
      </c>
      <c r="D84" s="27">
        <v>19.489999999999998</v>
      </c>
      <c r="E84" s="26">
        <f t="shared" si="28"/>
        <v>4.5932248929003023</v>
      </c>
      <c r="F84" s="26"/>
      <c r="G84" s="26">
        <f t="shared" si="30"/>
        <v>0.1322969930171265</v>
      </c>
      <c r="H84" s="26">
        <f t="shared" si="29"/>
        <v>0.91237764726351667</v>
      </c>
      <c r="I84" s="26"/>
      <c r="J84" s="26">
        <f t="shared" si="31"/>
        <v>0.75446678228538677</v>
      </c>
      <c r="K84" s="26"/>
      <c r="L84" s="26"/>
      <c r="M84" s="26"/>
    </row>
    <row r="85" spans="1:13" ht="15.75" x14ac:dyDescent="0.25">
      <c r="A85" s="24"/>
      <c r="B85" s="24" t="s">
        <v>16</v>
      </c>
      <c r="C85" s="27">
        <v>23.95</v>
      </c>
      <c r="D85" s="27">
        <v>19.38</v>
      </c>
      <c r="E85" s="26">
        <f t="shared" si="28"/>
        <v>4.57</v>
      </c>
      <c r="F85" s="26">
        <f>AVERAGE(E82:E85)</f>
        <v>4.4609278998831758</v>
      </c>
      <c r="G85" s="26">
        <f t="shared" si="30"/>
        <v>0.10907210011682444</v>
      </c>
      <c r="H85" s="26">
        <f t="shared" si="29"/>
        <v>0.92718420832635351</v>
      </c>
      <c r="I85" s="26">
        <f>AVERAGE(H82:H85)</f>
        <v>1.2093012822907796</v>
      </c>
      <c r="J85" s="26">
        <f t="shared" si="31"/>
        <v>0.76671067988118591</v>
      </c>
      <c r="K85" s="26"/>
      <c r="L85" s="26"/>
      <c r="M85" s="26"/>
    </row>
    <row r="86" spans="1:13" ht="15.75" x14ac:dyDescent="0.25">
      <c r="A86" s="24" t="s">
        <v>56</v>
      </c>
      <c r="B86" s="24" t="s">
        <v>13</v>
      </c>
      <c r="C86" s="27">
        <v>26.565918642812299</v>
      </c>
      <c r="D86" s="27">
        <v>20.906901140068602</v>
      </c>
      <c r="E86" s="26">
        <f t="shared" si="28"/>
        <v>5.6590175027436977</v>
      </c>
      <c r="F86" s="26"/>
      <c r="G86" s="26">
        <f t="shared" si="30"/>
        <v>1.1980896028605219</v>
      </c>
      <c r="H86" s="26">
        <f t="shared" si="29"/>
        <v>0.43585204904183811</v>
      </c>
      <c r="I86" s="26"/>
      <c r="J86" s="26">
        <f t="shared" si="31"/>
        <v>0.36041642841575716</v>
      </c>
      <c r="K86" s="26"/>
      <c r="L86" s="26"/>
      <c r="M86" s="26"/>
    </row>
    <row r="87" spans="1:13" ht="15.75" x14ac:dyDescent="0.25">
      <c r="A87" s="24"/>
      <c r="B87" s="24" t="s">
        <v>14</v>
      </c>
      <c r="C87" s="27">
        <v>26.263681249716399</v>
      </c>
      <c r="D87" s="27">
        <v>20.103989935676701</v>
      </c>
      <c r="E87" s="26">
        <f t="shared" si="28"/>
        <v>6.1596913140396978</v>
      </c>
      <c r="F87" s="26"/>
      <c r="G87" s="26">
        <f t="shared" si="30"/>
        <v>1.698763414156522</v>
      </c>
      <c r="H87" s="26">
        <f t="shared" si="29"/>
        <v>0.30805003097768746</v>
      </c>
      <c r="I87" s="26"/>
      <c r="J87" s="26">
        <f t="shared" si="31"/>
        <v>0.2547338992266247</v>
      </c>
      <c r="K87" s="26">
        <f>AVERAGE(J86:J89)</f>
        <v>0.21989590717998303</v>
      </c>
      <c r="L87" s="26">
        <f>STDEVA(J86:J89)</f>
        <v>0.11440014311443014</v>
      </c>
      <c r="M87" s="26">
        <f>L87/SQRT(4)</f>
        <v>5.7200071557215071E-2</v>
      </c>
    </row>
    <row r="88" spans="1:13" ht="15.75" x14ac:dyDescent="0.25">
      <c r="A88" s="24"/>
      <c r="B88" s="24" t="s">
        <v>15</v>
      </c>
      <c r="C88" s="27">
        <v>28.117979448227999</v>
      </c>
      <c r="D88" s="27">
        <v>20.519412886503002</v>
      </c>
      <c r="E88" s="26">
        <f t="shared" si="28"/>
        <v>7.5985665617249971</v>
      </c>
      <c r="F88" s="26"/>
      <c r="G88" s="26">
        <f t="shared" si="30"/>
        <v>3.1376386618418213</v>
      </c>
      <c r="H88" s="26">
        <f t="shared" si="29"/>
        <v>0.11362571974995175</v>
      </c>
      <c r="I88" s="26"/>
      <c r="J88" s="26">
        <f t="shared" si="31"/>
        <v>9.3959810854339409E-2</v>
      </c>
      <c r="K88" s="26"/>
      <c r="L88" s="26"/>
      <c r="M88" s="26"/>
    </row>
    <row r="89" spans="1:13" ht="15.75" x14ac:dyDescent="0.25">
      <c r="A89" s="24"/>
      <c r="B89" s="24" t="s">
        <v>16</v>
      </c>
      <c r="C89" s="27">
        <v>27.772854969716299</v>
      </c>
      <c r="D89" s="27">
        <v>21.0337201016291</v>
      </c>
      <c r="E89" s="26">
        <f t="shared" si="28"/>
        <v>6.7391348680871985</v>
      </c>
      <c r="F89" s="26"/>
      <c r="G89" s="26">
        <f t="shared" si="30"/>
        <v>2.2782069682040227</v>
      </c>
      <c r="H89" s="26">
        <f t="shared" si="29"/>
        <v>0.20615381032351343</v>
      </c>
      <c r="I89" s="26"/>
      <c r="J89" s="26">
        <f t="shared" si="31"/>
        <v>0.17047349022321073</v>
      </c>
      <c r="K89" s="26"/>
      <c r="L89" s="26"/>
      <c r="M89" s="26"/>
    </row>
    <row r="92" spans="1:13" ht="15.75" x14ac:dyDescent="0.25">
      <c r="A92" s="23" t="s">
        <v>1</v>
      </c>
      <c r="B92" s="23" t="s">
        <v>2</v>
      </c>
      <c r="C92" s="23" t="s">
        <v>3</v>
      </c>
      <c r="D92" s="23" t="s">
        <v>4</v>
      </c>
      <c r="E92" s="23" t="s">
        <v>5</v>
      </c>
      <c r="F92" s="23" t="s">
        <v>6</v>
      </c>
      <c r="G92" s="23" t="s">
        <v>7</v>
      </c>
      <c r="H92" s="23" t="s">
        <v>8</v>
      </c>
      <c r="I92" s="23" t="s">
        <v>9</v>
      </c>
      <c r="J92" s="23" t="s">
        <v>10</v>
      </c>
      <c r="K92" s="23" t="s">
        <v>9</v>
      </c>
      <c r="L92" s="23" t="s">
        <v>11</v>
      </c>
      <c r="M92" s="23" t="s">
        <v>12</v>
      </c>
    </row>
    <row r="93" spans="1:13" ht="15.75" x14ac:dyDescent="0.25">
      <c r="A93" s="24" t="s">
        <v>18</v>
      </c>
      <c r="B93" s="24" t="s">
        <v>13</v>
      </c>
      <c r="C93" s="27">
        <v>18.346673172943621</v>
      </c>
      <c r="D93" s="27">
        <v>17.419753436001372</v>
      </c>
      <c r="E93" s="26">
        <f t="shared" ref="E93:E100" si="32">C93-D93</f>
        <v>0.92691973694224927</v>
      </c>
      <c r="F93" s="26"/>
      <c r="G93" s="26">
        <f>E93-$F$96</f>
        <v>2.546783722804058E-2</v>
      </c>
      <c r="H93" s="26">
        <f t="shared" ref="H93:H100" si="33">2^-G93</f>
        <v>0.98250194109685229</v>
      </c>
      <c r="I93" s="26"/>
      <c r="J93" s="26">
        <f>H93/$I$95</f>
        <v>0.97771156278652815</v>
      </c>
      <c r="K93" s="26"/>
      <c r="L93" s="26"/>
      <c r="M93" s="26"/>
    </row>
    <row r="94" spans="1:13" ht="15.75" x14ac:dyDescent="0.25">
      <c r="A94" s="24"/>
      <c r="B94" s="24" t="s">
        <v>14</v>
      </c>
      <c r="C94" s="27">
        <v>18.230042927731809</v>
      </c>
      <c r="D94" s="27">
        <v>17.215717925229502</v>
      </c>
      <c r="E94" s="26">
        <f t="shared" si="32"/>
        <v>1.0143250025023072</v>
      </c>
      <c r="F94" s="26"/>
      <c r="G94" s="26">
        <f t="shared" ref="G94:G100" si="34">E94-$F$96</f>
        <v>0.11287310278809848</v>
      </c>
      <c r="H94" s="26">
        <f t="shared" si="33"/>
        <v>0.92474461363448834</v>
      </c>
      <c r="I94" s="26"/>
      <c r="J94" s="26">
        <f t="shared" ref="J94:J100" si="35">H94/$I$95</f>
        <v>0.92023584234921407</v>
      </c>
      <c r="K94" s="26">
        <f>AVERAGE(J93:J96)</f>
        <v>1</v>
      </c>
      <c r="L94" s="26">
        <f>STDEVA(J93:J96)</f>
        <v>0.11763620225744476</v>
      </c>
      <c r="M94" s="26">
        <f>L94/SQRT(4)</f>
        <v>5.8818101128722378E-2</v>
      </c>
    </row>
    <row r="95" spans="1:13" ht="15.75" x14ac:dyDescent="0.25">
      <c r="A95" s="24"/>
      <c r="B95" s="24" t="s">
        <v>15</v>
      </c>
      <c r="C95" s="27">
        <v>18.433801347816505</v>
      </c>
      <c r="D95" s="27">
        <v>17.768828185899906</v>
      </c>
      <c r="E95" s="26">
        <f t="shared" si="32"/>
        <v>0.66497316191659905</v>
      </c>
      <c r="F95" s="26"/>
      <c r="G95" s="26">
        <f t="shared" si="34"/>
        <v>-0.23647873779760964</v>
      </c>
      <c r="H95" s="26">
        <f t="shared" si="33"/>
        <v>1.1781136649752508</v>
      </c>
      <c r="I95" s="26">
        <f>AVERAGE(H93:H96)</f>
        <v>1.0048995823437654</v>
      </c>
      <c r="J95" s="26">
        <f t="shared" si="35"/>
        <v>1.1723695438577968</v>
      </c>
      <c r="K95" s="26"/>
      <c r="L95" s="26"/>
      <c r="M95" s="26"/>
    </row>
    <row r="96" spans="1:13" ht="15.75" x14ac:dyDescent="0.25">
      <c r="A96" s="24"/>
      <c r="B96" s="24" t="s">
        <v>16</v>
      </c>
      <c r="C96" s="27">
        <v>18.392683069562601</v>
      </c>
      <c r="D96" s="27">
        <v>17.393093372066922</v>
      </c>
      <c r="E96" s="26">
        <f t="shared" si="32"/>
        <v>0.99958969749567927</v>
      </c>
      <c r="F96" s="26">
        <f>AVERAGE(E93:E96)</f>
        <v>0.90145189971420869</v>
      </c>
      <c r="G96" s="26">
        <f t="shared" si="34"/>
        <v>9.8137797781470582E-2</v>
      </c>
      <c r="H96" s="26">
        <f t="shared" si="33"/>
        <v>0.93423810966847043</v>
      </c>
      <c r="I96" s="26"/>
      <c r="J96" s="26">
        <f t="shared" si="35"/>
        <v>0.9296830510064612</v>
      </c>
      <c r="K96" s="26"/>
      <c r="L96" s="26"/>
      <c r="M96" s="26"/>
    </row>
    <row r="97" spans="1:13" ht="15.75" x14ac:dyDescent="0.25">
      <c r="A97" s="24" t="s">
        <v>61</v>
      </c>
      <c r="B97" s="24" t="s">
        <v>13</v>
      </c>
      <c r="C97" s="27">
        <v>26.113338163433578</v>
      </c>
      <c r="D97" s="27">
        <v>18.687563458565446</v>
      </c>
      <c r="E97" s="26">
        <f t="shared" si="32"/>
        <v>7.4257747048681324</v>
      </c>
      <c r="F97" s="26"/>
      <c r="G97" s="26">
        <f t="shared" si="34"/>
        <v>6.5243228051539237</v>
      </c>
      <c r="H97" s="26">
        <f t="shared" si="33"/>
        <v>1.0863834332980953E-2</v>
      </c>
      <c r="I97" s="26"/>
      <c r="J97" s="26">
        <f t="shared" si="35"/>
        <v>1.0810865606733382E-2</v>
      </c>
      <c r="K97" s="26"/>
      <c r="L97" s="26"/>
      <c r="M97" s="26"/>
    </row>
    <row r="98" spans="1:13" ht="15.75" x14ac:dyDescent="0.25">
      <c r="A98" s="24"/>
      <c r="B98" s="24" t="s">
        <v>14</v>
      </c>
      <c r="C98" s="27">
        <v>23.147259291422987</v>
      </c>
      <c r="D98" s="27">
        <v>18.973030787045801</v>
      </c>
      <c r="E98" s="26">
        <f t="shared" si="32"/>
        <v>4.1742285043771865</v>
      </c>
      <c r="F98" s="26"/>
      <c r="G98" s="26">
        <f t="shared" si="34"/>
        <v>3.2727766046629778</v>
      </c>
      <c r="H98" s="26">
        <f t="shared" si="33"/>
        <v>0.10346562199140669</v>
      </c>
      <c r="I98" s="26"/>
      <c r="J98" s="26">
        <f t="shared" si="35"/>
        <v>0.10296115533264517</v>
      </c>
      <c r="K98" s="26">
        <f>AVERAGE(J97:J100)</f>
        <v>4.0843674257879214E-2</v>
      </c>
      <c r="L98" s="26">
        <f>STDEVA(J97:J100)</f>
        <v>4.2877431834028118E-2</v>
      </c>
      <c r="M98" s="26">
        <f>L98/SQRT(4)</f>
        <v>2.1438715917014059E-2</v>
      </c>
    </row>
    <row r="99" spans="1:13" ht="15.75" x14ac:dyDescent="0.25">
      <c r="A99" s="24"/>
      <c r="B99" s="24" t="s">
        <v>15</v>
      </c>
      <c r="C99" s="27">
        <v>23.933190223294176</v>
      </c>
      <c r="D99" s="27">
        <v>18.233256085575935</v>
      </c>
      <c r="E99" s="26">
        <f t="shared" si="32"/>
        <v>5.6999341377182411</v>
      </c>
      <c r="F99" s="26"/>
      <c r="G99" s="26">
        <f t="shared" si="34"/>
        <v>4.7984822380040324</v>
      </c>
      <c r="H99" s="26">
        <f t="shared" si="33"/>
        <v>3.5934608088640026E-2</v>
      </c>
      <c r="I99" s="26"/>
      <c r="J99" s="26">
        <f t="shared" si="35"/>
        <v>3.575940195420161E-2</v>
      </c>
      <c r="K99" s="26"/>
      <c r="L99" s="26"/>
      <c r="M99" s="26"/>
    </row>
    <row r="100" spans="1:13" ht="15.75" x14ac:dyDescent="0.25">
      <c r="A100" s="24"/>
      <c r="B100" s="24" t="s">
        <v>16</v>
      </c>
      <c r="C100" s="27">
        <v>25.955758683706989</v>
      </c>
      <c r="D100" s="27">
        <v>18.886687139050487</v>
      </c>
      <c r="E100" s="26">
        <f t="shared" si="32"/>
        <v>7.0690715446565022</v>
      </c>
      <c r="F100" s="26"/>
      <c r="G100" s="26">
        <f t="shared" si="34"/>
        <v>6.1676196449422935</v>
      </c>
      <c r="H100" s="26">
        <f t="shared" si="33"/>
        <v>1.3911100399482845E-2</v>
      </c>
      <c r="I100" s="26"/>
      <c r="J100" s="26">
        <f t="shared" si="35"/>
        <v>1.3843274137936706E-2</v>
      </c>
      <c r="K100" s="26"/>
      <c r="L100" s="26"/>
      <c r="M100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BE0D-1DAD-431B-97EB-DD320530923D}">
  <dimension ref="A2:M105"/>
  <sheetViews>
    <sheetView topLeftCell="A91" workbookViewId="0">
      <selection activeCell="E111" sqref="E111"/>
    </sheetView>
  </sheetViews>
  <sheetFormatPr defaultRowHeight="15" x14ac:dyDescent="0.25"/>
  <cols>
    <col min="1" max="1" width="15.7109375" customWidth="1"/>
    <col min="2" max="2" width="17" customWidth="1"/>
    <col min="3" max="3" width="19" customWidth="1"/>
    <col min="4" max="4" width="21.85546875" customWidth="1"/>
    <col min="5" max="5" width="21.5703125" customWidth="1"/>
    <col min="6" max="6" width="20.5703125" customWidth="1"/>
    <col min="7" max="7" width="23" customWidth="1"/>
    <col min="8" max="8" width="23.42578125" customWidth="1"/>
    <col min="9" max="9" width="22.7109375" customWidth="1"/>
    <col min="10" max="10" width="16.140625" customWidth="1"/>
    <col min="11" max="11" width="14.140625" customWidth="1"/>
    <col min="12" max="12" width="13.140625" customWidth="1"/>
    <col min="13" max="13" width="13.7109375" customWidth="1"/>
  </cols>
  <sheetData>
    <row r="2" spans="1:13" ht="15.75" x14ac:dyDescent="0.25">
      <c r="A2" s="23" t="s">
        <v>1</v>
      </c>
      <c r="B2" s="23" t="s">
        <v>2</v>
      </c>
      <c r="C2" s="23" t="s">
        <v>3</v>
      </c>
      <c r="D2" s="23" t="s">
        <v>4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3" t="s">
        <v>9</v>
      </c>
      <c r="L2" s="23" t="s">
        <v>11</v>
      </c>
      <c r="M2" s="23" t="s">
        <v>12</v>
      </c>
    </row>
    <row r="3" spans="1:13" ht="15.75" x14ac:dyDescent="0.25">
      <c r="A3" s="24" t="s">
        <v>18</v>
      </c>
      <c r="B3" s="24" t="s">
        <v>13</v>
      </c>
      <c r="C3" s="65">
        <v>23.2626126267796</v>
      </c>
      <c r="D3" s="65">
        <v>20.368724441914399</v>
      </c>
      <c r="E3" s="26">
        <f>C3-D3</f>
        <v>2.8938881848652009</v>
      </c>
      <c r="F3" s="26"/>
      <c r="G3" s="26">
        <f>E3-$F$6</f>
        <v>-0.18142451717994845</v>
      </c>
      <c r="H3" s="26">
        <f>2^-G3</f>
        <v>1.1340030473593956</v>
      </c>
      <c r="I3" s="26"/>
      <c r="J3" s="26">
        <f>H3/$I$5</f>
        <v>1.0925656928853364</v>
      </c>
      <c r="K3" s="26"/>
      <c r="L3" s="26"/>
      <c r="M3" s="26"/>
    </row>
    <row r="4" spans="1:13" ht="15.75" x14ac:dyDescent="0.25">
      <c r="A4" s="24"/>
      <c r="B4" s="24" t="s">
        <v>14</v>
      </c>
      <c r="C4" s="65">
        <v>22.893200167098598</v>
      </c>
      <c r="D4" s="65">
        <v>20.221276380679399</v>
      </c>
      <c r="E4" s="26">
        <f t="shared" ref="E4:E10" si="0">C4-D4</f>
        <v>2.6719237864191996</v>
      </c>
      <c r="F4" s="26"/>
      <c r="G4" s="26">
        <f t="shared" ref="G4:G10" si="1">E4-$F$6</f>
        <v>-0.40338891562594981</v>
      </c>
      <c r="H4" s="26">
        <f t="shared" ref="H4:H10" si="2">2^-G4</f>
        <v>1.3226111009945298</v>
      </c>
      <c r="I4" s="26"/>
      <c r="J4" s="26">
        <f t="shared" ref="J4:J10" si="3">H4/$I$5</f>
        <v>1.2742818613590154</v>
      </c>
      <c r="K4" s="26">
        <f>AVERAGE(J3:J6)</f>
        <v>0.99999999999999989</v>
      </c>
      <c r="L4" s="26">
        <f>STDEVA(J3:J6)</f>
        <v>0.28686902642406514</v>
      </c>
      <c r="M4" s="26">
        <f>L4/SQRT(4)</f>
        <v>0.14343451321203257</v>
      </c>
    </row>
    <row r="5" spans="1:13" ht="15.75" x14ac:dyDescent="0.25">
      <c r="A5" s="24"/>
      <c r="B5" s="24" t="s">
        <v>15</v>
      </c>
      <c r="C5" s="65">
        <v>23.415453710476299</v>
      </c>
      <c r="D5" s="65">
        <v>19.651392978679802</v>
      </c>
      <c r="E5" s="26">
        <f t="shared" si="0"/>
        <v>3.7640607317964978</v>
      </c>
      <c r="F5" s="26"/>
      <c r="G5" s="26">
        <f t="shared" si="1"/>
        <v>0.68874802975134841</v>
      </c>
      <c r="H5" s="26">
        <f t="shared" si="2"/>
        <v>0.6203919923884359</v>
      </c>
      <c r="I5" s="26">
        <f>AVERAGE(H3:H6)</f>
        <v>1.037926648021162</v>
      </c>
      <c r="J5" s="26">
        <f t="shared" si="3"/>
        <v>0.59772238584608239</v>
      </c>
      <c r="K5" s="26"/>
      <c r="L5" s="26"/>
      <c r="M5" s="26"/>
    </row>
    <row r="6" spans="1:13" ht="15.75" x14ac:dyDescent="0.25">
      <c r="A6" s="24"/>
      <c r="B6" s="24" t="s">
        <v>16</v>
      </c>
      <c r="C6" s="65">
        <v>23.370143074531398</v>
      </c>
      <c r="D6" s="65">
        <v>20.398764969431699</v>
      </c>
      <c r="E6" s="26">
        <f t="shared" si="0"/>
        <v>2.9713781050996992</v>
      </c>
      <c r="F6" s="26">
        <f>AVERAGE(E3:E6)</f>
        <v>3.0753127020451494</v>
      </c>
      <c r="G6" s="26">
        <f t="shared" si="1"/>
        <v>-0.10393459694545015</v>
      </c>
      <c r="H6" s="26">
        <f t="shared" si="2"/>
        <v>1.0747004513422864</v>
      </c>
      <c r="I6" s="26"/>
      <c r="J6" s="26">
        <f t="shared" si="3"/>
        <v>1.0354300599095656</v>
      </c>
      <c r="K6" s="26"/>
      <c r="L6" s="26"/>
      <c r="M6" s="26"/>
    </row>
    <row r="7" spans="1:13" ht="15.75" x14ac:dyDescent="0.25">
      <c r="A7" s="24" t="s">
        <v>22</v>
      </c>
      <c r="B7" s="24" t="s">
        <v>13</v>
      </c>
      <c r="C7" s="65">
        <v>29.017555548616301</v>
      </c>
      <c r="D7" s="65">
        <v>20.936232594976701</v>
      </c>
      <c r="E7" s="26">
        <f t="shared" si="0"/>
        <v>8.0813229536395994</v>
      </c>
      <c r="F7" s="26"/>
      <c r="G7" s="26">
        <f t="shared" si="1"/>
        <v>5.00601025159445</v>
      </c>
      <c r="H7" s="26">
        <f t="shared" si="2"/>
        <v>3.1120083648340617E-2</v>
      </c>
      <c r="I7" s="26"/>
      <c r="J7" s="26">
        <f t="shared" si="3"/>
        <v>2.9982931556552656E-2</v>
      </c>
      <c r="K7" s="26"/>
      <c r="L7" s="26"/>
      <c r="M7" s="26"/>
    </row>
    <row r="8" spans="1:13" ht="15.75" x14ac:dyDescent="0.25">
      <c r="A8" s="24"/>
      <c r="B8" s="24" t="s">
        <v>14</v>
      </c>
      <c r="C8" s="65">
        <v>29.650466808215398</v>
      </c>
      <c r="D8" s="65">
        <v>20.862301881112501</v>
      </c>
      <c r="E8" s="26">
        <f t="shared" si="0"/>
        <v>8.7881649271028977</v>
      </c>
      <c r="F8" s="26"/>
      <c r="G8" s="26">
        <f t="shared" si="1"/>
        <v>5.7128522250577483</v>
      </c>
      <c r="H8" s="26">
        <f t="shared" si="2"/>
        <v>1.9066023301647441E-2</v>
      </c>
      <c r="I8" s="26"/>
      <c r="J8" s="26">
        <f t="shared" si="3"/>
        <v>1.8369335962225636E-2</v>
      </c>
      <c r="K8" s="26">
        <f>AVERAGE(J7:J10)</f>
        <v>2.2865479805137187E-2</v>
      </c>
      <c r="L8" s="26">
        <f>STDEVA(J7:J10)</f>
        <v>5.6320288111213245E-3</v>
      </c>
      <c r="M8" s="26">
        <f>L8/SQRT(4)</f>
        <v>2.8160144055606622E-3</v>
      </c>
    </row>
    <row r="9" spans="1:13" ht="15.75" x14ac:dyDescent="0.25">
      <c r="A9" s="24"/>
      <c r="B9" s="24" t="s">
        <v>15</v>
      </c>
      <c r="C9" s="65">
        <v>28.5202710082206</v>
      </c>
      <c r="D9" s="65">
        <v>20.1641933809499</v>
      </c>
      <c r="E9" s="26">
        <f t="shared" si="0"/>
        <v>8.3560776272707002</v>
      </c>
      <c r="F9" s="26"/>
      <c r="G9" s="26">
        <f t="shared" si="1"/>
        <v>5.2807649252255509</v>
      </c>
      <c r="H9" s="26">
        <f t="shared" si="2"/>
        <v>2.5723576884570137E-2</v>
      </c>
      <c r="I9" s="26"/>
      <c r="J9" s="26">
        <f t="shared" si="3"/>
        <v>2.4783617352548856E-2</v>
      </c>
      <c r="K9" s="26"/>
      <c r="L9" s="26"/>
      <c r="M9" s="26"/>
    </row>
    <row r="10" spans="1:13" ht="15.75" x14ac:dyDescent="0.25">
      <c r="A10" s="24"/>
      <c r="B10" s="24" t="s">
        <v>16</v>
      </c>
      <c r="C10" s="65">
        <v>29.400000808582401</v>
      </c>
      <c r="D10" s="65">
        <v>20.608431034992901</v>
      </c>
      <c r="E10" s="26">
        <f t="shared" si="0"/>
        <v>8.7915697735895009</v>
      </c>
      <c r="F10" s="26"/>
      <c r="G10" s="26">
        <f t="shared" si="1"/>
        <v>5.7162570715443515</v>
      </c>
      <c r="H10" s="26">
        <f t="shared" si="2"/>
        <v>1.9021079403608258E-2</v>
      </c>
      <c r="I10" s="26"/>
      <c r="J10" s="26">
        <f t="shared" si="3"/>
        <v>1.8326034349221604E-2</v>
      </c>
      <c r="K10" s="26"/>
      <c r="L10" s="26"/>
      <c r="M10" s="26"/>
    </row>
    <row r="14" spans="1:13" ht="15.75" x14ac:dyDescent="0.25">
      <c r="A14" s="23" t="s">
        <v>1</v>
      </c>
      <c r="B14" s="23" t="s">
        <v>2</v>
      </c>
      <c r="C14" s="23" t="s">
        <v>3</v>
      </c>
      <c r="D14" s="23" t="s">
        <v>4</v>
      </c>
      <c r="E14" s="23" t="s">
        <v>5</v>
      </c>
      <c r="F14" s="23" t="s">
        <v>6</v>
      </c>
      <c r="G14" s="23" t="s">
        <v>7</v>
      </c>
      <c r="H14" s="23" t="s">
        <v>8</v>
      </c>
      <c r="I14" s="23" t="s">
        <v>9</v>
      </c>
      <c r="J14" s="23" t="s">
        <v>10</v>
      </c>
      <c r="K14" s="23" t="s">
        <v>9</v>
      </c>
      <c r="L14" s="23" t="s">
        <v>11</v>
      </c>
      <c r="M14" s="23" t="s">
        <v>12</v>
      </c>
    </row>
    <row r="15" spans="1:13" ht="15.75" x14ac:dyDescent="0.25">
      <c r="A15" s="24" t="s">
        <v>18</v>
      </c>
      <c r="B15" s="24" t="s">
        <v>13</v>
      </c>
      <c r="C15" s="65">
        <v>23.2626126267796</v>
      </c>
      <c r="D15" s="65">
        <v>20.368724441914399</v>
      </c>
      <c r="E15" s="26">
        <f>C15-D15</f>
        <v>2.8938881848652009</v>
      </c>
      <c r="F15" s="26"/>
      <c r="G15" s="26">
        <f>E15-$F$18</f>
        <v>-0.18142451717994845</v>
      </c>
      <c r="H15" s="26">
        <f t="shared" ref="H15:H22" si="4">2^-G15</f>
        <v>1.1340030473593956</v>
      </c>
      <c r="I15" s="26"/>
      <c r="J15" s="26">
        <f>H15/$I$17</f>
        <v>1.0925656928853364</v>
      </c>
      <c r="K15" s="26"/>
      <c r="L15" s="26"/>
      <c r="M15" s="26"/>
    </row>
    <row r="16" spans="1:13" ht="15.75" x14ac:dyDescent="0.25">
      <c r="A16" s="24"/>
      <c r="B16" s="24" t="s">
        <v>14</v>
      </c>
      <c r="C16" s="65">
        <v>22.893200167098598</v>
      </c>
      <c r="D16" s="65">
        <v>20.221276380679399</v>
      </c>
      <c r="E16" s="26">
        <f t="shared" ref="E16:E22" si="5">C16-D16</f>
        <v>2.6719237864191996</v>
      </c>
      <c r="F16" s="26"/>
      <c r="G16" s="26">
        <f t="shared" ref="G16:G22" si="6">E16-$F$18</f>
        <v>-0.40338891562594981</v>
      </c>
      <c r="H16" s="26">
        <f t="shared" si="4"/>
        <v>1.3226111009945298</v>
      </c>
      <c r="I16" s="26"/>
      <c r="J16" s="26">
        <f t="shared" ref="J16:J22" si="7">H16/$I$17</f>
        <v>1.2742818613590154</v>
      </c>
      <c r="K16" s="26">
        <f>AVERAGE(J15:J18)</f>
        <v>0.99999999999999989</v>
      </c>
      <c r="L16" s="26">
        <f>STDEVA(J15:J18)</f>
        <v>0.28686902642406514</v>
      </c>
      <c r="M16" s="26">
        <f>L16/SQRT(4)</f>
        <v>0.14343451321203257</v>
      </c>
    </row>
    <row r="17" spans="1:13" ht="15.75" x14ac:dyDescent="0.25">
      <c r="A17" s="24"/>
      <c r="B17" s="24" t="s">
        <v>15</v>
      </c>
      <c r="C17" s="65">
        <v>23.415453710476299</v>
      </c>
      <c r="D17" s="65">
        <v>19.651392978679802</v>
      </c>
      <c r="E17" s="26">
        <f t="shared" si="5"/>
        <v>3.7640607317964978</v>
      </c>
      <c r="F17" s="26"/>
      <c r="G17" s="26">
        <f t="shared" si="6"/>
        <v>0.68874802975134841</v>
      </c>
      <c r="H17" s="26">
        <f t="shared" si="4"/>
        <v>0.6203919923884359</v>
      </c>
      <c r="I17" s="26">
        <f>AVERAGE(H15:H18)</f>
        <v>1.037926648021162</v>
      </c>
      <c r="J17" s="26">
        <f t="shared" si="7"/>
        <v>0.59772238584608239</v>
      </c>
      <c r="K17" s="26"/>
      <c r="L17" s="26"/>
      <c r="M17" s="26"/>
    </row>
    <row r="18" spans="1:13" ht="15.75" x14ac:dyDescent="0.25">
      <c r="A18" s="24"/>
      <c r="B18" s="24" t="s">
        <v>16</v>
      </c>
      <c r="C18" s="65">
        <v>23.370143074531398</v>
      </c>
      <c r="D18" s="65">
        <v>20.398764969431699</v>
      </c>
      <c r="E18" s="26">
        <f t="shared" si="5"/>
        <v>2.9713781050996992</v>
      </c>
      <c r="F18" s="26">
        <f>AVERAGE(E15:E18)</f>
        <v>3.0753127020451494</v>
      </c>
      <c r="G18" s="26">
        <f t="shared" si="6"/>
        <v>-0.10393459694545015</v>
      </c>
      <c r="H18" s="26">
        <f t="shared" si="4"/>
        <v>1.0747004513422864</v>
      </c>
      <c r="I18" s="26"/>
      <c r="J18" s="26">
        <f t="shared" si="7"/>
        <v>1.0354300599095656</v>
      </c>
      <c r="K18" s="26"/>
      <c r="L18" s="26"/>
      <c r="M18" s="26"/>
    </row>
    <row r="19" spans="1:13" ht="15.75" x14ac:dyDescent="0.25">
      <c r="A19" s="24" t="s">
        <v>36</v>
      </c>
      <c r="B19" s="24" t="s">
        <v>13</v>
      </c>
      <c r="C19" s="65">
        <v>24.396727325221899</v>
      </c>
      <c r="D19" s="65">
        <v>20.5360255475522</v>
      </c>
      <c r="E19" s="26">
        <f t="shared" si="5"/>
        <v>3.8607017776696999</v>
      </c>
      <c r="F19" s="26"/>
      <c r="G19" s="26">
        <f t="shared" si="6"/>
        <v>0.78538907562455051</v>
      </c>
      <c r="H19" s="26">
        <f t="shared" si="4"/>
        <v>0.58019546510669406</v>
      </c>
      <c r="I19" s="26"/>
      <c r="J19" s="26">
        <f t="shared" si="7"/>
        <v>0.55899467097492295</v>
      </c>
      <c r="K19" s="26"/>
      <c r="L19" s="26"/>
      <c r="M19" s="26"/>
    </row>
    <row r="20" spans="1:13" ht="15.75" x14ac:dyDescent="0.25">
      <c r="A20" s="24"/>
      <c r="B20" s="24" t="s">
        <v>14</v>
      </c>
      <c r="C20" s="65">
        <v>23.598607316900601</v>
      </c>
      <c r="D20" s="65">
        <v>20.352410163034001</v>
      </c>
      <c r="E20" s="26">
        <f t="shared" si="5"/>
        <v>3.2461971538665999</v>
      </c>
      <c r="F20" s="26"/>
      <c r="G20" s="26">
        <f t="shared" si="6"/>
        <v>0.17088445182145051</v>
      </c>
      <c r="H20" s="26">
        <f t="shared" si="4"/>
        <v>0.88829793845788119</v>
      </c>
      <c r="I20" s="26"/>
      <c r="J20" s="26">
        <f t="shared" si="7"/>
        <v>0.855838840009983</v>
      </c>
      <c r="K20" s="26">
        <f>AVERAGE(J19:J22)</f>
        <v>0.66490189864711757</v>
      </c>
      <c r="L20" s="26">
        <f>STDEVA(J19:J22)</f>
        <v>0.19335171186271488</v>
      </c>
      <c r="M20" s="26">
        <f>L20/SQRT(4)</f>
        <v>9.6675855931357441E-2</v>
      </c>
    </row>
    <row r="21" spans="1:13" ht="15.75" x14ac:dyDescent="0.25">
      <c r="A21" s="24"/>
      <c r="B21" s="24" t="s">
        <v>15</v>
      </c>
      <c r="C21" s="65">
        <v>24.723210242142599</v>
      </c>
      <c r="D21" s="65">
        <v>20.5429663735422</v>
      </c>
      <c r="E21" s="26">
        <f t="shared" si="5"/>
        <v>4.1802438686003995</v>
      </c>
      <c r="F21" s="26"/>
      <c r="G21" s="26">
        <f t="shared" si="6"/>
        <v>1.1049311665552501</v>
      </c>
      <c r="H21" s="26">
        <f t="shared" si="4"/>
        <v>0.46492465312677528</v>
      </c>
      <c r="I21" s="26"/>
      <c r="J21" s="26">
        <f t="shared" si="7"/>
        <v>0.44793594423379335</v>
      </c>
      <c r="K21" s="26"/>
      <c r="L21" s="26"/>
      <c r="M21" s="26"/>
    </row>
    <row r="22" spans="1:13" ht="15.75" x14ac:dyDescent="0.25">
      <c r="A22" s="24"/>
      <c r="B22" s="24" t="s">
        <v>16</v>
      </c>
      <c r="C22" s="65">
        <v>23.5404323065809</v>
      </c>
      <c r="D22" s="65">
        <v>20.191182700646799</v>
      </c>
      <c r="E22" s="26">
        <f t="shared" si="5"/>
        <v>3.3492496059341015</v>
      </c>
      <c r="F22" s="26"/>
      <c r="G22" s="26">
        <f t="shared" si="6"/>
        <v>0.27393690388895209</v>
      </c>
      <c r="H22" s="26">
        <f t="shared" si="4"/>
        <v>0.82705953901148577</v>
      </c>
      <c r="I22" s="26"/>
      <c r="J22" s="26">
        <f t="shared" si="7"/>
        <v>0.79683813936977088</v>
      </c>
      <c r="K22" s="26"/>
      <c r="L22" s="26"/>
      <c r="M22" s="26"/>
    </row>
    <row r="25" spans="1:13" ht="15.75" x14ac:dyDescent="0.25">
      <c r="A25" s="23" t="s">
        <v>1</v>
      </c>
      <c r="B25" s="23" t="s">
        <v>2</v>
      </c>
      <c r="C25" s="23" t="s">
        <v>3</v>
      </c>
      <c r="D25" s="23" t="s">
        <v>4</v>
      </c>
      <c r="E25" s="23" t="s">
        <v>5</v>
      </c>
      <c r="F25" s="23" t="s">
        <v>6</v>
      </c>
      <c r="G25" s="23" t="s">
        <v>7</v>
      </c>
      <c r="H25" s="23" t="s">
        <v>8</v>
      </c>
      <c r="I25" s="23" t="s">
        <v>9</v>
      </c>
      <c r="J25" s="23" t="s">
        <v>10</v>
      </c>
      <c r="K25" s="23" t="s">
        <v>9</v>
      </c>
      <c r="L25" s="23" t="s">
        <v>11</v>
      </c>
      <c r="M25" s="23" t="s">
        <v>12</v>
      </c>
    </row>
    <row r="26" spans="1:13" ht="15.75" x14ac:dyDescent="0.25">
      <c r="A26" s="24" t="s">
        <v>18</v>
      </c>
      <c r="B26" s="24" t="s">
        <v>13</v>
      </c>
      <c r="C26" s="65">
        <v>23.2626126267796</v>
      </c>
      <c r="D26" s="65">
        <v>20.368724441914399</v>
      </c>
      <c r="E26" s="26">
        <f>C26-D26</f>
        <v>2.8938881848652009</v>
      </c>
      <c r="F26" s="26"/>
      <c r="G26" s="26">
        <f t="shared" ref="G26:G33" si="8">E26-$F$29</f>
        <v>-0.18142451717994845</v>
      </c>
      <c r="H26" s="26">
        <f t="shared" ref="H26:H33" si="9">2^-G26</f>
        <v>1.1340030473593956</v>
      </c>
      <c r="I26" s="26"/>
      <c r="J26" s="26">
        <f>H26/$I$28</f>
        <v>1.0925656928853364</v>
      </c>
      <c r="K26" s="26"/>
      <c r="L26" s="26"/>
      <c r="M26" s="26"/>
    </row>
    <row r="27" spans="1:13" ht="15.75" x14ac:dyDescent="0.25">
      <c r="A27" s="24"/>
      <c r="B27" s="24" t="s">
        <v>14</v>
      </c>
      <c r="C27" s="65">
        <v>22.893200167098598</v>
      </c>
      <c r="D27" s="65">
        <v>20.221276380679399</v>
      </c>
      <c r="E27" s="26">
        <f t="shared" ref="E27:E33" si="10">C27-D27</f>
        <v>2.6719237864191996</v>
      </c>
      <c r="F27" s="26"/>
      <c r="G27" s="26">
        <f t="shared" si="8"/>
        <v>-0.40338891562594981</v>
      </c>
      <c r="H27" s="26">
        <f t="shared" si="9"/>
        <v>1.3226111009945298</v>
      </c>
      <c r="I27" s="26"/>
      <c r="J27" s="26">
        <f t="shared" ref="J27:J33" si="11">H27/$I$28</f>
        <v>1.2742818613590154</v>
      </c>
      <c r="K27" s="26">
        <f>AVERAGE(J26:J29)</f>
        <v>0.99999999999999989</v>
      </c>
      <c r="L27" s="26">
        <f>STDEVA(J26:J29)</f>
        <v>0.28686902642406514</v>
      </c>
      <c r="M27" s="26">
        <f>L27/SQRT(4)</f>
        <v>0.14343451321203257</v>
      </c>
    </row>
    <row r="28" spans="1:13" ht="15.75" x14ac:dyDescent="0.25">
      <c r="A28" s="24"/>
      <c r="B28" s="24" t="s">
        <v>15</v>
      </c>
      <c r="C28" s="65">
        <v>23.415453710476299</v>
      </c>
      <c r="D28" s="65">
        <v>19.651392978679802</v>
      </c>
      <c r="E28" s="26">
        <f t="shared" si="10"/>
        <v>3.7640607317964978</v>
      </c>
      <c r="F28" s="26"/>
      <c r="G28" s="26">
        <f t="shared" si="8"/>
        <v>0.68874802975134841</v>
      </c>
      <c r="H28" s="26">
        <f t="shared" si="9"/>
        <v>0.6203919923884359</v>
      </c>
      <c r="I28" s="26">
        <f>AVERAGE(H26:H29)</f>
        <v>1.037926648021162</v>
      </c>
      <c r="J28" s="26">
        <f t="shared" si="11"/>
        <v>0.59772238584608239</v>
      </c>
      <c r="K28" s="26"/>
      <c r="L28" s="26"/>
      <c r="M28" s="26"/>
    </row>
    <row r="29" spans="1:13" ht="15.75" x14ac:dyDescent="0.25">
      <c r="A29" s="24"/>
      <c r="B29" s="24" t="s">
        <v>16</v>
      </c>
      <c r="C29" s="65">
        <v>23.370143074531398</v>
      </c>
      <c r="D29" s="65">
        <v>20.398764969431699</v>
      </c>
      <c r="E29" s="26">
        <f t="shared" si="10"/>
        <v>2.9713781050996992</v>
      </c>
      <c r="F29" s="26">
        <f>AVERAGE(E26:E29)</f>
        <v>3.0753127020451494</v>
      </c>
      <c r="G29" s="26">
        <f t="shared" si="8"/>
        <v>-0.10393459694545015</v>
      </c>
      <c r="H29" s="26">
        <f t="shared" si="9"/>
        <v>1.0747004513422864</v>
      </c>
      <c r="I29" s="26"/>
      <c r="J29" s="26">
        <f t="shared" si="11"/>
        <v>1.0354300599095656</v>
      </c>
      <c r="K29" s="26"/>
      <c r="L29" s="26"/>
      <c r="M29" s="26"/>
    </row>
    <row r="30" spans="1:13" ht="15.75" x14ac:dyDescent="0.25">
      <c r="A30" s="24" t="s">
        <v>56</v>
      </c>
      <c r="B30" s="24" t="s">
        <v>13</v>
      </c>
      <c r="C30" s="65">
        <v>24.604407999706599</v>
      </c>
      <c r="D30" s="65">
        <v>20.424115257382802</v>
      </c>
      <c r="E30" s="26">
        <f t="shared" si="10"/>
        <v>4.1802927423237968</v>
      </c>
      <c r="F30" s="26"/>
      <c r="G30" s="26">
        <f t="shared" si="8"/>
        <v>1.1049800402786474</v>
      </c>
      <c r="H30" s="26">
        <f t="shared" si="9"/>
        <v>0.46490890328819212</v>
      </c>
      <c r="I30" s="26"/>
      <c r="J30" s="26">
        <f t="shared" si="11"/>
        <v>0.44792076990657748</v>
      </c>
      <c r="K30" s="26"/>
      <c r="L30" s="26"/>
      <c r="M30" s="26"/>
    </row>
    <row r="31" spans="1:13" ht="15.75" x14ac:dyDescent="0.25">
      <c r="A31" s="24"/>
      <c r="B31" s="24" t="s">
        <v>14</v>
      </c>
      <c r="C31" s="65">
        <v>28.519411449796198</v>
      </c>
      <c r="D31" s="65">
        <v>20.871778675282201</v>
      </c>
      <c r="E31" s="26">
        <f t="shared" si="10"/>
        <v>7.6476327745139976</v>
      </c>
      <c r="F31" s="26"/>
      <c r="G31" s="26">
        <f t="shared" si="8"/>
        <v>4.5723200724688482</v>
      </c>
      <c r="H31" s="26">
        <f t="shared" si="9"/>
        <v>4.2033398814169738E-2</v>
      </c>
      <c r="I31" s="26"/>
      <c r="J31" s="26">
        <f t="shared" si="11"/>
        <v>4.0497465687298485E-2</v>
      </c>
      <c r="K31" s="26">
        <f>AVERAGE(J30:J33)</f>
        <v>0.16083566661948823</v>
      </c>
      <c r="L31" s="26">
        <f>STDEVA(J30:J33)</f>
        <v>0.19797939285146601</v>
      </c>
      <c r="M31" s="26">
        <f>L31/SQRT(4)</f>
        <v>9.8989696425733006E-2</v>
      </c>
    </row>
    <row r="32" spans="1:13" ht="15.75" x14ac:dyDescent="0.25">
      <c r="A32" s="24"/>
      <c r="B32" s="24" t="s">
        <v>15</v>
      </c>
      <c r="C32" s="65">
        <v>28.787028728856601</v>
      </c>
      <c r="D32" s="65">
        <v>20.063591078528201</v>
      </c>
      <c r="E32" s="26">
        <f t="shared" si="10"/>
        <v>8.7234376503283997</v>
      </c>
      <c r="F32" s="26"/>
      <c r="G32" s="26">
        <f t="shared" si="8"/>
        <v>5.6481249482832503</v>
      </c>
      <c r="H32" s="26">
        <f t="shared" si="9"/>
        <v>1.9940909904806545E-2</v>
      </c>
      <c r="I32" s="26"/>
      <c r="J32" s="26">
        <f t="shared" si="11"/>
        <v>1.921225352757296E-2</v>
      </c>
      <c r="K32" s="26"/>
      <c r="L32" s="26"/>
      <c r="M32" s="26"/>
    </row>
    <row r="33" spans="1:13" ht="15.75" x14ac:dyDescent="0.25">
      <c r="A33" s="24"/>
      <c r="B33" s="24" t="s">
        <v>16</v>
      </c>
      <c r="C33" s="65">
        <v>26.3529861287013</v>
      </c>
      <c r="D33" s="66">
        <v>20.45</v>
      </c>
      <c r="E33" s="26">
        <f t="shared" si="10"/>
        <v>5.9029861287013006</v>
      </c>
      <c r="F33" s="26"/>
      <c r="G33" s="26">
        <f t="shared" si="8"/>
        <v>2.8276734266561512</v>
      </c>
      <c r="H33" s="26">
        <f t="shared" si="9"/>
        <v>0.14085928533928962</v>
      </c>
      <c r="I33" s="26"/>
      <c r="J33" s="26">
        <f t="shared" si="11"/>
        <v>0.13571217735650398</v>
      </c>
      <c r="K33" s="26"/>
      <c r="L33" s="26"/>
      <c r="M33" s="26"/>
    </row>
    <row r="36" spans="1:13" ht="15.75" x14ac:dyDescent="0.25">
      <c r="A36" s="34" t="s">
        <v>67</v>
      </c>
      <c r="B36" s="34" t="s">
        <v>2</v>
      </c>
      <c r="C36" s="34" t="s">
        <v>3</v>
      </c>
      <c r="D36" s="34" t="s">
        <v>4</v>
      </c>
      <c r="E36" s="34" t="s">
        <v>5</v>
      </c>
      <c r="F36" s="34" t="s">
        <v>6</v>
      </c>
      <c r="G36" s="34" t="s">
        <v>7</v>
      </c>
      <c r="H36" s="34" t="s">
        <v>8</v>
      </c>
      <c r="I36" s="34" t="s">
        <v>9</v>
      </c>
      <c r="J36" s="34" t="s">
        <v>68</v>
      </c>
      <c r="K36" s="34" t="s">
        <v>9</v>
      </c>
      <c r="L36" s="34" t="s">
        <v>11</v>
      </c>
      <c r="M36" s="34" t="s">
        <v>12</v>
      </c>
    </row>
    <row r="37" spans="1:13" x14ac:dyDescent="0.25">
      <c r="A37" s="37"/>
      <c r="B37" s="35" t="s">
        <v>13</v>
      </c>
      <c r="C37" s="35">
        <v>21.662420577090906</v>
      </c>
      <c r="D37" s="35">
        <v>17.419753436001372</v>
      </c>
      <c r="E37" s="36">
        <f>C37-D37</f>
        <v>4.2426671410895338</v>
      </c>
      <c r="F37" s="37"/>
      <c r="G37" s="36">
        <f>E37-$F$38</f>
        <v>-0.1263113780690448</v>
      </c>
      <c r="H37" s="36">
        <f>2^-G37</f>
        <v>1.0914994308629471</v>
      </c>
      <c r="I37" s="37"/>
      <c r="J37" s="37">
        <f>H37/$I$38</f>
        <v>0.93561270861392065</v>
      </c>
      <c r="K37" s="37"/>
      <c r="L37" s="37"/>
      <c r="M37" s="37"/>
    </row>
    <row r="38" spans="1:13" x14ac:dyDescent="0.25">
      <c r="A38" s="37" t="s">
        <v>70</v>
      </c>
      <c r="B38" s="35" t="s">
        <v>14</v>
      </c>
      <c r="C38" s="35">
        <v>22.184758045450049</v>
      </c>
      <c r="D38" s="35">
        <v>17.215717925229502</v>
      </c>
      <c r="E38" s="36">
        <f t="shared" ref="E38:E45" si="12">C38-D38</f>
        <v>4.9690401202205479</v>
      </c>
      <c r="F38" s="36">
        <f>AVERAGE(E37:E40)</f>
        <v>4.3689785191585786</v>
      </c>
      <c r="G38" s="36">
        <f t="shared" ref="G38:G45" si="13">E38-$F$38</f>
        <v>0.60006160106196926</v>
      </c>
      <c r="H38" s="36">
        <f>2^-G38</f>
        <v>0.65972578541602223</v>
      </c>
      <c r="I38" s="36">
        <f>AVERAGE(H37:H40)</f>
        <v>1.1666145840194577</v>
      </c>
      <c r="J38" s="37">
        <f t="shared" ref="J38:J45" si="14">H38/$I$38</f>
        <v>0.56550449004589054</v>
      </c>
      <c r="K38" s="37">
        <f>AVERAGE(J37:J40)</f>
        <v>1</v>
      </c>
      <c r="L38" s="37">
        <f>STDEVA(J37:J40)</f>
        <v>0.68284677866318866</v>
      </c>
      <c r="M38" s="37">
        <f>L38/SQRT(4)</f>
        <v>0.34142338933159433</v>
      </c>
    </row>
    <row r="39" spans="1:13" x14ac:dyDescent="0.25">
      <c r="A39" s="37"/>
      <c r="B39" s="35" t="s">
        <v>15</v>
      </c>
      <c r="C39" s="35">
        <v>22.875368384369768</v>
      </c>
      <c r="D39" s="35">
        <v>17.768828185899906</v>
      </c>
      <c r="E39" s="36">
        <f t="shared" si="12"/>
        <v>5.1065401984698617</v>
      </c>
      <c r="F39" s="37"/>
      <c r="G39" s="36">
        <f t="shared" si="13"/>
        <v>0.73756167931128314</v>
      </c>
      <c r="H39" s="36">
        <f>2^-G39</f>
        <v>0.59975214636434615</v>
      </c>
      <c r="I39" s="37"/>
      <c r="J39" s="37">
        <f t="shared" si="14"/>
        <v>0.51409621873400391</v>
      </c>
      <c r="K39" s="37"/>
      <c r="L39" s="37"/>
      <c r="M39" s="37"/>
    </row>
    <row r="40" spans="1:13" x14ac:dyDescent="0.25">
      <c r="A40" s="37"/>
      <c r="B40" s="35" t="s">
        <v>16</v>
      </c>
      <c r="C40" s="35">
        <v>20.550759988921293</v>
      </c>
      <c r="D40" s="35">
        <v>17.393093372066922</v>
      </c>
      <c r="E40" s="36">
        <f t="shared" si="12"/>
        <v>3.157666616854371</v>
      </c>
      <c r="F40" s="37"/>
      <c r="G40" s="36">
        <f t="shared" si="13"/>
        <v>-1.2113119023042076</v>
      </c>
      <c r="H40" s="36">
        <f>2^-G40</f>
        <v>2.3154809734345161</v>
      </c>
      <c r="I40" s="37"/>
      <c r="J40" s="37">
        <f t="shared" si="14"/>
        <v>1.9847865826061855</v>
      </c>
      <c r="K40" s="37"/>
      <c r="L40" s="37"/>
      <c r="M40" s="37"/>
    </row>
    <row r="41" spans="1:13" x14ac:dyDescent="0.25">
      <c r="A41" s="37"/>
      <c r="B41" s="37"/>
      <c r="C41" s="35"/>
      <c r="D41" s="37"/>
      <c r="E41" s="36"/>
      <c r="F41" s="37"/>
      <c r="G41" s="36"/>
      <c r="H41" s="36"/>
      <c r="I41" s="37"/>
      <c r="J41" s="37"/>
      <c r="K41" s="37"/>
      <c r="L41" s="37"/>
      <c r="M41" s="37"/>
    </row>
    <row r="42" spans="1:13" x14ac:dyDescent="0.25">
      <c r="A42" s="37" t="s">
        <v>76</v>
      </c>
      <c r="B42" s="35" t="s">
        <v>13</v>
      </c>
      <c r="C42" s="35">
        <v>21.42169200781662</v>
      </c>
      <c r="D42" s="35">
        <v>18.687563458565446</v>
      </c>
      <c r="E42" s="36">
        <f t="shared" si="12"/>
        <v>2.7341285492511744</v>
      </c>
      <c r="F42" s="37"/>
      <c r="G42" s="36">
        <f t="shared" si="13"/>
        <v>-1.6348499699074042</v>
      </c>
      <c r="H42" s="36">
        <f>2^-G42</f>
        <v>3.1055525276867617</v>
      </c>
      <c r="I42" s="37"/>
      <c r="J42" s="37">
        <f t="shared" si="14"/>
        <v>2.6620210052465492</v>
      </c>
      <c r="K42" s="37"/>
      <c r="L42" s="37"/>
      <c r="M42" s="37"/>
    </row>
    <row r="43" spans="1:13" x14ac:dyDescent="0.25">
      <c r="A43" s="37"/>
      <c r="B43" s="35" t="s">
        <v>14</v>
      </c>
      <c r="C43" s="35">
        <v>27.758752450665472</v>
      </c>
      <c r="D43" s="35">
        <v>18.973030787045801</v>
      </c>
      <c r="E43" s="36">
        <f t="shared" si="12"/>
        <v>8.7857216636196718</v>
      </c>
      <c r="F43" s="37"/>
      <c r="G43" s="36">
        <f t="shared" si="13"/>
        <v>4.4167431444610932</v>
      </c>
      <c r="H43" s="36">
        <f>2^-G43</f>
        <v>4.6819614161654505E-2</v>
      </c>
      <c r="I43" s="37"/>
      <c r="J43" s="37">
        <f t="shared" si="14"/>
        <v>4.0132889476095911E-2</v>
      </c>
      <c r="K43" s="37">
        <f>AVERAGE(J42:J45)</f>
        <v>1.1265341631734602</v>
      </c>
      <c r="L43" s="37">
        <f t="array" ref="L43">STDEVA(J42:J45/4)</f>
        <v>0.32774121855937716</v>
      </c>
      <c r="M43" s="37">
        <f>L43/SQRT(4)</f>
        <v>0.16387060927968858</v>
      </c>
    </row>
    <row r="44" spans="1:13" x14ac:dyDescent="0.25">
      <c r="A44" s="37"/>
      <c r="B44" s="35" t="s">
        <v>15</v>
      </c>
      <c r="C44" s="35">
        <v>21.553772871582705</v>
      </c>
      <c r="D44" s="35">
        <v>18.233256085575935</v>
      </c>
      <c r="E44" s="36">
        <f t="shared" si="12"/>
        <v>3.3205167860067704</v>
      </c>
      <c r="F44" s="37"/>
      <c r="G44" s="36">
        <f t="shared" si="13"/>
        <v>-1.0484617331518082</v>
      </c>
      <c r="H44" s="36">
        <f>2^-G44</f>
        <v>2.0683233314574325</v>
      </c>
      <c r="I44" s="37"/>
      <c r="J44" s="37">
        <f t="shared" si="14"/>
        <v>1.7729277173367957</v>
      </c>
      <c r="K44" s="37"/>
      <c r="L44" s="37"/>
      <c r="M44" s="37"/>
    </row>
    <row r="45" spans="1:13" x14ac:dyDescent="0.25">
      <c r="A45" s="37"/>
      <c r="B45" s="35" t="s">
        <v>16</v>
      </c>
      <c r="C45" s="35">
        <v>28.042366377764889</v>
      </c>
      <c r="D45" s="35">
        <v>18.886687139050487</v>
      </c>
      <c r="E45" s="36">
        <f t="shared" si="12"/>
        <v>9.1556792387144021</v>
      </c>
      <c r="F45" s="37"/>
      <c r="G45" s="36">
        <f t="shared" si="13"/>
        <v>4.7867007195558235</v>
      </c>
      <c r="H45" s="36">
        <f>2^-G45</f>
        <v>3.6229263311407717E-2</v>
      </c>
      <c r="I45" s="37"/>
      <c r="J45" s="37">
        <f t="shared" si="14"/>
        <v>3.1055040634399834E-2</v>
      </c>
      <c r="K45" s="37"/>
      <c r="L45" s="37"/>
      <c r="M45" s="37"/>
    </row>
    <row r="46" spans="1:13" x14ac:dyDescent="0.25">
      <c r="A46" s="30"/>
      <c r="B46" s="30"/>
      <c r="C46" s="30"/>
      <c r="D46" s="30"/>
      <c r="E46" s="33"/>
      <c r="F46" s="30"/>
      <c r="G46" s="30"/>
      <c r="H46" s="30"/>
      <c r="I46" s="30"/>
      <c r="J46" s="30"/>
      <c r="K46" s="30"/>
      <c r="L46" s="30"/>
      <c r="M46" s="30"/>
    </row>
    <row r="48" spans="1:13" ht="15.75" x14ac:dyDescent="0.25">
      <c r="A48" s="34" t="s">
        <v>67</v>
      </c>
      <c r="B48" s="34" t="s">
        <v>2</v>
      </c>
      <c r="C48" s="34" t="s">
        <v>3</v>
      </c>
      <c r="D48" s="34" t="s">
        <v>4</v>
      </c>
      <c r="E48" s="34" t="s">
        <v>5</v>
      </c>
      <c r="F48" s="34" t="s">
        <v>6</v>
      </c>
      <c r="G48" s="34" t="s">
        <v>7</v>
      </c>
      <c r="H48" s="34" t="s">
        <v>8</v>
      </c>
      <c r="I48" s="34" t="s">
        <v>9</v>
      </c>
      <c r="J48" s="34" t="s">
        <v>68</v>
      </c>
      <c r="K48" s="34" t="s">
        <v>9</v>
      </c>
      <c r="L48" s="34" t="s">
        <v>11</v>
      </c>
      <c r="M48" s="34" t="s">
        <v>12</v>
      </c>
    </row>
    <row r="49" spans="1:13" x14ac:dyDescent="0.25">
      <c r="A49" s="37"/>
      <c r="B49" s="35" t="s">
        <v>13</v>
      </c>
      <c r="C49" s="25">
        <v>23.702144416527901</v>
      </c>
      <c r="D49" s="25">
        <v>20.4923742318352</v>
      </c>
      <c r="E49" s="36">
        <f>C49-D49</f>
        <v>3.2097701846927009</v>
      </c>
      <c r="F49" s="37"/>
      <c r="G49" s="36">
        <f>E49-$F$50</f>
        <v>0.185206789486001</v>
      </c>
      <c r="H49" s="36">
        <f>2^-G49</f>
        <v>0.87952299997484129</v>
      </c>
      <c r="I49" s="37"/>
      <c r="J49" s="37">
        <f>H49/$I$50</f>
        <v>0.85626415985177418</v>
      </c>
      <c r="K49" s="37"/>
      <c r="L49" s="37"/>
      <c r="M49" s="37"/>
    </row>
    <row r="50" spans="1:13" x14ac:dyDescent="0.25">
      <c r="A50" s="37" t="s">
        <v>70</v>
      </c>
      <c r="B50" s="35" t="s">
        <v>14</v>
      </c>
      <c r="C50" s="25">
        <v>22.8205716018578</v>
      </c>
      <c r="D50" s="25">
        <v>20.3521463881162</v>
      </c>
      <c r="E50" s="36">
        <f>C50-D50</f>
        <v>2.4684252137416003</v>
      </c>
      <c r="F50" s="36">
        <f>AVERAGE(E49:E52)</f>
        <v>3.0245633952066999</v>
      </c>
      <c r="G50" s="36">
        <f t="shared" ref="G50:G57" si="15">E50-$F$50</f>
        <v>-0.55613818146509963</v>
      </c>
      <c r="H50" s="36">
        <f>2^-G50</f>
        <v>1.4703281578125955</v>
      </c>
      <c r="I50" s="36">
        <f>AVERAGE(H49:H52)</f>
        <v>1.0271631597042359</v>
      </c>
      <c r="J50" s="37">
        <f t="shared" ref="J50:J57" si="16">H50/$I$50</f>
        <v>1.4314455731024911</v>
      </c>
      <c r="K50" s="37">
        <f>AVERAGE(J49:J52)</f>
        <v>1.0000000000000002</v>
      </c>
      <c r="L50" s="37">
        <f>STDEVA(J49:J52)</f>
        <v>0.28769908718542303</v>
      </c>
      <c r="M50" s="37">
        <f>L50/SQRT(4)</f>
        <v>0.14384954359271152</v>
      </c>
    </row>
    <row r="51" spans="1:13" x14ac:dyDescent="0.25">
      <c r="A51" s="37"/>
      <c r="B51" s="35" t="s">
        <v>15</v>
      </c>
      <c r="C51" s="25">
        <v>23.650299461029199</v>
      </c>
      <c r="D51" s="25">
        <v>20.453245748531401</v>
      </c>
      <c r="E51" s="36">
        <f>C51-D51</f>
        <v>3.197053712497798</v>
      </c>
      <c r="F51" s="37"/>
      <c r="G51" s="36">
        <f t="shared" si="15"/>
        <v>0.17249031729109809</v>
      </c>
      <c r="H51" s="36">
        <f>2^-G51</f>
        <v>0.88730972311917478</v>
      </c>
      <c r="I51" s="37"/>
      <c r="J51" s="37">
        <f t="shared" si="16"/>
        <v>0.863844964391703</v>
      </c>
      <c r="K51" s="37"/>
      <c r="L51" s="37"/>
      <c r="M51" s="37"/>
    </row>
    <row r="52" spans="1:13" x14ac:dyDescent="0.25">
      <c r="A52" s="37"/>
      <c r="B52" s="35" t="s">
        <v>16</v>
      </c>
      <c r="C52" s="25">
        <v>23.255228499308899</v>
      </c>
      <c r="D52" s="25">
        <v>20.032224029414198</v>
      </c>
      <c r="E52" s="36">
        <f>C52-D52</f>
        <v>3.2230044698947005</v>
      </c>
      <c r="F52" s="37"/>
      <c r="G52" s="36">
        <f t="shared" si="15"/>
        <v>0.19844107468800054</v>
      </c>
      <c r="H52" s="36">
        <f>2^-G52</f>
        <v>0.87149175791033251</v>
      </c>
      <c r="I52" s="37"/>
      <c r="J52" s="37">
        <f t="shared" si="16"/>
        <v>0.84844530265403229</v>
      </c>
      <c r="K52" s="37"/>
      <c r="L52" s="37"/>
      <c r="M52" s="37"/>
    </row>
    <row r="53" spans="1:13" x14ac:dyDescent="0.25">
      <c r="A53" s="37"/>
      <c r="B53" s="37"/>
      <c r="C53" s="67"/>
      <c r="D53" s="67"/>
      <c r="E53" s="36"/>
      <c r="F53" s="37"/>
      <c r="G53" s="36"/>
      <c r="H53" s="36"/>
      <c r="I53" s="37"/>
      <c r="J53" s="37"/>
      <c r="K53" s="37"/>
      <c r="L53" s="37"/>
      <c r="M53" s="37"/>
    </row>
    <row r="54" spans="1:13" x14ac:dyDescent="0.25">
      <c r="A54" s="37" t="s">
        <v>37</v>
      </c>
      <c r="B54" s="35" t="s">
        <v>13</v>
      </c>
      <c r="C54" s="25">
        <v>26.482083647049201</v>
      </c>
      <c r="D54" s="25">
        <v>21.573029791677399</v>
      </c>
      <c r="E54" s="36">
        <f>C54-D54</f>
        <v>4.9090538553718019</v>
      </c>
      <c r="F54" s="37"/>
      <c r="G54" s="36">
        <f t="shared" si="15"/>
        <v>1.884490460165102</v>
      </c>
      <c r="H54" s="36">
        <f>2^-G54</f>
        <v>0.27083940120298089</v>
      </c>
      <c r="I54" s="37"/>
      <c r="J54" s="37">
        <f t="shared" si="16"/>
        <v>0.26367709807755091</v>
      </c>
      <c r="K54" s="37"/>
      <c r="L54" s="37"/>
      <c r="M54" s="37"/>
    </row>
    <row r="55" spans="1:13" x14ac:dyDescent="0.25">
      <c r="A55" s="37"/>
      <c r="B55" s="35" t="s">
        <v>14</v>
      </c>
      <c r="C55" s="25">
        <v>28.410449864807099</v>
      </c>
      <c r="D55" s="25">
        <v>21.4651867259036</v>
      </c>
      <c r="E55" s="36">
        <f t="shared" ref="E55:E57" si="17">C55-D55</f>
        <v>6.9452631389034991</v>
      </c>
      <c r="F55" s="37"/>
      <c r="G55" s="36">
        <f t="shared" si="15"/>
        <v>3.9206997436967992</v>
      </c>
      <c r="H55" s="36">
        <f>2^-G55</f>
        <v>6.6031592769126263E-2</v>
      </c>
      <c r="I55" s="37"/>
      <c r="J55" s="37">
        <f t="shared" si="16"/>
        <v>6.4285398230345001E-2</v>
      </c>
      <c r="K55" s="37">
        <f>AVERAGE(J54:J57)</f>
        <v>0.16334403469225153</v>
      </c>
      <c r="L55" s="37">
        <f t="array" ref="L55">STDEVA(J54:J57/4)</f>
        <v>2.8933233889243085E-2</v>
      </c>
      <c r="M55" s="37">
        <f>L55/SQRT(4)</f>
        <v>1.4466616944621542E-2</v>
      </c>
    </row>
    <row r="56" spans="1:13" x14ac:dyDescent="0.25">
      <c r="A56" s="37"/>
      <c r="B56" s="35" t="s">
        <v>15</v>
      </c>
      <c r="C56" s="25">
        <v>26.185681499449402</v>
      </c>
      <c r="D56" s="25">
        <v>21.2754363509885</v>
      </c>
      <c r="E56" s="36">
        <f t="shared" si="17"/>
        <v>4.910245148460902</v>
      </c>
      <c r="F56" s="37"/>
      <c r="G56" s="36">
        <f t="shared" si="15"/>
        <v>1.8856817532542021</v>
      </c>
      <c r="H56" s="36">
        <f>2^-G56</f>
        <v>0.27061585019458545</v>
      </c>
      <c r="I56" s="37"/>
      <c r="J56" s="37">
        <f t="shared" si="16"/>
        <v>0.26345945883856203</v>
      </c>
      <c r="K56" s="37"/>
      <c r="L56" s="37"/>
      <c r="M56" s="37"/>
    </row>
    <row r="57" spans="1:13" x14ac:dyDescent="0.25">
      <c r="A57" s="37"/>
      <c r="B57" s="35" t="s">
        <v>16</v>
      </c>
      <c r="C57" s="25">
        <v>28.7330068210319</v>
      </c>
      <c r="D57" s="25">
        <v>21.734454308274501</v>
      </c>
      <c r="E57" s="36">
        <f t="shared" si="17"/>
        <v>6.9985525127573993</v>
      </c>
      <c r="F57" s="37"/>
      <c r="G57" s="36">
        <f t="shared" si="15"/>
        <v>3.9739891175506994</v>
      </c>
      <c r="H57" s="36">
        <f>2^-G57</f>
        <v>6.3637055006633039E-2</v>
      </c>
      <c r="I57" s="37"/>
      <c r="J57" s="37">
        <f t="shared" si="16"/>
        <v>6.195418362254821E-2</v>
      </c>
      <c r="K57" s="37"/>
      <c r="L57" s="37"/>
      <c r="M57" s="37"/>
    </row>
    <row r="60" spans="1:13" ht="15.75" x14ac:dyDescent="0.25">
      <c r="A60" s="34" t="s">
        <v>67</v>
      </c>
      <c r="B60" s="34" t="s">
        <v>2</v>
      </c>
      <c r="C60" s="34" t="s">
        <v>3</v>
      </c>
      <c r="D60" s="34" t="s">
        <v>4</v>
      </c>
      <c r="E60" s="34" t="s">
        <v>5</v>
      </c>
      <c r="F60" s="34" t="s">
        <v>6</v>
      </c>
      <c r="G60" s="34" t="s">
        <v>7</v>
      </c>
      <c r="H60" s="34" t="s">
        <v>8</v>
      </c>
      <c r="I60" s="34" t="s">
        <v>9</v>
      </c>
      <c r="J60" s="34" t="s">
        <v>68</v>
      </c>
      <c r="K60" s="34" t="s">
        <v>9</v>
      </c>
      <c r="L60" s="34" t="s">
        <v>11</v>
      </c>
      <c r="M60" s="34" t="s">
        <v>12</v>
      </c>
    </row>
    <row r="61" spans="1:13" x14ac:dyDescent="0.25">
      <c r="A61" s="37"/>
      <c r="B61" s="35" t="s">
        <v>13</v>
      </c>
      <c r="C61" s="25">
        <v>23.702144416527901</v>
      </c>
      <c r="D61" s="25">
        <v>20.4923742318352</v>
      </c>
      <c r="E61" s="36">
        <f>C61-D61</f>
        <v>3.2097701846927009</v>
      </c>
      <c r="F61" s="37"/>
      <c r="G61" s="36">
        <f>E61-$F$62</f>
        <v>0.185206789486001</v>
      </c>
      <c r="H61" s="36">
        <f>2^-G61</f>
        <v>0.87952299997484129</v>
      </c>
      <c r="I61" s="37"/>
      <c r="J61" s="37">
        <f>H61/$I$62</f>
        <v>0.85626415985177418</v>
      </c>
      <c r="K61" s="37"/>
      <c r="L61" s="37"/>
      <c r="M61" s="37"/>
    </row>
    <row r="62" spans="1:13" x14ac:dyDescent="0.25">
      <c r="A62" s="37" t="s">
        <v>70</v>
      </c>
      <c r="B62" s="35" t="s">
        <v>14</v>
      </c>
      <c r="C62" s="25">
        <v>22.8205716018578</v>
      </c>
      <c r="D62" s="25">
        <v>20.3521463881162</v>
      </c>
      <c r="E62" s="36">
        <f>C62-D62</f>
        <v>2.4684252137416003</v>
      </c>
      <c r="F62" s="36">
        <f>AVERAGE(E61:E64)</f>
        <v>3.0245633952066999</v>
      </c>
      <c r="G62" s="36">
        <f t="shared" ref="G62:G69" si="18">E62-$F$62</f>
        <v>-0.55613818146509963</v>
      </c>
      <c r="H62" s="36">
        <f>2^-G62</f>
        <v>1.4703281578125955</v>
      </c>
      <c r="I62" s="36">
        <f>AVERAGE(H61:H64)</f>
        <v>1.0271631597042359</v>
      </c>
      <c r="J62" s="37">
        <f t="shared" ref="J62:J69" si="19">H62/$I$62</f>
        <v>1.4314455731024911</v>
      </c>
      <c r="K62" s="37">
        <f>AVERAGE(J61:J64)</f>
        <v>1.0000000000000002</v>
      </c>
      <c r="L62" s="37">
        <f>STDEVA(J61:J64)</f>
        <v>0.28769908718542303</v>
      </c>
      <c r="M62" s="37">
        <f>L62/SQRT(4)</f>
        <v>0.14384954359271152</v>
      </c>
    </row>
    <row r="63" spans="1:13" x14ac:dyDescent="0.25">
      <c r="A63" s="37"/>
      <c r="B63" s="35" t="s">
        <v>15</v>
      </c>
      <c r="C63" s="25">
        <v>23.650299461029199</v>
      </c>
      <c r="D63" s="25">
        <v>20.453245748531401</v>
      </c>
      <c r="E63" s="36">
        <f>C63-D63</f>
        <v>3.197053712497798</v>
      </c>
      <c r="F63" s="37"/>
      <c r="G63" s="36">
        <f t="shared" si="18"/>
        <v>0.17249031729109809</v>
      </c>
      <c r="H63" s="36">
        <f>2^-G63</f>
        <v>0.88730972311917478</v>
      </c>
      <c r="I63" s="37"/>
      <c r="J63" s="37">
        <f t="shared" si="19"/>
        <v>0.863844964391703</v>
      </c>
      <c r="K63" s="37"/>
      <c r="L63" s="37"/>
      <c r="M63" s="37"/>
    </row>
    <row r="64" spans="1:13" x14ac:dyDescent="0.25">
      <c r="A64" s="37"/>
      <c r="B64" s="35" t="s">
        <v>16</v>
      </c>
      <c r="C64" s="25">
        <v>23.255228499308899</v>
      </c>
      <c r="D64" s="25">
        <v>20.032224029414198</v>
      </c>
      <c r="E64" s="36">
        <f>C64-D64</f>
        <v>3.2230044698947005</v>
      </c>
      <c r="F64" s="37"/>
      <c r="G64" s="36">
        <f t="shared" si="18"/>
        <v>0.19844107468800054</v>
      </c>
      <c r="H64" s="36">
        <f>2^-G64</f>
        <v>0.87149175791033251</v>
      </c>
      <c r="I64" s="37"/>
      <c r="J64" s="37">
        <f t="shared" si="19"/>
        <v>0.84844530265403229</v>
      </c>
      <c r="K64" s="37"/>
      <c r="L64" s="37"/>
      <c r="M64" s="37"/>
    </row>
    <row r="65" spans="1:13" x14ac:dyDescent="0.25">
      <c r="A65" s="37"/>
      <c r="B65" s="37"/>
      <c r="C65" s="67"/>
      <c r="D65" s="67"/>
      <c r="E65" s="36"/>
      <c r="F65" s="37"/>
      <c r="G65" s="36"/>
      <c r="H65" s="36"/>
      <c r="I65" s="37"/>
      <c r="J65" s="37"/>
      <c r="K65" s="37"/>
      <c r="L65" s="37"/>
      <c r="M65" s="37"/>
    </row>
    <row r="66" spans="1:13" x14ac:dyDescent="0.25">
      <c r="A66" s="37" t="s">
        <v>27</v>
      </c>
      <c r="B66" s="35" t="s">
        <v>13</v>
      </c>
      <c r="C66" s="25">
        <v>28.207765101856101</v>
      </c>
      <c r="D66" s="25">
        <v>21.636342047286099</v>
      </c>
      <c r="E66" s="36">
        <f>C66-D66</f>
        <v>6.5714230545700012</v>
      </c>
      <c r="F66" s="37"/>
      <c r="G66" s="36">
        <f t="shared" si="18"/>
        <v>3.5468596593633013</v>
      </c>
      <c r="H66" s="36">
        <f>2^-G66</f>
        <v>8.55635612557228E-2</v>
      </c>
      <c r="I66" s="37"/>
      <c r="J66" s="37">
        <f t="shared" si="19"/>
        <v>8.3300847043969339E-2</v>
      </c>
      <c r="K66" s="37"/>
      <c r="L66" s="37"/>
      <c r="M66" s="37"/>
    </row>
    <row r="67" spans="1:13" x14ac:dyDescent="0.25">
      <c r="A67" s="37"/>
      <c r="B67" s="35" t="s">
        <v>14</v>
      </c>
      <c r="C67" s="25">
        <v>31.1802584721964</v>
      </c>
      <c r="D67" s="25">
        <v>21.547650318389199</v>
      </c>
      <c r="E67" s="36">
        <f>C67-D67</f>
        <v>9.632608153807201</v>
      </c>
      <c r="F67" s="37"/>
      <c r="G67" s="36">
        <f t="shared" si="18"/>
        <v>6.6080447586005011</v>
      </c>
      <c r="H67" s="36">
        <f>2^-G67</f>
        <v>1.02513323811781E-2</v>
      </c>
      <c r="I67" s="37"/>
      <c r="J67" s="37">
        <f t="shared" si="19"/>
        <v>9.9802375935385927E-3</v>
      </c>
      <c r="K67" s="37">
        <f>AVERAGE(J66:J69)</f>
        <v>0.18082499421475595</v>
      </c>
      <c r="L67" s="37">
        <f t="array" ref="L67">STDEVA(J66:J69/4)</f>
        <v>6.2493434646105121E-2</v>
      </c>
      <c r="M67" s="37">
        <f>L67/SQRT(4)</f>
        <v>3.1246717323052561E-2</v>
      </c>
    </row>
    <row r="68" spans="1:13" x14ac:dyDescent="0.25">
      <c r="A68" s="37"/>
      <c r="B68" s="35" t="s">
        <v>15</v>
      </c>
      <c r="C68" s="25">
        <v>28.019421264455399</v>
      </c>
      <c r="D68" s="25">
        <v>21.3452480045624</v>
      </c>
      <c r="E68" s="36">
        <f>C68-D68</f>
        <v>6.6741732598929993</v>
      </c>
      <c r="F68" s="37"/>
      <c r="G68" s="36">
        <f t="shared" si="18"/>
        <v>3.6496098646862993</v>
      </c>
      <c r="H68" s="36">
        <f>2^-G68</f>
        <v>7.9681583883206314E-2</v>
      </c>
      <c r="I68" s="37"/>
      <c r="J68" s="37">
        <f t="shared" si="19"/>
        <v>7.757441758926599E-2</v>
      </c>
      <c r="K68" s="37"/>
      <c r="L68" s="37"/>
      <c r="M68" s="37"/>
    </row>
    <row r="69" spans="1:13" x14ac:dyDescent="0.25">
      <c r="A69" s="37"/>
      <c r="B69" s="35" t="s">
        <v>16</v>
      </c>
      <c r="C69" s="25">
        <v>24.6146086164294</v>
      </c>
      <c r="D69" s="25">
        <v>20.772611959719001</v>
      </c>
      <c r="E69" s="36">
        <f>C69-D69</f>
        <v>3.8419966567103998</v>
      </c>
      <c r="F69" s="37"/>
      <c r="G69" s="36">
        <f t="shared" si="18"/>
        <v>0.81743326150369988</v>
      </c>
      <c r="H69" s="36">
        <f>2^-G69</f>
        <v>0.56745061212440839</v>
      </c>
      <c r="I69" s="37"/>
      <c r="J69" s="37">
        <f t="shared" si="19"/>
        <v>0.55244447463224988</v>
      </c>
      <c r="K69" s="37"/>
      <c r="L69" s="37"/>
      <c r="M69" s="37"/>
    </row>
    <row r="72" spans="1:13" ht="15.75" x14ac:dyDescent="0.25">
      <c r="A72" s="34" t="s">
        <v>67</v>
      </c>
      <c r="B72" s="34" t="s">
        <v>2</v>
      </c>
      <c r="C72" s="34" t="s">
        <v>3</v>
      </c>
      <c r="D72" s="34" t="s">
        <v>4</v>
      </c>
      <c r="E72" s="34" t="s">
        <v>5</v>
      </c>
      <c r="F72" s="34" t="s">
        <v>6</v>
      </c>
      <c r="G72" s="34" t="s">
        <v>7</v>
      </c>
      <c r="H72" s="34" t="s">
        <v>8</v>
      </c>
      <c r="I72" s="34" t="s">
        <v>9</v>
      </c>
      <c r="J72" s="34" t="s">
        <v>68</v>
      </c>
      <c r="K72" s="34" t="s">
        <v>9</v>
      </c>
      <c r="L72" s="34" t="s">
        <v>11</v>
      </c>
      <c r="M72" s="34" t="s">
        <v>12</v>
      </c>
    </row>
    <row r="73" spans="1:13" x14ac:dyDescent="0.25">
      <c r="A73" s="37"/>
      <c r="B73" s="35" t="s">
        <v>13</v>
      </c>
      <c r="C73" s="25">
        <v>22.912219027756599</v>
      </c>
      <c r="D73" s="25">
        <v>20.421582967014501</v>
      </c>
      <c r="E73" s="36">
        <f>C73-D73</f>
        <v>2.4906360607420979</v>
      </c>
      <c r="F73" s="37"/>
      <c r="G73" s="36">
        <f>E73-$F$74</f>
        <v>-0.20917326126705227</v>
      </c>
      <c r="H73" s="36">
        <f>2^-G73</f>
        <v>1.1560255317506607</v>
      </c>
      <c r="I73" s="37"/>
      <c r="J73" s="37">
        <f>H73/$I$74</f>
        <v>1.1449285203337822</v>
      </c>
      <c r="K73" s="37"/>
      <c r="L73" s="37"/>
      <c r="M73" s="37"/>
    </row>
    <row r="74" spans="1:13" x14ac:dyDescent="0.25">
      <c r="A74" s="37" t="s">
        <v>70</v>
      </c>
      <c r="B74" s="35" t="s">
        <v>14</v>
      </c>
      <c r="C74" s="25">
        <v>23.474885512177199</v>
      </c>
      <c r="D74" s="25">
        <v>20.436052795033198</v>
      </c>
      <c r="E74" s="36">
        <f>C74-D74</f>
        <v>3.0388327171440004</v>
      </c>
      <c r="F74" s="36">
        <f>AVERAGE(E73:E76)</f>
        <v>2.6998093220091501</v>
      </c>
      <c r="G74" s="36">
        <f t="shared" ref="G74:G81" si="20">E74-$F$74</f>
        <v>0.33902339513485025</v>
      </c>
      <c r="H74" s="36">
        <f>2^-G74</f>
        <v>0.79057629629992743</v>
      </c>
      <c r="I74" s="36">
        <f>AVERAGE(H73:H76)</f>
        <v>1.0096923180965423</v>
      </c>
      <c r="J74" s="37">
        <f t="shared" ref="J74:J81" si="21">H74/$I$74</f>
        <v>0.78298733399330078</v>
      </c>
      <c r="K74" s="37">
        <f>AVERAGE(J73:J76)</f>
        <v>0.99999999999999978</v>
      </c>
      <c r="L74" s="37">
        <f>STDEVA(J73:J76)</f>
        <v>0.15374744564889042</v>
      </c>
      <c r="M74" s="37">
        <f>L74/SQRT(4)</f>
        <v>7.6873722824445212E-2</v>
      </c>
    </row>
    <row r="75" spans="1:13" x14ac:dyDescent="0.25">
      <c r="A75" s="37"/>
      <c r="B75" s="35" t="s">
        <v>15</v>
      </c>
      <c r="C75" s="25">
        <v>23.267911807451402</v>
      </c>
      <c r="D75" s="25">
        <v>20.618489005491998</v>
      </c>
      <c r="E75" s="36">
        <f>C75-D75</f>
        <v>2.6494228019594033</v>
      </c>
      <c r="F75" s="37"/>
      <c r="G75" s="36">
        <f t="shared" si="20"/>
        <v>-5.0386520049746863E-2</v>
      </c>
      <c r="H75" s="36">
        <f>2^-G75</f>
        <v>1.0355423242943813</v>
      </c>
      <c r="I75" s="37"/>
      <c r="J75" s="37">
        <f t="shared" si="21"/>
        <v>1.0256018647805216</v>
      </c>
      <c r="K75" s="37"/>
      <c r="L75" s="37"/>
      <c r="M75" s="37"/>
    </row>
    <row r="76" spans="1:13" x14ac:dyDescent="0.25">
      <c r="A76" s="37"/>
      <c r="B76" s="35" t="s">
        <v>16</v>
      </c>
      <c r="C76" s="25">
        <v>22.885929828944899</v>
      </c>
      <c r="D76" s="25">
        <v>20.2655841207538</v>
      </c>
      <c r="E76" s="36">
        <f>C76-D76</f>
        <v>2.620345708191099</v>
      </c>
      <c r="F76" s="37"/>
      <c r="G76" s="36">
        <f t="shared" si="20"/>
        <v>-7.9463613818051115E-2</v>
      </c>
      <c r="H76" s="36">
        <f>2^-G76</f>
        <v>1.0566251200411991</v>
      </c>
      <c r="I76" s="37"/>
      <c r="J76" s="37">
        <f t="shared" si="21"/>
        <v>1.046482280892395</v>
      </c>
      <c r="K76" s="37"/>
      <c r="L76" s="37"/>
      <c r="M76" s="37"/>
    </row>
    <row r="77" spans="1:13" x14ac:dyDescent="0.25">
      <c r="A77" s="37"/>
      <c r="B77" s="37"/>
      <c r="C77" s="67"/>
      <c r="D77" s="67"/>
      <c r="E77" s="36"/>
      <c r="F77" s="37"/>
      <c r="G77" s="36"/>
      <c r="H77" s="36"/>
      <c r="I77" s="37"/>
      <c r="J77" s="37"/>
      <c r="K77" s="37"/>
      <c r="L77" s="37"/>
      <c r="M77" s="37"/>
    </row>
    <row r="78" spans="1:13" x14ac:dyDescent="0.25">
      <c r="A78" s="37" t="s">
        <v>25</v>
      </c>
      <c r="B78" s="35" t="s">
        <v>13</v>
      </c>
      <c r="C78" s="25">
        <v>30.7708773276978</v>
      </c>
      <c r="D78" s="25">
        <v>20.382550803542099</v>
      </c>
      <c r="E78" s="36">
        <f>C78-D78</f>
        <v>10.388326524155701</v>
      </c>
      <c r="F78" s="37"/>
      <c r="G78" s="36">
        <f t="shared" si="20"/>
        <v>7.6885172021465511</v>
      </c>
      <c r="H78" s="36">
        <f>2^-G78</f>
        <v>4.8475879804654566E-3</v>
      </c>
      <c r="I78" s="37"/>
      <c r="J78" s="37">
        <f t="shared" si="21"/>
        <v>4.8010546317754114E-3</v>
      </c>
      <c r="K78" s="37"/>
      <c r="L78" s="37"/>
      <c r="M78" s="37"/>
    </row>
    <row r="79" spans="1:13" x14ac:dyDescent="0.25">
      <c r="A79" s="37"/>
      <c r="B79" s="35" t="s">
        <v>14</v>
      </c>
      <c r="C79" s="25">
        <v>31.034110593433301</v>
      </c>
      <c r="D79" s="25">
        <v>21.802654066297201</v>
      </c>
      <c r="E79" s="36">
        <f>C79-D79</f>
        <v>9.2314565271360998</v>
      </c>
      <c r="F79" s="37"/>
      <c r="G79" s="36">
        <f t="shared" si="20"/>
        <v>6.5316472051269496</v>
      </c>
      <c r="H79" s="36">
        <f>2^-G79</f>
        <v>1.0808819641472317E-2</v>
      </c>
      <c r="I79" s="37"/>
      <c r="J79" s="37">
        <f t="shared" si="21"/>
        <v>1.0705062767882549E-2</v>
      </c>
      <c r="K79" s="37">
        <f>AVERAGE(J78:J81)</f>
        <v>1.605326653427213E-2</v>
      </c>
      <c r="L79" s="37">
        <f t="array" ref="L79">STDEVA(J78:J81/4)</f>
        <v>2.5129244315563893E-3</v>
      </c>
      <c r="M79" s="37">
        <f>L79/SQRT(4)</f>
        <v>1.2564622157781946E-3</v>
      </c>
    </row>
    <row r="80" spans="1:13" x14ac:dyDescent="0.25">
      <c r="A80" s="37"/>
      <c r="B80" s="35" t="s">
        <v>15</v>
      </c>
      <c r="C80" s="25">
        <v>29.357600876507799</v>
      </c>
      <c r="D80" s="25">
        <v>21.1722517609868</v>
      </c>
      <c r="E80" s="36">
        <f>C80-D80</f>
        <v>8.1853491155209994</v>
      </c>
      <c r="F80" s="37"/>
      <c r="G80" s="36">
        <f t="shared" si="20"/>
        <v>5.4855397935118493</v>
      </c>
      <c r="H80" s="36">
        <f>2^-G80</f>
        <v>2.2319680820633073E-2</v>
      </c>
      <c r="I80" s="37"/>
      <c r="J80" s="37">
        <f t="shared" si="21"/>
        <v>2.2105427980981199E-2</v>
      </c>
      <c r="K80" s="37"/>
      <c r="L80" s="37"/>
      <c r="M80" s="37"/>
    </row>
    <row r="81" spans="1:13" x14ac:dyDescent="0.25">
      <c r="A81" s="37"/>
      <c r="B81" s="35" t="s">
        <v>16</v>
      </c>
      <c r="C81" s="25">
        <v>29.0373932681205</v>
      </c>
      <c r="D81" s="68">
        <f>AVERAGE(D78:D80)</f>
        <v>21.119152210275363</v>
      </c>
      <c r="E81" s="36">
        <f>C81-D81</f>
        <v>7.9182410578451368</v>
      </c>
      <c r="F81" s="37"/>
      <c r="G81" s="36">
        <f t="shared" si="20"/>
        <v>5.2184317358359866</v>
      </c>
      <c r="H81" s="36">
        <f>2^-G81</f>
        <v>2.6859351157472643E-2</v>
      </c>
      <c r="I81" s="37"/>
      <c r="J81" s="37">
        <f t="shared" si="21"/>
        <v>2.6601520756449365E-2</v>
      </c>
      <c r="K81" s="37"/>
      <c r="L81" s="37"/>
      <c r="M81" s="37"/>
    </row>
    <row r="84" spans="1:13" ht="15.75" x14ac:dyDescent="0.25">
      <c r="A84" s="34" t="s">
        <v>67</v>
      </c>
      <c r="B84" s="34" t="s">
        <v>2</v>
      </c>
      <c r="C84" s="34" t="s">
        <v>3</v>
      </c>
      <c r="D84" s="34" t="s">
        <v>4</v>
      </c>
      <c r="E84" s="34" t="s">
        <v>5</v>
      </c>
      <c r="F84" s="34" t="s">
        <v>6</v>
      </c>
      <c r="G84" s="34" t="s">
        <v>7</v>
      </c>
      <c r="H84" s="34" t="s">
        <v>8</v>
      </c>
      <c r="I84" s="34" t="s">
        <v>9</v>
      </c>
      <c r="J84" s="34" t="s">
        <v>68</v>
      </c>
      <c r="K84" s="34" t="s">
        <v>9</v>
      </c>
      <c r="L84" s="34" t="s">
        <v>11</v>
      </c>
      <c r="M84" s="34" t="s">
        <v>12</v>
      </c>
    </row>
    <row r="85" spans="1:13" x14ac:dyDescent="0.25">
      <c r="A85" s="37"/>
      <c r="B85" s="35" t="s">
        <v>13</v>
      </c>
      <c r="C85" s="25">
        <v>22.912219027756599</v>
      </c>
      <c r="D85" s="25">
        <v>20.421582967014501</v>
      </c>
      <c r="E85" s="36">
        <f>C85-D85</f>
        <v>2.4906360607420979</v>
      </c>
      <c r="F85" s="37"/>
      <c r="G85" s="36">
        <f>E85-$F$86</f>
        <v>-0.20917326126705227</v>
      </c>
      <c r="H85" s="36">
        <f>2^-G85</f>
        <v>1.1560255317506607</v>
      </c>
      <c r="I85" s="37"/>
      <c r="J85" s="37">
        <f>H85/$I$86</f>
        <v>1.1449285203337822</v>
      </c>
      <c r="K85" s="37"/>
      <c r="L85" s="37"/>
      <c r="M85" s="37"/>
    </row>
    <row r="86" spans="1:13" x14ac:dyDescent="0.25">
      <c r="A86" s="37" t="s">
        <v>70</v>
      </c>
      <c r="B86" s="35" t="s">
        <v>14</v>
      </c>
      <c r="C86" s="25">
        <v>23.474885512177199</v>
      </c>
      <c r="D86" s="25">
        <v>20.436052795033198</v>
      </c>
      <c r="E86" s="36">
        <f>C86-D86</f>
        <v>3.0388327171440004</v>
      </c>
      <c r="F86" s="36">
        <f>AVERAGE(E85:E88)</f>
        <v>2.6998093220091501</v>
      </c>
      <c r="G86" s="36">
        <f t="shared" ref="G86:G93" si="22">E86-$F$86</f>
        <v>0.33902339513485025</v>
      </c>
      <c r="H86" s="36">
        <f>2^-G86</f>
        <v>0.79057629629992743</v>
      </c>
      <c r="I86" s="36">
        <f>AVERAGE(H85:H88)</f>
        <v>1.0096923180965423</v>
      </c>
      <c r="J86" s="37">
        <f t="shared" ref="J86:J93" si="23">H86/$I$86</f>
        <v>0.78298733399330078</v>
      </c>
      <c r="K86" s="37">
        <f>AVERAGE(J85:J88)</f>
        <v>0.99999999999999978</v>
      </c>
      <c r="L86" s="37">
        <f>STDEVA(J85:J88)</f>
        <v>0.15374744564889042</v>
      </c>
      <c r="M86" s="37">
        <f>L86/SQRT(4)</f>
        <v>7.6873722824445212E-2</v>
      </c>
    </row>
    <row r="87" spans="1:13" x14ac:dyDescent="0.25">
      <c r="A87" s="37"/>
      <c r="B87" s="35" t="s">
        <v>15</v>
      </c>
      <c r="C87" s="25">
        <v>23.267911807451402</v>
      </c>
      <c r="D87" s="25">
        <v>20.618489005491998</v>
      </c>
      <c r="E87" s="36">
        <f>C87-D87</f>
        <v>2.6494228019594033</v>
      </c>
      <c r="F87" s="37"/>
      <c r="G87" s="36">
        <f t="shared" si="22"/>
        <v>-5.0386520049746863E-2</v>
      </c>
      <c r="H87" s="36">
        <f>2^-G87</f>
        <v>1.0355423242943813</v>
      </c>
      <c r="I87" s="37"/>
      <c r="J87" s="37">
        <f t="shared" si="23"/>
        <v>1.0256018647805216</v>
      </c>
      <c r="K87" s="37"/>
      <c r="L87" s="37"/>
      <c r="M87" s="37"/>
    </row>
    <row r="88" spans="1:13" x14ac:dyDescent="0.25">
      <c r="A88" s="37"/>
      <c r="B88" s="35" t="s">
        <v>16</v>
      </c>
      <c r="C88" s="25">
        <v>22.885929828944899</v>
      </c>
      <c r="D88" s="25">
        <v>20.2655841207538</v>
      </c>
      <c r="E88" s="36">
        <f>C88-D88</f>
        <v>2.620345708191099</v>
      </c>
      <c r="F88" s="37"/>
      <c r="G88" s="36">
        <f t="shared" si="22"/>
        <v>-7.9463613818051115E-2</v>
      </c>
      <c r="H88" s="36">
        <f>2^-G88</f>
        <v>1.0566251200411991</v>
      </c>
      <c r="I88" s="37"/>
      <c r="J88" s="37">
        <f t="shared" si="23"/>
        <v>1.046482280892395</v>
      </c>
      <c r="K88" s="37"/>
      <c r="L88" s="37"/>
      <c r="M88" s="37"/>
    </row>
    <row r="89" spans="1:13" x14ac:dyDescent="0.25">
      <c r="A89" s="37"/>
      <c r="B89" s="37"/>
      <c r="C89" s="67"/>
      <c r="D89" s="67"/>
      <c r="E89" s="36"/>
      <c r="F89" s="37"/>
      <c r="G89" s="36"/>
      <c r="H89" s="36"/>
      <c r="I89" s="37"/>
      <c r="J89" s="37"/>
      <c r="K89" s="37"/>
      <c r="L89" s="37"/>
      <c r="M89" s="37"/>
    </row>
    <row r="90" spans="1:13" x14ac:dyDescent="0.25">
      <c r="A90" s="37" t="s">
        <v>39</v>
      </c>
      <c r="B90" s="35" t="s">
        <v>13</v>
      </c>
      <c r="C90" s="25">
        <v>23.356047334345099</v>
      </c>
      <c r="D90" s="25">
        <v>19.840030294996499</v>
      </c>
      <c r="E90" s="36">
        <f>C90-D90</f>
        <v>3.5160170393486005</v>
      </c>
      <c r="F90" s="37"/>
      <c r="G90" s="36">
        <f t="shared" si="22"/>
        <v>0.81620771733945041</v>
      </c>
      <c r="H90" s="36">
        <f>2^-G90</f>
        <v>0.5679328562788466</v>
      </c>
      <c r="I90" s="37"/>
      <c r="J90" s="37">
        <f t="shared" si="23"/>
        <v>0.56248111043323146</v>
      </c>
      <c r="K90" s="37"/>
      <c r="L90" s="37"/>
      <c r="M90" s="37"/>
    </row>
    <row r="91" spans="1:13" x14ac:dyDescent="0.25">
      <c r="A91" s="37"/>
      <c r="B91" s="35" t="s">
        <v>14</v>
      </c>
      <c r="C91" s="25">
        <v>26.090077614779702</v>
      </c>
      <c r="D91" s="25">
        <v>19.6303048521957</v>
      </c>
      <c r="E91" s="36">
        <f>C91-D91</f>
        <v>6.4597727625840022</v>
      </c>
      <c r="F91" s="37"/>
      <c r="G91" s="36">
        <f t="shared" si="22"/>
        <v>3.7599634405748521</v>
      </c>
      <c r="H91" s="36">
        <f>2^-G91</f>
        <v>7.3813911838595966E-2</v>
      </c>
      <c r="I91" s="37"/>
      <c r="J91" s="37">
        <f t="shared" si="23"/>
        <v>7.3105351517132378E-2</v>
      </c>
      <c r="K91" s="37">
        <f>AVERAGE(J90:J93)</f>
        <v>0.40186447071096731</v>
      </c>
      <c r="L91" s="37">
        <f t="array" ref="L91">STDEVA(J90:J93/4)</f>
        <v>5.5533413363411485E-2</v>
      </c>
      <c r="M91" s="37">
        <f>L91/SQRT(4)</f>
        <v>2.7766706681705743E-2</v>
      </c>
    </row>
    <row r="92" spans="1:13" x14ac:dyDescent="0.25">
      <c r="A92" s="37"/>
      <c r="B92" s="35" t="s">
        <v>15</v>
      </c>
      <c r="C92" s="25">
        <v>23.545167971166901</v>
      </c>
      <c r="D92" s="25">
        <v>19.810272093936799</v>
      </c>
      <c r="E92" s="36">
        <f>C92-D92</f>
        <v>3.7348958772301017</v>
      </c>
      <c r="F92" s="37"/>
      <c r="G92" s="36">
        <f t="shared" si="22"/>
        <v>1.0350865552209516</v>
      </c>
      <c r="H92" s="36">
        <f>2^-G92</f>
        <v>0.48798660250604559</v>
      </c>
      <c r="I92" s="37"/>
      <c r="J92" s="37">
        <f t="shared" si="23"/>
        <v>0.48330228304201728</v>
      </c>
      <c r="K92" s="37"/>
      <c r="L92" s="37"/>
      <c r="M92" s="37"/>
    </row>
    <row r="93" spans="1:13" x14ac:dyDescent="0.25">
      <c r="A93" s="37"/>
      <c r="B93" s="35" t="s">
        <v>16</v>
      </c>
      <c r="C93" s="25">
        <v>23.235285712139401</v>
      </c>
      <c r="D93" s="25">
        <v>19.516026758762401</v>
      </c>
      <c r="E93" s="36">
        <f>C93-D93</f>
        <v>3.7192589533770004</v>
      </c>
      <c r="F93" s="37"/>
      <c r="G93" s="36">
        <f t="shared" si="22"/>
        <v>1.0194496313678503</v>
      </c>
      <c r="H93" s="36">
        <f>2^-G93</f>
        <v>0.49330450534769793</v>
      </c>
      <c r="I93" s="37"/>
      <c r="J93" s="37">
        <f t="shared" si="23"/>
        <v>0.48856913785148792</v>
      </c>
      <c r="K93" s="37"/>
      <c r="L93" s="37"/>
      <c r="M93" s="37"/>
    </row>
    <row r="96" spans="1:13" ht="15.75" x14ac:dyDescent="0.25">
      <c r="A96" s="34" t="s">
        <v>67</v>
      </c>
      <c r="B96" s="34" t="s">
        <v>2</v>
      </c>
      <c r="C96" s="34" t="s">
        <v>3</v>
      </c>
      <c r="D96" s="34" t="s">
        <v>4</v>
      </c>
      <c r="E96" s="34" t="s">
        <v>5</v>
      </c>
      <c r="F96" s="34" t="s">
        <v>6</v>
      </c>
      <c r="G96" s="34" t="s">
        <v>7</v>
      </c>
      <c r="H96" s="34" t="s">
        <v>8</v>
      </c>
      <c r="I96" s="34" t="s">
        <v>9</v>
      </c>
      <c r="J96" s="34" t="s">
        <v>68</v>
      </c>
      <c r="K96" s="34" t="s">
        <v>9</v>
      </c>
      <c r="L96" s="34" t="s">
        <v>11</v>
      </c>
      <c r="M96" s="34" t="s">
        <v>12</v>
      </c>
    </row>
    <row r="97" spans="1:13" x14ac:dyDescent="0.25">
      <c r="A97" s="37"/>
      <c r="B97" s="35" t="s">
        <v>13</v>
      </c>
      <c r="C97" s="25">
        <v>22.912219027756599</v>
      </c>
      <c r="D97" s="25">
        <v>20.421582967014501</v>
      </c>
      <c r="E97" s="36">
        <f>C97-D97</f>
        <v>2.4906360607420979</v>
      </c>
      <c r="F97" s="37"/>
      <c r="G97" s="36">
        <f>E97-$F$98</f>
        <v>-0.20917326126705227</v>
      </c>
      <c r="H97" s="36">
        <f>2^-G97</f>
        <v>1.1560255317506607</v>
      </c>
      <c r="I97" s="37"/>
      <c r="J97" s="37">
        <f>H97/$I$98</f>
        <v>1.1449285203337822</v>
      </c>
      <c r="K97" s="37"/>
      <c r="L97" s="37"/>
      <c r="M97" s="37"/>
    </row>
    <row r="98" spans="1:13" x14ac:dyDescent="0.25">
      <c r="A98" s="37" t="s">
        <v>70</v>
      </c>
      <c r="B98" s="35" t="s">
        <v>14</v>
      </c>
      <c r="C98" s="25">
        <v>23.474885512177199</v>
      </c>
      <c r="D98" s="25">
        <v>20.436052795033198</v>
      </c>
      <c r="E98" s="36">
        <f>C98-D98</f>
        <v>3.0388327171440004</v>
      </c>
      <c r="F98" s="36">
        <f>AVERAGE(E97:E100)</f>
        <v>2.6998093220091501</v>
      </c>
      <c r="G98" s="36">
        <f t="shared" ref="G98:G105" si="24">E98-$F$98</f>
        <v>0.33902339513485025</v>
      </c>
      <c r="H98" s="36">
        <f>2^-G98</f>
        <v>0.79057629629992743</v>
      </c>
      <c r="I98" s="36">
        <f>AVERAGE(H97:H100)</f>
        <v>1.0096923180965423</v>
      </c>
      <c r="J98" s="37">
        <f t="shared" ref="J98:J105" si="25">H98/$I$98</f>
        <v>0.78298733399330078</v>
      </c>
      <c r="K98" s="37">
        <f>AVERAGE(J97:J100)</f>
        <v>0.99999999999999978</v>
      </c>
      <c r="L98" s="37">
        <f>STDEVA(J97:J100)</f>
        <v>0.15374744564889042</v>
      </c>
      <c r="M98" s="37">
        <f>L98/SQRT(4)</f>
        <v>7.6873722824445212E-2</v>
      </c>
    </row>
    <row r="99" spans="1:13" x14ac:dyDescent="0.25">
      <c r="A99" s="37"/>
      <c r="B99" s="35" t="s">
        <v>15</v>
      </c>
      <c r="C99" s="25">
        <v>23.267911807451402</v>
      </c>
      <c r="D99" s="25">
        <v>20.618489005491998</v>
      </c>
      <c r="E99" s="36">
        <f>C99-D99</f>
        <v>2.6494228019594033</v>
      </c>
      <c r="F99" s="37"/>
      <c r="G99" s="36">
        <f t="shared" si="24"/>
        <v>-5.0386520049746863E-2</v>
      </c>
      <c r="H99" s="36">
        <f>2^-G99</f>
        <v>1.0355423242943813</v>
      </c>
      <c r="I99" s="37"/>
      <c r="J99" s="37">
        <f t="shared" si="25"/>
        <v>1.0256018647805216</v>
      </c>
      <c r="K99" s="37"/>
      <c r="L99" s="37"/>
      <c r="M99" s="37"/>
    </row>
    <row r="100" spans="1:13" x14ac:dyDescent="0.25">
      <c r="A100" s="37"/>
      <c r="B100" s="35" t="s">
        <v>16</v>
      </c>
      <c r="C100" s="25">
        <v>22.885929828944899</v>
      </c>
      <c r="D100" s="25">
        <v>20.2655841207538</v>
      </c>
      <c r="E100" s="36">
        <f>C100-D100</f>
        <v>2.620345708191099</v>
      </c>
      <c r="F100" s="37"/>
      <c r="G100" s="36">
        <f t="shared" si="24"/>
        <v>-7.9463613818051115E-2</v>
      </c>
      <c r="H100" s="36">
        <f>2^-G100</f>
        <v>1.0566251200411991</v>
      </c>
      <c r="I100" s="37"/>
      <c r="J100" s="37">
        <f t="shared" si="25"/>
        <v>1.046482280892395</v>
      </c>
      <c r="K100" s="37"/>
      <c r="L100" s="37"/>
      <c r="M100" s="37"/>
    </row>
    <row r="101" spans="1:13" x14ac:dyDescent="0.25">
      <c r="A101" s="37"/>
      <c r="B101" s="37"/>
      <c r="C101" s="67"/>
      <c r="D101" s="67"/>
      <c r="E101" s="36"/>
      <c r="F101" s="37"/>
      <c r="G101" s="36"/>
      <c r="H101" s="36"/>
      <c r="I101" s="37"/>
      <c r="J101" s="37"/>
      <c r="K101" s="37"/>
      <c r="L101" s="37"/>
      <c r="M101" s="37"/>
    </row>
    <row r="102" spans="1:13" x14ac:dyDescent="0.25">
      <c r="A102" s="37" t="s">
        <v>41</v>
      </c>
      <c r="B102" s="35" t="s">
        <v>13</v>
      </c>
      <c r="C102" s="25">
        <v>23.166051300882899</v>
      </c>
      <c r="D102" s="25">
        <v>19.8162891574163</v>
      </c>
      <c r="E102" s="36">
        <f>C102-D102</f>
        <v>3.3497621434665987</v>
      </c>
      <c r="F102" s="37"/>
      <c r="G102" s="36">
        <f t="shared" si="24"/>
        <v>0.64995282145744859</v>
      </c>
      <c r="H102" s="36">
        <f>2^-G102</f>
        <v>0.63730115413329458</v>
      </c>
      <c r="I102" s="37"/>
      <c r="J102" s="37">
        <f t="shared" si="25"/>
        <v>0.63118352265443178</v>
      </c>
      <c r="K102" s="37"/>
      <c r="L102" s="37"/>
      <c r="M102" s="37"/>
    </row>
    <row r="103" spans="1:13" x14ac:dyDescent="0.25">
      <c r="A103" s="37"/>
      <c r="B103" s="35" t="s">
        <v>14</v>
      </c>
      <c r="C103" s="25">
        <v>27.2808029879969</v>
      </c>
      <c r="D103" s="25">
        <v>19.564326724576102</v>
      </c>
      <c r="E103" s="36">
        <f>C103-D103</f>
        <v>7.7164762634207982</v>
      </c>
      <c r="F103" s="37"/>
      <c r="G103" s="36">
        <f t="shared" si="24"/>
        <v>5.016666941411648</v>
      </c>
      <c r="H103" s="36">
        <f>2^-G103</f>
        <v>3.089105725317438E-2</v>
      </c>
      <c r="I103" s="37"/>
      <c r="J103" s="37">
        <f t="shared" si="25"/>
        <v>3.0594525381167369E-2</v>
      </c>
      <c r="K103" s="37">
        <f>AVERAGE(J102:J105)</f>
        <v>0.42733009847859543</v>
      </c>
      <c r="L103" s="37">
        <f t="array" ref="L103">STDEVA(J102:J105/4)</f>
        <v>6.7919297563229966E-2</v>
      </c>
      <c r="M103" s="37">
        <f>L103/SQRT(4)</f>
        <v>3.3959648781614983E-2</v>
      </c>
    </row>
    <row r="104" spans="1:13" x14ac:dyDescent="0.25">
      <c r="A104" s="37"/>
      <c r="B104" s="35" t="s">
        <v>15</v>
      </c>
      <c r="C104" s="25">
        <v>23.4173693260677</v>
      </c>
      <c r="D104" s="25">
        <v>19.671955773850499</v>
      </c>
      <c r="E104" s="36">
        <f>C104-D104</f>
        <v>3.745413552217201</v>
      </c>
      <c r="F104" s="37"/>
      <c r="G104" s="36">
        <f t="shared" si="24"/>
        <v>1.0456042302080508</v>
      </c>
      <c r="H104" s="36">
        <f>2^-G104</f>
        <v>0.48444197176153952</v>
      </c>
      <c r="I104" s="37"/>
      <c r="J104" s="37">
        <f t="shared" si="25"/>
        <v>0.4797916781963863</v>
      </c>
      <c r="K104" s="37"/>
      <c r="L104" s="37"/>
      <c r="M104" s="37"/>
    </row>
    <row r="105" spans="1:13" x14ac:dyDescent="0.25">
      <c r="A105" s="37"/>
      <c r="B105" s="35" t="s">
        <v>16</v>
      </c>
      <c r="C105" s="25">
        <v>23.213068929516801</v>
      </c>
      <c r="D105" s="25">
        <v>19.710504740008201</v>
      </c>
      <c r="E105" s="36">
        <f>C105-D105</f>
        <v>3.5025641895086004</v>
      </c>
      <c r="F105" s="37"/>
      <c r="G105" s="36">
        <f t="shared" si="24"/>
        <v>0.80275486749945024</v>
      </c>
      <c r="H105" s="36">
        <f>2^-G105</f>
        <v>0.57325348775309826</v>
      </c>
      <c r="I105" s="37"/>
      <c r="J105" s="37">
        <f t="shared" si="25"/>
        <v>0.56775066768239624</v>
      </c>
      <c r="K105" s="37"/>
      <c r="L105" s="37"/>
      <c r="M105" s="37"/>
    </row>
  </sheetData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A20F-F443-4755-9147-9AF7849EB1BE}">
  <dimension ref="A2:M108"/>
  <sheetViews>
    <sheetView tabSelected="1" topLeftCell="A79" workbookViewId="0">
      <selection activeCell="N90" sqref="N90"/>
    </sheetView>
  </sheetViews>
  <sheetFormatPr defaultRowHeight="15" x14ac:dyDescent="0.25"/>
  <cols>
    <col min="1" max="1" width="16" customWidth="1"/>
    <col min="2" max="2" width="13.28515625" customWidth="1"/>
    <col min="3" max="3" width="17.5703125" customWidth="1"/>
    <col min="4" max="4" width="21.7109375" customWidth="1"/>
    <col min="5" max="5" width="25.7109375" customWidth="1"/>
    <col min="6" max="6" width="23.85546875" customWidth="1"/>
    <col min="7" max="7" width="26.42578125" customWidth="1"/>
    <col min="8" max="8" width="26.85546875" customWidth="1"/>
    <col min="9" max="9" width="22.7109375" customWidth="1"/>
    <col min="10" max="10" width="21.5703125" customWidth="1"/>
    <col min="11" max="11" width="11.7109375" customWidth="1"/>
    <col min="12" max="12" width="12.7109375" customWidth="1"/>
    <col min="13" max="13" width="14.42578125" customWidth="1"/>
  </cols>
  <sheetData>
    <row r="2" spans="1:13" ht="15.75" x14ac:dyDescent="0.25">
      <c r="A2" s="29" t="s">
        <v>66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ht="18" x14ac:dyDescent="0.25">
      <c r="A3" s="31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</row>
    <row r="4" spans="1:13" ht="15.75" x14ac:dyDescent="0.25">
      <c r="A4" s="34" t="s">
        <v>67</v>
      </c>
      <c r="B4" s="34" t="s">
        <v>2</v>
      </c>
      <c r="C4" s="34" t="s">
        <v>3</v>
      </c>
      <c r="D4" s="34" t="s">
        <v>4</v>
      </c>
      <c r="E4" s="34" t="s">
        <v>5</v>
      </c>
      <c r="F4" s="34" t="s">
        <v>6</v>
      </c>
      <c r="G4" s="34" t="s">
        <v>7</v>
      </c>
      <c r="H4" s="34" t="s">
        <v>8</v>
      </c>
      <c r="I4" s="34" t="s">
        <v>9</v>
      </c>
      <c r="J4" s="34" t="s">
        <v>68</v>
      </c>
      <c r="K4" s="34" t="s">
        <v>9</v>
      </c>
      <c r="L4" s="34" t="s">
        <v>11</v>
      </c>
      <c r="M4" s="34" t="s">
        <v>12</v>
      </c>
    </row>
    <row r="5" spans="1:13" x14ac:dyDescent="0.25">
      <c r="A5" s="35"/>
      <c r="B5" s="35" t="s">
        <v>13</v>
      </c>
      <c r="C5" s="35">
        <v>29.147375864195102</v>
      </c>
      <c r="D5" s="35">
        <v>17.937190024887698</v>
      </c>
      <c r="E5" s="36">
        <f>C5-D5</f>
        <v>11.210185839307403</v>
      </c>
      <c r="F5" s="37"/>
      <c r="G5" s="36">
        <f>E5-$F$6</f>
        <v>6.4761138015278163E-2</v>
      </c>
      <c r="H5" s="38">
        <f>2^-G5</f>
        <v>0.95610360322796317</v>
      </c>
      <c r="I5" s="37"/>
      <c r="J5" s="37">
        <f>H5/$I$6</f>
        <v>0.9310630024240566</v>
      </c>
      <c r="K5" s="37"/>
      <c r="L5" s="37"/>
      <c r="M5" s="37"/>
    </row>
    <row r="6" spans="1:13" x14ac:dyDescent="0.25">
      <c r="A6" s="35"/>
      <c r="B6" s="35" t="s">
        <v>14</v>
      </c>
      <c r="C6" s="35">
        <v>29.1857105468413</v>
      </c>
      <c r="D6" s="35">
        <v>18.102239266150601</v>
      </c>
      <c r="E6" s="36">
        <f t="shared" ref="E6:E13" si="0">C6-D6</f>
        <v>11.083471280690699</v>
      </c>
      <c r="F6" s="36">
        <f>AVERAGE(E5:E8)</f>
        <v>11.145424701292125</v>
      </c>
      <c r="G6" s="36">
        <f t="shared" ref="G6:G13" si="1">E6-$F$6</f>
        <v>-6.1953420601426501E-2</v>
      </c>
      <c r="H6" s="39">
        <f>2^-G6</f>
        <v>1.0438782238298896</v>
      </c>
      <c r="I6" s="38">
        <f>AVERAGE(H5:H8)</f>
        <v>1.0268946362799429</v>
      </c>
      <c r="J6" s="37">
        <f t="shared" ref="J6:J13" si="2">H6/$I$6</f>
        <v>1.0165387829967365</v>
      </c>
      <c r="K6" s="37">
        <f>AVERAGE(J5:J8)</f>
        <v>1</v>
      </c>
      <c r="L6" s="37">
        <f>STDEVA(J5:J8)</f>
        <v>0.26599643733446349</v>
      </c>
      <c r="M6" s="37">
        <f>L6/SQRT(4)</f>
        <v>0.13299821866723174</v>
      </c>
    </row>
    <row r="7" spans="1:13" x14ac:dyDescent="0.25">
      <c r="A7" s="35" t="s">
        <v>18</v>
      </c>
      <c r="B7" s="35" t="s">
        <v>15</v>
      </c>
      <c r="C7" s="35">
        <v>29.2112685518712</v>
      </c>
      <c r="D7" s="35">
        <v>17.600582455825801</v>
      </c>
      <c r="E7" s="36">
        <f t="shared" si="0"/>
        <v>11.610686096045399</v>
      </c>
      <c r="F7" s="37"/>
      <c r="G7" s="36">
        <f t="shared" si="1"/>
        <v>0.46526139475327355</v>
      </c>
      <c r="H7" s="38">
        <f>2^-G7</f>
        <v>0.72433982584980117</v>
      </c>
      <c r="I7" s="37"/>
      <c r="J7" s="37">
        <f t="shared" si="2"/>
        <v>0.7053691783548649</v>
      </c>
      <c r="K7" s="37"/>
      <c r="L7" s="37"/>
      <c r="M7" s="37"/>
    </row>
    <row r="8" spans="1:13" x14ac:dyDescent="0.25">
      <c r="A8" s="35"/>
      <c r="B8" s="35" t="s">
        <v>16</v>
      </c>
      <c r="C8" s="35">
        <v>28.250416187782601</v>
      </c>
      <c r="D8" s="35">
        <v>17.573060598657602</v>
      </c>
      <c r="E8" s="36">
        <f t="shared" si="0"/>
        <v>10.677355589125</v>
      </c>
      <c r="F8" s="37"/>
      <c r="G8" s="36">
        <f t="shared" si="1"/>
        <v>-0.46806911216712521</v>
      </c>
      <c r="H8" s="38">
        <f>2^-G8</f>
        <v>1.3832568922121178</v>
      </c>
      <c r="I8" s="37"/>
      <c r="J8" s="37">
        <f t="shared" si="2"/>
        <v>1.347029036224342</v>
      </c>
      <c r="K8" s="37"/>
      <c r="L8" s="37"/>
      <c r="M8" s="37"/>
    </row>
    <row r="9" spans="1:13" x14ac:dyDescent="0.25">
      <c r="A9" s="35"/>
      <c r="B9" s="35"/>
      <c r="C9" s="35"/>
      <c r="D9" s="35"/>
      <c r="E9" s="36"/>
      <c r="F9" s="37"/>
      <c r="G9" s="36"/>
      <c r="H9" s="37"/>
      <c r="I9" s="37"/>
      <c r="J9" s="37"/>
      <c r="K9" s="37"/>
      <c r="L9" s="37"/>
      <c r="M9" s="37"/>
    </row>
    <row r="10" spans="1:13" x14ac:dyDescent="0.25">
      <c r="A10" s="35"/>
      <c r="B10" s="35" t="s">
        <v>13</v>
      </c>
      <c r="C10" s="35">
        <v>30.181348409285</v>
      </c>
      <c r="D10" s="35">
        <v>18.1053450763863</v>
      </c>
      <c r="E10" s="36">
        <f t="shared" si="0"/>
        <v>12.076003332898701</v>
      </c>
      <c r="F10" s="37"/>
      <c r="G10" s="36">
        <f t="shared" si="1"/>
        <v>0.93057863160657561</v>
      </c>
      <c r="H10" s="40">
        <f>2^-G10</f>
        <v>0.52464787548175795</v>
      </c>
      <c r="I10" s="37"/>
      <c r="J10" s="37">
        <f t="shared" si="2"/>
        <v>0.51090721184635057</v>
      </c>
      <c r="K10" s="37"/>
      <c r="L10" s="37"/>
      <c r="M10" s="37"/>
    </row>
    <row r="11" spans="1:13" x14ac:dyDescent="0.25">
      <c r="A11" s="35" t="s">
        <v>22</v>
      </c>
      <c r="B11" s="35" t="s">
        <v>14</v>
      </c>
      <c r="C11" s="35">
        <v>29.5341429734511</v>
      </c>
      <c r="D11" s="35">
        <v>17.493647998552099</v>
      </c>
      <c r="E11" s="36">
        <f t="shared" si="0"/>
        <v>12.040494974899001</v>
      </c>
      <c r="F11" s="37"/>
      <c r="G11" s="36">
        <f t="shared" si="1"/>
        <v>0.8950702736068763</v>
      </c>
      <c r="H11" s="40">
        <f>2^-G11</f>
        <v>0.53772100222630159</v>
      </c>
      <c r="I11" s="37"/>
      <c r="J11" s="37">
        <f t="shared" si="2"/>
        <v>0.52363795001818747</v>
      </c>
      <c r="K11" s="37">
        <f>AVERAGE(J10:J13)</f>
        <v>0.64109410632764363</v>
      </c>
      <c r="L11" s="37">
        <f>STDEVA(J10:J13)</f>
        <v>0.42447657474627243</v>
      </c>
      <c r="M11" s="37">
        <f>L11/SQRT(4)</f>
        <v>0.21223828737313621</v>
      </c>
    </row>
    <row r="12" spans="1:13" x14ac:dyDescent="0.25">
      <c r="A12" s="35"/>
      <c r="B12" s="35" t="s">
        <v>15</v>
      </c>
      <c r="C12" s="35">
        <v>30.588327501972898</v>
      </c>
      <c r="D12" s="35">
        <v>17.621107471314399</v>
      </c>
      <c r="E12" s="36">
        <f t="shared" si="0"/>
        <v>12.967220030658499</v>
      </c>
      <c r="F12" s="37"/>
      <c r="G12" s="36">
        <f t="shared" si="1"/>
        <v>1.821795329366374</v>
      </c>
      <c r="H12" s="39">
        <f>2^-G12</f>
        <v>0.28286874256894812</v>
      </c>
      <c r="I12" s="37"/>
      <c r="J12" s="37">
        <f t="shared" si="2"/>
        <v>0.27546033699589306</v>
      </c>
      <c r="K12" s="37"/>
      <c r="L12" s="37"/>
      <c r="M12" s="37"/>
    </row>
    <row r="13" spans="1:13" x14ac:dyDescent="0.25">
      <c r="A13" s="35"/>
      <c r="B13" s="35" t="s">
        <v>16</v>
      </c>
      <c r="C13" s="35">
        <v>29.102501544252</v>
      </c>
      <c r="D13" s="35">
        <v>18.322329032080599</v>
      </c>
      <c r="E13" s="36">
        <f t="shared" si="0"/>
        <v>10.780172512171401</v>
      </c>
      <c r="F13" s="37"/>
      <c r="G13" s="36">
        <f t="shared" si="1"/>
        <v>-0.36525218912072432</v>
      </c>
      <c r="H13" s="39">
        <f>2^-G13</f>
        <v>1.2881067762771552</v>
      </c>
      <c r="I13" s="37"/>
      <c r="J13" s="37">
        <f t="shared" si="2"/>
        <v>1.2543709264501435</v>
      </c>
      <c r="K13" s="37"/>
      <c r="L13" s="37"/>
      <c r="M13" s="37"/>
    </row>
    <row r="15" spans="1:13" x14ac:dyDescent="0.2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</row>
    <row r="16" spans="1:13" ht="15.75" x14ac:dyDescent="0.25">
      <c r="A16" s="34" t="s">
        <v>67</v>
      </c>
      <c r="B16" s="34" t="s">
        <v>2</v>
      </c>
      <c r="C16" s="34" t="s">
        <v>3</v>
      </c>
      <c r="D16" s="34" t="s">
        <v>4</v>
      </c>
      <c r="E16" s="34" t="s">
        <v>5</v>
      </c>
      <c r="F16" s="34" t="s">
        <v>6</v>
      </c>
      <c r="G16" s="34" t="s">
        <v>7</v>
      </c>
      <c r="H16" s="34" t="s">
        <v>8</v>
      </c>
      <c r="I16" s="34" t="s">
        <v>9</v>
      </c>
      <c r="J16" s="34" t="s">
        <v>68</v>
      </c>
      <c r="K16" s="34" t="s">
        <v>9</v>
      </c>
      <c r="L16" s="34" t="s">
        <v>11</v>
      </c>
      <c r="M16" s="34" t="s">
        <v>12</v>
      </c>
    </row>
    <row r="17" spans="1:13" x14ac:dyDescent="0.25">
      <c r="A17" s="35"/>
      <c r="B17" s="35" t="s">
        <v>13</v>
      </c>
      <c r="C17" s="35">
        <v>29.147375864195102</v>
      </c>
      <c r="D17" s="35">
        <v>17.937190024887698</v>
      </c>
      <c r="E17" s="36">
        <f>C17-D17</f>
        <v>11.210185839307403</v>
      </c>
      <c r="F17" s="37"/>
      <c r="G17" s="36">
        <f>E17-$F$18</f>
        <v>6.4761138015278163E-2</v>
      </c>
      <c r="H17" s="38">
        <f>2^-G17</f>
        <v>0.95610360322796317</v>
      </c>
      <c r="I17" s="37"/>
      <c r="J17" s="37">
        <f>H17/$I$18</f>
        <v>0.9310630024240566</v>
      </c>
      <c r="K17" s="37"/>
      <c r="L17" s="37"/>
      <c r="M17" s="37"/>
    </row>
    <row r="18" spans="1:13" x14ac:dyDescent="0.25">
      <c r="A18" s="35"/>
      <c r="B18" s="35" t="s">
        <v>14</v>
      </c>
      <c r="C18" s="35">
        <v>29.1857105468413</v>
      </c>
      <c r="D18" s="35">
        <v>18.102239266150601</v>
      </c>
      <c r="E18" s="36">
        <f>C18-D18</f>
        <v>11.083471280690699</v>
      </c>
      <c r="F18" s="36">
        <f>AVERAGE(E17:E20)</f>
        <v>11.145424701292125</v>
      </c>
      <c r="G18" s="36">
        <f t="shared" ref="G18:G25" si="3">E18-$F$18</f>
        <v>-6.1953420601426501E-2</v>
      </c>
      <c r="H18" s="39">
        <f>2^-G18</f>
        <v>1.0438782238298896</v>
      </c>
      <c r="I18" s="38">
        <f>AVERAGE(H17:H20)</f>
        <v>1.0268946362799429</v>
      </c>
      <c r="J18" s="37">
        <f t="shared" ref="J18:J25" si="4">H18/$I$18</f>
        <v>1.0165387829967365</v>
      </c>
      <c r="K18" s="37">
        <f>AVERAGE(J17:J20)</f>
        <v>1</v>
      </c>
      <c r="L18" s="37">
        <f>STDEVA(J17:J20)</f>
        <v>0.26599643733446349</v>
      </c>
      <c r="M18" s="37">
        <f>L18/SQRT(4)</f>
        <v>0.13299821866723174</v>
      </c>
    </row>
    <row r="19" spans="1:13" x14ac:dyDescent="0.25">
      <c r="A19" s="35" t="s">
        <v>18</v>
      </c>
      <c r="B19" s="35" t="s">
        <v>15</v>
      </c>
      <c r="C19" s="35">
        <v>29.2112685518712</v>
      </c>
      <c r="D19" s="35">
        <v>17.600582455825801</v>
      </c>
      <c r="E19" s="36">
        <f>C19-D19</f>
        <v>11.610686096045399</v>
      </c>
      <c r="F19" s="37"/>
      <c r="G19" s="36">
        <f t="shared" si="3"/>
        <v>0.46526139475327355</v>
      </c>
      <c r="H19" s="38">
        <f>2^-G19</f>
        <v>0.72433982584980117</v>
      </c>
      <c r="I19" s="37"/>
      <c r="J19" s="37">
        <f t="shared" si="4"/>
        <v>0.7053691783548649</v>
      </c>
      <c r="K19" s="37"/>
      <c r="L19" s="37"/>
      <c r="M19" s="37"/>
    </row>
    <row r="20" spans="1:13" x14ac:dyDescent="0.25">
      <c r="A20" s="35"/>
      <c r="B20" s="35" t="s">
        <v>16</v>
      </c>
      <c r="C20" s="35">
        <v>28.250416187782601</v>
      </c>
      <c r="D20" s="35">
        <v>17.573060598657602</v>
      </c>
      <c r="E20" s="36">
        <f>C20-D20</f>
        <v>10.677355589125</v>
      </c>
      <c r="F20" s="37"/>
      <c r="G20" s="36">
        <f t="shared" si="3"/>
        <v>-0.46806911216712521</v>
      </c>
      <c r="H20" s="38">
        <f>2^-G20</f>
        <v>1.3832568922121178</v>
      </c>
      <c r="I20" s="37"/>
      <c r="J20" s="37">
        <f t="shared" si="4"/>
        <v>1.347029036224342</v>
      </c>
      <c r="K20" s="37"/>
      <c r="L20" s="37"/>
      <c r="M20" s="37"/>
    </row>
    <row r="21" spans="1:13" x14ac:dyDescent="0.25">
      <c r="A21" s="35"/>
      <c r="B21" s="35"/>
      <c r="C21" s="35"/>
      <c r="D21" s="35"/>
      <c r="E21" s="36"/>
      <c r="F21" s="37"/>
      <c r="G21" s="36"/>
      <c r="H21" s="37"/>
      <c r="I21" s="37"/>
      <c r="J21" s="37"/>
      <c r="K21" s="37"/>
      <c r="L21" s="37"/>
      <c r="M21" s="37"/>
    </row>
    <row r="22" spans="1:13" x14ac:dyDescent="0.25">
      <c r="A22" s="35"/>
      <c r="B22" s="35" t="s">
        <v>13</v>
      </c>
      <c r="C22" s="35">
        <v>36.297547311402901</v>
      </c>
      <c r="D22" s="35">
        <v>21.3424090711903</v>
      </c>
      <c r="E22" s="36">
        <f>C22-D22</f>
        <v>14.955138240212602</v>
      </c>
      <c r="F22" s="37"/>
      <c r="G22" s="36">
        <f t="shared" si="3"/>
        <v>3.8097135389204766</v>
      </c>
      <c r="H22" s="40">
        <f>2^-G22</f>
        <v>7.1311890502943898E-2</v>
      </c>
      <c r="I22" s="37"/>
      <c r="J22" s="37">
        <f t="shared" si="4"/>
        <v>6.944421363547125E-2</v>
      </c>
      <c r="K22" s="37"/>
      <c r="L22" s="37"/>
      <c r="M22" s="37"/>
    </row>
    <row r="23" spans="1:13" x14ac:dyDescent="0.25">
      <c r="A23" s="35" t="s">
        <v>26</v>
      </c>
      <c r="B23" s="35" t="s">
        <v>14</v>
      </c>
      <c r="C23" s="35">
        <v>32.581725716034001</v>
      </c>
      <c r="D23" s="35">
        <v>21.115144462328701</v>
      </c>
      <c r="E23" s="36">
        <f>C23-D23</f>
        <v>11.4665812537053</v>
      </c>
      <c r="F23" s="37"/>
      <c r="G23" s="36">
        <f t="shared" si="3"/>
        <v>0.32115655241317498</v>
      </c>
      <c r="H23" s="40">
        <f>2^-G23</f>
        <v>0.80042794841413167</v>
      </c>
      <c r="I23" s="37"/>
      <c r="J23" s="37">
        <f t="shared" si="4"/>
        <v>0.77946453329796739</v>
      </c>
      <c r="K23" s="37">
        <f>AVERAGE(J22:J25)</f>
        <v>0.5221956284660404</v>
      </c>
      <c r="L23" s="37">
        <f>STDEVA(J22:J25)</f>
        <v>0.40967988675085415</v>
      </c>
      <c r="M23" s="37">
        <f>L23/SQRT(4)</f>
        <v>0.20483994337542707</v>
      </c>
    </row>
    <row r="24" spans="1:13" x14ac:dyDescent="0.25">
      <c r="A24" s="35"/>
      <c r="B24" s="35" t="s">
        <v>15</v>
      </c>
      <c r="C24" s="35">
        <v>32.5115521528055</v>
      </c>
      <c r="D24" s="35">
        <v>21.325029402822601</v>
      </c>
      <c r="E24" s="36">
        <f>C24-D24</f>
        <v>11.186522749982899</v>
      </c>
      <c r="F24" s="37"/>
      <c r="G24" s="36">
        <f t="shared" si="3"/>
        <v>4.1098048690773936E-2</v>
      </c>
      <c r="H24" s="39">
        <f>2^-G24</f>
        <v>0.97191493228541259</v>
      </c>
      <c r="I24" s="37"/>
      <c r="J24" s="37">
        <f t="shared" si="4"/>
        <v>0.94646022868158963</v>
      </c>
      <c r="K24" s="37"/>
      <c r="L24" s="37"/>
      <c r="M24" s="37"/>
    </row>
    <row r="25" spans="1:13" x14ac:dyDescent="0.25">
      <c r="A25" s="35"/>
      <c r="B25" s="35" t="s">
        <v>16</v>
      </c>
      <c r="C25" s="35">
        <v>34.1598749718382</v>
      </c>
      <c r="D25" s="35">
        <v>21.2837457775397</v>
      </c>
      <c r="E25" s="36">
        <f>C25-D25</f>
        <v>12.8761291942985</v>
      </c>
      <c r="F25" s="37"/>
      <c r="G25" s="36">
        <f t="shared" si="3"/>
        <v>1.7307044930063746</v>
      </c>
      <c r="H25" s="39">
        <f>2^-G25</f>
        <v>0.30130478863995508</v>
      </c>
      <c r="I25" s="37"/>
      <c r="J25" s="37">
        <f t="shared" si="4"/>
        <v>0.29341353824913352</v>
      </c>
      <c r="K25" s="37"/>
      <c r="L25" s="37"/>
      <c r="M25" s="37"/>
    </row>
    <row r="26" spans="1:13" x14ac:dyDescent="0.25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</row>
    <row r="27" spans="1:13" x14ac:dyDescent="0.25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</row>
    <row r="28" spans="1:13" ht="15.75" x14ac:dyDescent="0.25">
      <c r="A28" s="34" t="s">
        <v>67</v>
      </c>
      <c r="B28" s="34" t="s">
        <v>2</v>
      </c>
      <c r="C28" s="34" t="s">
        <v>3</v>
      </c>
      <c r="D28" s="34" t="s">
        <v>4</v>
      </c>
      <c r="E28" s="34" t="s">
        <v>5</v>
      </c>
      <c r="F28" s="34" t="s">
        <v>6</v>
      </c>
      <c r="G28" s="34" t="s">
        <v>7</v>
      </c>
      <c r="H28" s="34" t="s">
        <v>8</v>
      </c>
      <c r="I28" s="34" t="s">
        <v>9</v>
      </c>
      <c r="J28" s="34" t="s">
        <v>68</v>
      </c>
      <c r="K28" s="34" t="s">
        <v>9</v>
      </c>
      <c r="L28" s="34" t="s">
        <v>11</v>
      </c>
      <c r="M28" s="34" t="s">
        <v>12</v>
      </c>
    </row>
    <row r="29" spans="1:13" x14ac:dyDescent="0.25">
      <c r="A29" s="35"/>
      <c r="B29" s="35" t="s">
        <v>13</v>
      </c>
      <c r="C29" s="35">
        <v>29.147375864195102</v>
      </c>
      <c r="D29" s="35">
        <v>17.937190024887698</v>
      </c>
      <c r="E29" s="36">
        <f>C29-D29</f>
        <v>11.210185839307403</v>
      </c>
      <c r="F29" s="37"/>
      <c r="G29" s="36">
        <f>E29-$F$30</f>
        <v>-0.17312080752319758</v>
      </c>
      <c r="H29" s="38">
        <f>2^-G29</f>
        <v>1.1274948216707847</v>
      </c>
      <c r="I29" s="37"/>
      <c r="J29" s="37">
        <f>H29/$I$30</f>
        <v>1.017731390864226</v>
      </c>
      <c r="K29" s="37"/>
      <c r="L29" s="37"/>
      <c r="M29" s="37"/>
    </row>
    <row r="30" spans="1:13" x14ac:dyDescent="0.25">
      <c r="A30" s="35"/>
      <c r="B30" s="35" t="s">
        <v>14</v>
      </c>
      <c r="C30" s="35">
        <v>29.1857105468413</v>
      </c>
      <c r="D30" s="35">
        <v>18.102239266150601</v>
      </c>
      <c r="E30" s="36">
        <f t="shared" ref="E30:E34" si="5">C30-D30</f>
        <v>11.083471280690699</v>
      </c>
      <c r="F30" s="36">
        <f>AVERAGE(E29:E32)</f>
        <v>11.383306646830601</v>
      </c>
      <c r="G30" s="36">
        <f t="shared" ref="G30:G37" si="6">E30-$F$30</f>
        <v>-0.29983536613990225</v>
      </c>
      <c r="H30" s="39">
        <f>2^-G30</f>
        <v>1.2310039287054892</v>
      </c>
      <c r="I30" s="38">
        <f>AVERAGE(H29:H32)</f>
        <v>1.10785108113188</v>
      </c>
      <c r="J30" s="37">
        <f t="shared" ref="J30:J37" si="7">H30/$I$30</f>
        <v>1.1111637201705713</v>
      </c>
      <c r="K30" s="37">
        <f>AVERAGE(J29:J32)</f>
        <v>1</v>
      </c>
      <c r="L30" s="37">
        <f>STDEVA(J29:J32)</f>
        <v>0.4462538748451953</v>
      </c>
      <c r="M30" s="37">
        <f>L30/SQRT(4)</f>
        <v>0.22312693742259765</v>
      </c>
    </row>
    <row r="31" spans="1:13" x14ac:dyDescent="0.25">
      <c r="A31" s="35" t="s">
        <v>18</v>
      </c>
      <c r="B31" s="35" t="s">
        <v>15</v>
      </c>
      <c r="C31" s="35">
        <v>30.162796334025099</v>
      </c>
      <c r="D31" s="35">
        <v>17.600582455825801</v>
      </c>
      <c r="E31" s="36">
        <f t="shared" si="5"/>
        <v>12.562213878199298</v>
      </c>
      <c r="F31" s="37"/>
      <c r="G31" s="36">
        <f t="shared" si="6"/>
        <v>1.1789072313686972</v>
      </c>
      <c r="H31" s="38">
        <f>2^-G31</f>
        <v>0.44168592625527697</v>
      </c>
      <c r="I31" s="37"/>
      <c r="J31" s="37">
        <f t="shared" si="7"/>
        <v>0.39868709231570276</v>
      </c>
      <c r="K31" s="37"/>
      <c r="L31" s="37"/>
      <c r="M31" s="37"/>
    </row>
    <row r="32" spans="1:13" x14ac:dyDescent="0.25">
      <c r="A32" s="35"/>
      <c r="B32" s="35" t="s">
        <v>16</v>
      </c>
      <c r="C32" s="35">
        <v>28.250416187782601</v>
      </c>
      <c r="D32" s="35">
        <v>17.573060598657602</v>
      </c>
      <c r="E32" s="36">
        <f t="shared" si="5"/>
        <v>10.677355589125</v>
      </c>
      <c r="F32" s="37"/>
      <c r="G32" s="36">
        <f t="shared" si="6"/>
        <v>-0.70595105770560096</v>
      </c>
      <c r="H32" s="38">
        <f>2^-G32</f>
        <v>1.6312196478959691</v>
      </c>
      <c r="I32" s="37"/>
      <c r="J32" s="37">
        <f t="shared" si="7"/>
        <v>1.4724177966494998</v>
      </c>
      <c r="K32" s="37"/>
      <c r="L32" s="37"/>
      <c r="M32" s="37"/>
    </row>
    <row r="33" spans="1:13" x14ac:dyDescent="0.25">
      <c r="A33" s="35"/>
      <c r="B33" s="35"/>
      <c r="C33" s="35"/>
      <c r="D33" s="35"/>
      <c r="E33" s="36"/>
      <c r="F33" s="37"/>
      <c r="G33" s="36"/>
      <c r="H33" s="37"/>
      <c r="I33" s="37"/>
      <c r="J33" s="37"/>
      <c r="K33" s="37"/>
      <c r="L33" s="37"/>
      <c r="M33" s="37"/>
    </row>
    <row r="34" spans="1:13" x14ac:dyDescent="0.25">
      <c r="A34" s="35"/>
      <c r="B34" s="35" t="s">
        <v>13</v>
      </c>
      <c r="C34" s="35">
        <v>36.299999999999997</v>
      </c>
      <c r="D34" s="35">
        <v>20.257713121219702</v>
      </c>
      <c r="E34" s="36">
        <f t="shared" si="5"/>
        <v>16.042286878780295</v>
      </c>
      <c r="F34" s="37"/>
      <c r="G34" s="36">
        <f t="shared" si="6"/>
        <v>4.6589802319496947</v>
      </c>
      <c r="H34" s="40">
        <f>2^-G34</f>
        <v>3.9582862796183928E-2</v>
      </c>
      <c r="I34" s="37"/>
      <c r="J34" s="37">
        <f t="shared" si="7"/>
        <v>3.5729407562379703E-2</v>
      </c>
      <c r="K34" s="37"/>
      <c r="L34" s="37"/>
      <c r="M34" s="37"/>
    </row>
    <row r="35" spans="1:13" x14ac:dyDescent="0.25">
      <c r="A35" s="35" t="s">
        <v>28</v>
      </c>
      <c r="B35" s="35" t="s">
        <v>14</v>
      </c>
      <c r="C35" s="35">
        <v>32.581725716034001</v>
      </c>
      <c r="D35" s="35">
        <v>20.848828843135301</v>
      </c>
      <c r="E35" s="36">
        <f>C35-D35</f>
        <v>11.732896872898699</v>
      </c>
      <c r="F35" s="37"/>
      <c r="G35" s="36">
        <f t="shared" si="6"/>
        <v>0.34959022606809853</v>
      </c>
      <c r="H35" s="40">
        <f>2^-G35</f>
        <v>0.78480697782952968</v>
      </c>
      <c r="I35" s="37"/>
      <c r="J35" s="37">
        <f t="shared" si="7"/>
        <v>0.70840475872235509</v>
      </c>
      <c r="K35" s="37">
        <f>AVERAGE(J34:J37)</f>
        <v>0.30172722981018835</v>
      </c>
      <c r="L35" s="37">
        <f>STDEVA(J34:J37)</f>
        <v>0.3028429417305108</v>
      </c>
      <c r="M35" s="37">
        <f>L35/SQRT(4)</f>
        <v>0.1514214708652554</v>
      </c>
    </row>
    <row r="36" spans="1:13" x14ac:dyDescent="0.25">
      <c r="A36" s="35"/>
      <c r="B36" s="35" t="s">
        <v>15</v>
      </c>
      <c r="C36" s="35">
        <v>32.5115521528055</v>
      </c>
      <c r="D36" s="35">
        <v>19.769740799597798</v>
      </c>
      <c r="E36" s="36">
        <f>C36-D36</f>
        <v>12.741811353207702</v>
      </c>
      <c r="F36" s="37"/>
      <c r="G36" s="36">
        <f t="shared" si="6"/>
        <v>1.3585047063771007</v>
      </c>
      <c r="H36" s="39">
        <f>2^-G36</f>
        <v>0.38998628505489819</v>
      </c>
      <c r="I36" s="37"/>
      <c r="J36" s="37">
        <f t="shared" si="7"/>
        <v>0.35202049417729792</v>
      </c>
      <c r="K36" s="37"/>
      <c r="L36" s="37"/>
      <c r="M36" s="37"/>
    </row>
    <row r="37" spans="1:13" x14ac:dyDescent="0.25">
      <c r="A37" s="35"/>
      <c r="B37" s="35" t="s">
        <v>16</v>
      </c>
      <c r="C37" s="35">
        <v>34.1598749718382</v>
      </c>
      <c r="D37" s="35">
        <v>19.7497663705715</v>
      </c>
      <c r="E37" s="36">
        <f>C37-D37</f>
        <v>14.4101086012667</v>
      </c>
      <c r="F37" s="37"/>
      <c r="G37" s="36">
        <f t="shared" si="6"/>
        <v>3.0268019544360989</v>
      </c>
      <c r="H37" s="39">
        <f>2^-G37</f>
        <v>0.12269922532796566</v>
      </c>
      <c r="I37" s="37"/>
      <c r="J37" s="37">
        <f t="shared" si="7"/>
        <v>0.11075425877872062</v>
      </c>
      <c r="K37" s="37"/>
      <c r="L37" s="37"/>
      <c r="M37" s="37"/>
    </row>
    <row r="38" spans="1:13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</row>
    <row r="39" spans="1:13" x14ac:dyDescent="0.25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</row>
    <row r="40" spans="1:13" ht="15.75" x14ac:dyDescent="0.25">
      <c r="A40" s="34" t="s">
        <v>67</v>
      </c>
      <c r="B40" s="34" t="s">
        <v>2</v>
      </c>
      <c r="C40" s="34" t="s">
        <v>3</v>
      </c>
      <c r="D40" s="34" t="s">
        <v>4</v>
      </c>
      <c r="E40" s="34" t="s">
        <v>5</v>
      </c>
      <c r="F40" s="34" t="s">
        <v>6</v>
      </c>
      <c r="G40" s="34" t="s">
        <v>7</v>
      </c>
      <c r="H40" s="34" t="s">
        <v>8</v>
      </c>
      <c r="I40" s="34" t="s">
        <v>9</v>
      </c>
      <c r="J40" s="34" t="s">
        <v>68</v>
      </c>
      <c r="K40" s="34" t="s">
        <v>9</v>
      </c>
      <c r="L40" s="34" t="s">
        <v>11</v>
      </c>
      <c r="M40" s="34" t="s">
        <v>12</v>
      </c>
    </row>
    <row r="41" spans="1:13" x14ac:dyDescent="0.25">
      <c r="A41" s="35"/>
      <c r="B41" s="35" t="s">
        <v>13</v>
      </c>
      <c r="C41" s="35">
        <v>29.147375864195102</v>
      </c>
      <c r="D41" s="35">
        <v>17.937190024887698</v>
      </c>
      <c r="E41" s="36">
        <f>C41-D41</f>
        <v>11.210185839307403</v>
      </c>
      <c r="F41" s="37"/>
      <c r="G41" s="36">
        <f>E41-$F$42</f>
        <v>-0.17312080752319758</v>
      </c>
      <c r="H41" s="38">
        <f>2^-G41</f>
        <v>1.1274948216707847</v>
      </c>
      <c r="I41" s="37"/>
      <c r="J41" s="37">
        <f>H41/$I$42</f>
        <v>1.017731390864226</v>
      </c>
      <c r="K41" s="37"/>
      <c r="L41" s="37"/>
      <c r="M41" s="37"/>
    </row>
    <row r="42" spans="1:13" x14ac:dyDescent="0.25">
      <c r="A42" s="35"/>
      <c r="B42" s="35" t="s">
        <v>14</v>
      </c>
      <c r="C42" s="35">
        <v>29.1857105468413</v>
      </c>
      <c r="D42" s="35">
        <v>18.102239266150601</v>
      </c>
      <c r="E42" s="36">
        <f t="shared" ref="E42:E49" si="8">C42-D42</f>
        <v>11.083471280690699</v>
      </c>
      <c r="F42" s="36">
        <f>AVERAGE(E41:E44)</f>
        <v>11.383306646830601</v>
      </c>
      <c r="G42" s="36">
        <f t="shared" ref="G42:G49" si="9">E42-$F$42</f>
        <v>-0.29983536613990225</v>
      </c>
      <c r="H42" s="39">
        <f>2^-G42</f>
        <v>1.2310039287054892</v>
      </c>
      <c r="I42" s="38">
        <f>AVERAGE(H41:H44)</f>
        <v>1.10785108113188</v>
      </c>
      <c r="J42" s="37">
        <f t="shared" ref="J42:J49" si="10">H42/$I$42</f>
        <v>1.1111637201705713</v>
      </c>
      <c r="K42" s="37">
        <f>AVERAGE(J41:J44)</f>
        <v>1</v>
      </c>
      <c r="L42" s="37">
        <f>STDEVA(J41:J44)</f>
        <v>0.4462538748451953</v>
      </c>
      <c r="M42" s="37">
        <f>L42/SQRT(4)</f>
        <v>0.22312693742259765</v>
      </c>
    </row>
    <row r="43" spans="1:13" x14ac:dyDescent="0.25">
      <c r="A43" s="35" t="s">
        <v>18</v>
      </c>
      <c r="B43" s="35" t="s">
        <v>15</v>
      </c>
      <c r="C43" s="35">
        <v>30.162796334025099</v>
      </c>
      <c r="D43" s="35">
        <v>17.600582455825801</v>
      </c>
      <c r="E43" s="36">
        <f t="shared" si="8"/>
        <v>12.562213878199298</v>
      </c>
      <c r="F43" s="37"/>
      <c r="G43" s="36">
        <f t="shared" si="9"/>
        <v>1.1789072313686972</v>
      </c>
      <c r="H43" s="38">
        <f>2^-G43</f>
        <v>0.44168592625527697</v>
      </c>
      <c r="I43" s="37"/>
      <c r="J43" s="37">
        <f t="shared" si="10"/>
        <v>0.39868709231570276</v>
      </c>
      <c r="K43" s="37"/>
      <c r="L43" s="37"/>
      <c r="M43" s="37"/>
    </row>
    <row r="44" spans="1:13" x14ac:dyDescent="0.25">
      <c r="A44" s="35"/>
      <c r="B44" s="35" t="s">
        <v>16</v>
      </c>
      <c r="C44" s="35">
        <v>28.250416187782601</v>
      </c>
      <c r="D44" s="35">
        <v>17.573060598657602</v>
      </c>
      <c r="E44" s="36">
        <f t="shared" si="8"/>
        <v>10.677355589125</v>
      </c>
      <c r="F44" s="37"/>
      <c r="G44" s="36">
        <f t="shared" si="9"/>
        <v>-0.70595105770560096</v>
      </c>
      <c r="H44" s="38">
        <f>2^-G44</f>
        <v>1.6312196478959691</v>
      </c>
      <c r="I44" s="37"/>
      <c r="J44" s="37">
        <f t="shared" si="10"/>
        <v>1.4724177966494998</v>
      </c>
      <c r="K44" s="37"/>
      <c r="L44" s="37"/>
      <c r="M44" s="37"/>
    </row>
    <row r="45" spans="1:13" x14ac:dyDescent="0.25">
      <c r="A45" s="35"/>
      <c r="B45" s="35"/>
      <c r="C45" s="35"/>
      <c r="D45" s="35"/>
      <c r="E45" s="36"/>
      <c r="F45" s="37"/>
      <c r="G45" s="36"/>
      <c r="H45" s="37"/>
      <c r="I45" s="37"/>
      <c r="J45" s="37"/>
      <c r="K45" s="37"/>
      <c r="L45" s="37"/>
      <c r="M45" s="37"/>
    </row>
    <row r="46" spans="1:13" x14ac:dyDescent="0.25">
      <c r="A46" s="35"/>
      <c r="B46" s="35" t="s">
        <v>13</v>
      </c>
      <c r="C46" s="35">
        <v>31.1713147186043</v>
      </c>
      <c r="D46" s="35">
        <v>18.214022190082002</v>
      </c>
      <c r="E46" s="36">
        <f t="shared" si="8"/>
        <v>12.957292528522299</v>
      </c>
      <c r="F46" s="37"/>
      <c r="G46" s="36">
        <f t="shared" si="9"/>
        <v>1.5739858816916978</v>
      </c>
      <c r="H46" s="40">
        <f>2^-G46</f>
        <v>0.33587914334956964</v>
      </c>
      <c r="I46" s="37"/>
      <c r="J46" s="37">
        <f t="shared" si="10"/>
        <v>0.30318076957275286</v>
      </c>
      <c r="K46" s="37"/>
      <c r="L46" s="37"/>
      <c r="M46" s="37"/>
    </row>
    <row r="47" spans="1:13" x14ac:dyDescent="0.25">
      <c r="A47" s="35" t="s">
        <v>36</v>
      </c>
      <c r="B47" s="35" t="s">
        <v>14</v>
      </c>
      <c r="C47" s="35">
        <v>30.037633425585199</v>
      </c>
      <c r="D47" s="35">
        <v>17.411860570295499</v>
      </c>
      <c r="E47" s="36">
        <f t="shared" si="8"/>
        <v>12.6257728552897</v>
      </c>
      <c r="F47" s="37"/>
      <c r="G47" s="36">
        <f t="shared" si="9"/>
        <v>1.2424662084590992</v>
      </c>
      <c r="H47" s="40">
        <f>2^-G47</f>
        <v>0.42264954196293469</v>
      </c>
      <c r="I47" s="37"/>
      <c r="J47" s="37">
        <f t="shared" si="10"/>
        <v>0.38150393059247462</v>
      </c>
      <c r="K47" s="37">
        <f>AVERAGE(J46:J49)</f>
        <v>0.50090664177767397</v>
      </c>
      <c r="L47" s="37">
        <f>STDEVA(J46:J49)</f>
        <v>0.38944575248308527</v>
      </c>
      <c r="M47" s="37">
        <f>L47/SQRT(4)</f>
        <v>0.19472287624154264</v>
      </c>
    </row>
    <row r="48" spans="1:13" x14ac:dyDescent="0.25">
      <c r="A48" s="35"/>
      <c r="B48" s="35" t="s">
        <v>15</v>
      </c>
      <c r="C48" s="35">
        <v>31.097876207239899</v>
      </c>
      <c r="D48" s="35">
        <v>17.8053937468807</v>
      </c>
      <c r="E48" s="36">
        <f t="shared" si="8"/>
        <v>13.292482460359199</v>
      </c>
      <c r="F48" s="37"/>
      <c r="G48" s="36">
        <f t="shared" si="9"/>
        <v>1.9091758135285986</v>
      </c>
      <c r="H48" s="39">
        <f>2^-G48</f>
        <v>0.26624460306546888</v>
      </c>
      <c r="I48" s="37"/>
      <c r="J48" s="37">
        <f t="shared" si="10"/>
        <v>0.2403252635665161</v>
      </c>
      <c r="K48" s="37"/>
      <c r="L48" s="37"/>
      <c r="M48" s="37"/>
    </row>
    <row r="49" spans="1:13" x14ac:dyDescent="0.25">
      <c r="A49" s="35"/>
      <c r="B49" s="35" t="s">
        <v>16</v>
      </c>
      <c r="C49" s="35">
        <v>29.458260431538299</v>
      </c>
      <c r="D49" s="35">
        <v>18.3318998969226</v>
      </c>
      <c r="E49" s="36">
        <f t="shared" si="8"/>
        <v>11.126360534615699</v>
      </c>
      <c r="F49" s="37"/>
      <c r="G49" s="36">
        <f t="shared" si="9"/>
        <v>-0.25694611221490149</v>
      </c>
      <c r="H49" s="39">
        <f>2^-G49</f>
        <v>1.1949465701801685</v>
      </c>
      <c r="I49" s="37"/>
      <c r="J49" s="37">
        <f t="shared" si="10"/>
        <v>1.0786166033789522</v>
      </c>
      <c r="K49" s="37"/>
      <c r="L49" s="37"/>
      <c r="M49" s="37"/>
    </row>
    <row r="50" spans="1:13" x14ac:dyDescent="0.25">
      <c r="A50" s="41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1:13" x14ac:dyDescent="0.25">
      <c r="A51" s="41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1:13" ht="15.75" x14ac:dyDescent="0.25">
      <c r="A52" s="34" t="s">
        <v>67</v>
      </c>
      <c r="B52" s="34" t="s">
        <v>2</v>
      </c>
      <c r="C52" s="34" t="s">
        <v>3</v>
      </c>
      <c r="D52" s="34" t="s">
        <v>4</v>
      </c>
      <c r="E52" s="34" t="s">
        <v>5</v>
      </c>
      <c r="F52" s="34" t="s">
        <v>6</v>
      </c>
      <c r="G52" s="34" t="s">
        <v>7</v>
      </c>
      <c r="H52" s="34" t="s">
        <v>8</v>
      </c>
      <c r="I52" s="34" t="s">
        <v>9</v>
      </c>
      <c r="J52" s="34" t="s">
        <v>68</v>
      </c>
      <c r="K52" s="34" t="s">
        <v>9</v>
      </c>
      <c r="L52" s="34" t="s">
        <v>11</v>
      </c>
      <c r="M52" s="34" t="s">
        <v>12</v>
      </c>
    </row>
    <row r="53" spans="1:13" x14ac:dyDescent="0.25">
      <c r="A53" s="35"/>
      <c r="B53" s="35" t="s">
        <v>13</v>
      </c>
      <c r="C53" s="35">
        <v>29.147375864195102</v>
      </c>
      <c r="D53" s="35">
        <v>17.937190024887698</v>
      </c>
      <c r="E53" s="36">
        <f>C53-D53</f>
        <v>11.210185839307403</v>
      </c>
      <c r="F53" s="37"/>
      <c r="G53" s="36">
        <f>E53-$F$54</f>
        <v>-0.4133338985453463</v>
      </c>
      <c r="H53" s="38">
        <f>2^-G53</f>
        <v>1.3317598011721608</v>
      </c>
      <c r="I53" s="37"/>
      <c r="J53" s="37">
        <f>H53/$I$54</f>
        <v>1.2396083682516459</v>
      </c>
      <c r="K53" s="37"/>
      <c r="L53" s="37"/>
      <c r="M53" s="37"/>
    </row>
    <row r="54" spans="1:13" x14ac:dyDescent="0.25">
      <c r="A54" s="35"/>
      <c r="B54" s="35" t="s">
        <v>14</v>
      </c>
      <c r="C54" s="35">
        <v>29.1857105468413</v>
      </c>
      <c r="D54" s="35">
        <v>18.102239266150601</v>
      </c>
      <c r="E54" s="36">
        <f t="shared" ref="E54:E61" si="11">C54-D54</f>
        <v>11.083471280690699</v>
      </c>
      <c r="F54" s="36">
        <f>AVERAGE(E53:E56)</f>
        <v>11.62351973785275</v>
      </c>
      <c r="G54" s="36">
        <f t="shared" ref="G54:G61" si="12">E54-$F$54</f>
        <v>-0.54004845716205097</v>
      </c>
      <c r="H54" s="39">
        <f>2^-G54</f>
        <v>1.4540213540897813</v>
      </c>
      <c r="I54" s="38">
        <f>AVERAGE(H53:H56)</f>
        <v>1.0743391503967386</v>
      </c>
      <c r="J54" s="37">
        <f t="shared" ref="J54:J61" si="13">H54/$I$54</f>
        <v>1.353410004236401</v>
      </c>
      <c r="K54" s="37">
        <f>AVERAGE(J53:J56)</f>
        <v>1</v>
      </c>
      <c r="L54" s="37">
        <f>STDEVA(J53:J56)</f>
        <v>0.38862763072311424</v>
      </c>
      <c r="M54" s="37">
        <f>L54/SQRT(4)</f>
        <v>0.19431381536155712</v>
      </c>
    </row>
    <row r="55" spans="1:13" x14ac:dyDescent="0.25">
      <c r="A55" s="35" t="s">
        <v>18</v>
      </c>
      <c r="B55" s="35" t="s">
        <v>15</v>
      </c>
      <c r="C55" s="35">
        <v>30.162796334025099</v>
      </c>
      <c r="D55" s="35">
        <v>17.600582455825801</v>
      </c>
      <c r="E55" s="36">
        <f t="shared" si="11"/>
        <v>12.562213878199298</v>
      </c>
      <c r="F55" s="37"/>
      <c r="G55" s="36">
        <f t="shared" si="12"/>
        <v>0.93869414034654852</v>
      </c>
      <c r="H55" s="38">
        <f>2^-G55</f>
        <v>0.52170488948109994</v>
      </c>
      <c r="I55" s="37"/>
      <c r="J55" s="37">
        <f t="shared" si="13"/>
        <v>0.48560539685111687</v>
      </c>
      <c r="K55" s="37"/>
      <c r="L55" s="37"/>
      <c r="M55" s="37"/>
    </row>
    <row r="56" spans="1:13" x14ac:dyDescent="0.25">
      <c r="A56" s="35"/>
      <c r="B56" s="35" t="s">
        <v>16</v>
      </c>
      <c r="C56" s="35">
        <v>29.2112685518712</v>
      </c>
      <c r="D56" s="35">
        <v>17.573060598657602</v>
      </c>
      <c r="E56" s="36">
        <f t="shared" si="11"/>
        <v>11.638207953213598</v>
      </c>
      <c r="F56" s="37"/>
      <c r="G56" s="36">
        <f t="shared" si="12"/>
        <v>1.4688215360848744E-2</v>
      </c>
      <c r="H56" s="38">
        <f>2^-G56</f>
        <v>0.98987055684391223</v>
      </c>
      <c r="I56" s="37"/>
      <c r="J56" s="37">
        <f t="shared" si="13"/>
        <v>0.92137623066083629</v>
      </c>
      <c r="K56" s="37"/>
      <c r="L56" s="37"/>
      <c r="M56" s="37"/>
    </row>
    <row r="57" spans="1:13" x14ac:dyDescent="0.25">
      <c r="A57" s="35"/>
      <c r="B57" s="35"/>
      <c r="C57" s="35"/>
      <c r="D57" s="35"/>
      <c r="E57" s="36"/>
      <c r="F57" s="37"/>
      <c r="G57" s="36"/>
      <c r="H57" s="37"/>
      <c r="I57" s="37"/>
      <c r="J57" s="37"/>
      <c r="K57" s="37"/>
      <c r="L57" s="37"/>
      <c r="M57" s="37"/>
    </row>
    <row r="58" spans="1:13" x14ac:dyDescent="0.25">
      <c r="A58" s="35"/>
      <c r="B58" s="35" t="s">
        <v>13</v>
      </c>
      <c r="C58" s="35">
        <v>31.807609314429801</v>
      </c>
      <c r="D58" s="35">
        <v>20.2076210059255</v>
      </c>
      <c r="E58" s="36">
        <f t="shared" si="11"/>
        <v>11.599988308504301</v>
      </c>
      <c r="F58" s="37"/>
      <c r="G58" s="36">
        <f t="shared" si="12"/>
        <v>-2.353142934844854E-2</v>
      </c>
      <c r="H58" s="40">
        <f>2^-G58</f>
        <v>1.0164444902689194</v>
      </c>
      <c r="I58" s="37"/>
      <c r="J58" s="37">
        <f t="shared" si="13"/>
        <v>0.94611137450735228</v>
      </c>
      <c r="K58" s="37"/>
      <c r="L58" s="37"/>
      <c r="M58" s="37"/>
    </row>
    <row r="59" spans="1:13" x14ac:dyDescent="0.25">
      <c r="A59" s="35" t="s">
        <v>38</v>
      </c>
      <c r="B59" s="35" t="s">
        <v>14</v>
      </c>
      <c r="C59" s="35">
        <v>31.317691730561201</v>
      </c>
      <c r="D59" s="35">
        <v>19.268205309313501</v>
      </c>
      <c r="E59" s="36">
        <f t="shared" si="11"/>
        <v>12.0494864212477</v>
      </c>
      <c r="F59" s="37"/>
      <c r="G59" s="36">
        <f t="shared" si="12"/>
        <v>0.42596668339495025</v>
      </c>
      <c r="H59" s="40">
        <f>2^-G59</f>
        <v>0.74433981665556137</v>
      </c>
      <c r="I59" s="37"/>
      <c r="J59" s="37">
        <f t="shared" si="13"/>
        <v>0.69283504783446359</v>
      </c>
      <c r="K59" s="37">
        <f>AVERAGE(J58:J61)</f>
        <v>0.63163956583360836</v>
      </c>
      <c r="L59" s="37">
        <f>STDEVA(J58:J61)</f>
        <v>0.32791527766562051</v>
      </c>
      <c r="M59" s="37">
        <f>L59/SQRT(4)</f>
        <v>0.16395763883281025</v>
      </c>
    </row>
    <row r="60" spans="1:13" x14ac:dyDescent="0.25">
      <c r="A60" s="35"/>
      <c r="B60" s="35" t="s">
        <v>15</v>
      </c>
      <c r="C60" s="35">
        <v>31.506944612600801</v>
      </c>
      <c r="D60" s="35">
        <v>19.507130935908599</v>
      </c>
      <c r="E60" s="36">
        <f t="shared" si="11"/>
        <v>11.999813676692202</v>
      </c>
      <c r="F60" s="37"/>
      <c r="G60" s="36">
        <f t="shared" si="12"/>
        <v>0.37629393883945284</v>
      </c>
      <c r="H60" s="39">
        <f>2^-G60</f>
        <v>0.77041412597578718</v>
      </c>
      <c r="I60" s="37"/>
      <c r="J60" s="37">
        <f t="shared" si="13"/>
        <v>0.71710513918373353</v>
      </c>
      <c r="K60" s="37"/>
      <c r="L60" s="37"/>
      <c r="M60" s="37"/>
    </row>
    <row r="61" spans="1:13" x14ac:dyDescent="0.25">
      <c r="A61" s="35"/>
      <c r="B61" s="35" t="s">
        <v>16</v>
      </c>
      <c r="C61" s="35">
        <v>32.616908594798304</v>
      </c>
      <c r="D61" s="35">
        <v>18.544738707156601</v>
      </c>
      <c r="E61" s="36">
        <f t="shared" si="11"/>
        <v>14.072169887641703</v>
      </c>
      <c r="F61" s="37"/>
      <c r="G61" s="36">
        <f t="shared" si="12"/>
        <v>2.4486501497889535</v>
      </c>
      <c r="H61" s="39">
        <f>2^-G61</f>
        <v>0.18318202515830642</v>
      </c>
      <c r="I61" s="37"/>
      <c r="J61" s="37">
        <f t="shared" si="13"/>
        <v>0.17050670180888394</v>
      </c>
      <c r="K61" s="37"/>
      <c r="L61" s="37"/>
      <c r="M61" s="37"/>
    </row>
    <row r="62" spans="1:13" x14ac:dyDescent="0.25">
      <c r="A62" s="32"/>
      <c r="B62" s="30"/>
      <c r="C62" s="41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 x14ac:dyDescent="0.25">
      <c r="A63" s="32"/>
      <c r="B63" s="30"/>
      <c r="C63" s="41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 ht="15.75" x14ac:dyDescent="0.25">
      <c r="A64" s="34" t="s">
        <v>67</v>
      </c>
      <c r="B64" s="34" t="s">
        <v>2</v>
      </c>
      <c r="C64" s="34" t="s">
        <v>3</v>
      </c>
      <c r="D64" s="34" t="s">
        <v>4</v>
      </c>
      <c r="E64" s="34" t="s">
        <v>5</v>
      </c>
      <c r="F64" s="34" t="s">
        <v>6</v>
      </c>
      <c r="G64" s="34" t="s">
        <v>7</v>
      </c>
      <c r="H64" s="34" t="s">
        <v>8</v>
      </c>
      <c r="I64" s="34" t="s">
        <v>9</v>
      </c>
      <c r="J64" s="34" t="s">
        <v>68</v>
      </c>
      <c r="K64" s="34" t="s">
        <v>9</v>
      </c>
      <c r="L64" s="34" t="s">
        <v>11</v>
      </c>
      <c r="M64" s="34" t="s">
        <v>12</v>
      </c>
    </row>
    <row r="65" spans="1:13" x14ac:dyDescent="0.25">
      <c r="A65" s="35"/>
      <c r="B65" s="35" t="s">
        <v>13</v>
      </c>
      <c r="C65" s="35">
        <v>29.1857105468413</v>
      </c>
      <c r="D65" s="35">
        <v>17.937190024887698</v>
      </c>
      <c r="E65" s="36">
        <f>C65-D65</f>
        <v>11.248520521953601</v>
      </c>
      <c r="F65" s="37"/>
      <c r="G65" s="36">
        <f>E65-$F$66</f>
        <v>-0.15075929679602318</v>
      </c>
      <c r="H65" s="38">
        <f>2^-G65</f>
        <v>1.1101535971004419</v>
      </c>
      <c r="I65" s="37"/>
      <c r="J65" s="37">
        <f>H65/$I$66</f>
        <v>1.0434884491536993</v>
      </c>
      <c r="K65" s="37"/>
      <c r="L65" s="37"/>
      <c r="M65" s="37"/>
    </row>
    <row r="66" spans="1:13" x14ac:dyDescent="0.25">
      <c r="A66" s="35"/>
      <c r="B66" s="35" t="s">
        <v>14</v>
      </c>
      <c r="C66" s="35">
        <v>30.162796334025099</v>
      </c>
      <c r="D66" s="35">
        <v>18.102239266150601</v>
      </c>
      <c r="E66" s="36">
        <f t="shared" ref="E66:E73" si="14">C66-D66</f>
        <v>12.060557067874498</v>
      </c>
      <c r="F66" s="36">
        <f>AVERAGE(E65:E68)</f>
        <v>11.399279818749624</v>
      </c>
      <c r="G66" s="36">
        <f t="shared" ref="G66:G73" si="15">E66-$F$66</f>
        <v>0.66127724912487373</v>
      </c>
      <c r="H66" s="39">
        <f>2^-G66</f>
        <v>0.63231824408985293</v>
      </c>
      <c r="I66" s="38">
        <f>AVERAGE(H65:H68)</f>
        <v>1.0638868096726994</v>
      </c>
      <c r="J66" s="37">
        <f t="shared" ref="J66:J73" si="16">H66/$I$66</f>
        <v>0.59434729178039447</v>
      </c>
      <c r="K66" s="37">
        <f>AVERAGE(J65:J68)</f>
        <v>1</v>
      </c>
      <c r="L66" s="37">
        <f>STDEVA(J65:J68)</f>
        <v>0.41017131700625148</v>
      </c>
      <c r="M66" s="37">
        <f>L66/SQRT(4)</f>
        <v>0.20508565850312574</v>
      </c>
    </row>
    <row r="67" spans="1:13" x14ac:dyDescent="0.25">
      <c r="A67" s="35" t="s">
        <v>18</v>
      </c>
      <c r="B67" s="35" t="s">
        <v>15</v>
      </c>
      <c r="C67" s="35">
        <v>29.2112685518712</v>
      </c>
      <c r="D67" s="35">
        <v>17.600582455825801</v>
      </c>
      <c r="E67" s="36">
        <f t="shared" si="14"/>
        <v>11.610686096045399</v>
      </c>
      <c r="F67" s="37"/>
      <c r="G67" s="36">
        <f t="shared" si="15"/>
        <v>0.2114062772957741</v>
      </c>
      <c r="H67" s="38">
        <f>2^-G67</f>
        <v>0.86369492805380943</v>
      </c>
      <c r="I67" s="37"/>
      <c r="J67" s="37">
        <f t="shared" si="16"/>
        <v>0.81182971741093557</v>
      </c>
      <c r="K67" s="37"/>
      <c r="L67" s="37"/>
      <c r="M67" s="37"/>
    </row>
    <row r="68" spans="1:13" x14ac:dyDescent="0.25">
      <c r="A68" s="35"/>
      <c r="B68" s="35" t="s">
        <v>16</v>
      </c>
      <c r="C68" s="35">
        <v>28.250416187782601</v>
      </c>
      <c r="D68" s="35">
        <v>17.573060598657602</v>
      </c>
      <c r="E68" s="36">
        <f t="shared" si="14"/>
        <v>10.677355589125</v>
      </c>
      <c r="F68" s="37"/>
      <c r="G68" s="36">
        <f t="shared" si="15"/>
        <v>-0.72192422962462466</v>
      </c>
      <c r="H68" s="38">
        <f>2^-G68</f>
        <v>1.6493804694466934</v>
      </c>
      <c r="I68" s="37"/>
      <c r="J68" s="37">
        <f t="shared" si="16"/>
        <v>1.5503345416549705</v>
      </c>
      <c r="K68" s="37"/>
      <c r="L68" s="37"/>
      <c r="M68" s="37"/>
    </row>
    <row r="69" spans="1:13" x14ac:dyDescent="0.25">
      <c r="A69" s="35"/>
      <c r="B69" s="35"/>
      <c r="C69" s="35"/>
      <c r="D69" s="35"/>
      <c r="E69" s="36"/>
      <c r="F69" s="37"/>
      <c r="G69" s="36"/>
      <c r="H69" s="37"/>
      <c r="I69" s="37"/>
      <c r="J69" s="37"/>
      <c r="K69" s="37"/>
      <c r="L69" s="37"/>
      <c r="M69" s="37"/>
    </row>
    <row r="70" spans="1:13" x14ac:dyDescent="0.25">
      <c r="A70" s="35"/>
      <c r="B70" s="35" t="s">
        <v>13</v>
      </c>
      <c r="C70" s="35">
        <v>31.296935260730098</v>
      </c>
      <c r="D70" s="35">
        <v>18.8262630797729</v>
      </c>
      <c r="E70" s="36">
        <f t="shared" si="14"/>
        <v>12.470672180957198</v>
      </c>
      <c r="F70" s="37"/>
      <c r="G70" s="36">
        <f t="shared" si="15"/>
        <v>1.0713923622075736</v>
      </c>
      <c r="H70" s="40">
        <f>2^-G70</f>
        <v>0.47585951962966755</v>
      </c>
      <c r="I70" s="37"/>
      <c r="J70" s="37">
        <f t="shared" si="16"/>
        <v>0.44728397354232058</v>
      </c>
      <c r="K70" s="37"/>
      <c r="L70" s="37"/>
      <c r="M70" s="37"/>
    </row>
    <row r="71" spans="1:13" x14ac:dyDescent="0.25">
      <c r="A71" s="35" t="s">
        <v>40</v>
      </c>
      <c r="B71" s="35" t="s">
        <v>14</v>
      </c>
      <c r="C71" s="35">
        <v>32.032233779737702</v>
      </c>
      <c r="D71" s="35">
        <v>19.903833426732099</v>
      </c>
      <c r="E71" s="36">
        <f t="shared" si="14"/>
        <v>12.128400353005603</v>
      </c>
      <c r="F71" s="37"/>
      <c r="G71" s="36">
        <f t="shared" si="15"/>
        <v>0.72912053425597811</v>
      </c>
      <c r="H71" s="40">
        <f>2^-G71</f>
        <v>0.60327155563514601</v>
      </c>
      <c r="I71" s="37"/>
      <c r="J71" s="37">
        <f t="shared" si="16"/>
        <v>0.56704486807270416</v>
      </c>
      <c r="K71" s="37">
        <f>AVERAGE(J70:J73)</f>
        <v>0.58917898160125626</v>
      </c>
      <c r="L71" s="37">
        <f>STDEVA(J70:J73)</f>
        <v>0.28354992201618984</v>
      </c>
      <c r="M71" s="37">
        <f>L71/SQRT(4)</f>
        <v>0.14177496100809492</v>
      </c>
    </row>
    <row r="72" spans="1:13" x14ac:dyDescent="0.25">
      <c r="A72" s="35"/>
      <c r="B72" s="35" t="s">
        <v>15</v>
      </c>
      <c r="C72" s="35">
        <v>31.261067454937201</v>
      </c>
      <c r="D72" s="35">
        <v>18.4340112595631</v>
      </c>
      <c r="E72" s="36">
        <f t="shared" si="14"/>
        <v>12.827056195374102</v>
      </c>
      <c r="F72" s="37"/>
      <c r="G72" s="36">
        <f t="shared" si="15"/>
        <v>1.4277763766244771</v>
      </c>
      <c r="H72" s="39">
        <f>2^-G72</f>
        <v>0.37170335711722252</v>
      </c>
      <c r="I72" s="37"/>
      <c r="J72" s="37">
        <f t="shared" si="16"/>
        <v>0.34938242841038286</v>
      </c>
      <c r="K72" s="37"/>
      <c r="L72" s="37"/>
      <c r="M72" s="37"/>
    </row>
    <row r="73" spans="1:13" x14ac:dyDescent="0.25">
      <c r="A73" s="35"/>
      <c r="B73" s="35" t="s">
        <v>16</v>
      </c>
      <c r="C73" s="35">
        <v>31.116688843128401</v>
      </c>
      <c r="D73" s="35">
        <v>19.7966260783754</v>
      </c>
      <c r="E73" s="36">
        <f t="shared" si="14"/>
        <v>11.320062764753001</v>
      </c>
      <c r="F73" s="37"/>
      <c r="G73" s="36">
        <f t="shared" si="15"/>
        <v>-7.9217053996623932E-2</v>
      </c>
      <c r="H73" s="39">
        <f>2^-G73</f>
        <v>1.0564445558658464</v>
      </c>
      <c r="I73" s="37"/>
      <c r="J73" s="37">
        <f t="shared" si="16"/>
        <v>0.99300465637961743</v>
      </c>
      <c r="K73" s="37"/>
      <c r="L73" s="37"/>
      <c r="M73" s="37"/>
    </row>
    <row r="74" spans="1:13" x14ac:dyDescent="0.25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 x14ac:dyDescent="0.2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 ht="15.75" x14ac:dyDescent="0.25">
      <c r="A76" s="34" t="s">
        <v>67</v>
      </c>
      <c r="B76" s="34" t="s">
        <v>2</v>
      </c>
      <c r="C76" s="34" t="s">
        <v>3</v>
      </c>
      <c r="D76" s="34" t="s">
        <v>4</v>
      </c>
      <c r="E76" s="34" t="s">
        <v>5</v>
      </c>
      <c r="F76" s="34" t="s">
        <v>6</v>
      </c>
      <c r="G76" s="34" t="s">
        <v>7</v>
      </c>
      <c r="H76" s="34" t="s">
        <v>8</v>
      </c>
      <c r="I76" s="34" t="s">
        <v>9</v>
      </c>
      <c r="J76" s="34" t="s">
        <v>68</v>
      </c>
      <c r="K76" s="34" t="s">
        <v>9</v>
      </c>
      <c r="L76" s="34" t="s">
        <v>11</v>
      </c>
      <c r="M76" s="34" t="s">
        <v>12</v>
      </c>
    </row>
    <row r="77" spans="1:13" x14ac:dyDescent="0.25">
      <c r="A77" s="35"/>
      <c r="B77" s="35" t="s">
        <v>13</v>
      </c>
      <c r="C77" s="35">
        <v>29.147375864195102</v>
      </c>
      <c r="D77" s="35">
        <v>17.937190024887698</v>
      </c>
      <c r="E77" s="36">
        <f>C77-D77</f>
        <v>11.210185839307403</v>
      </c>
      <c r="F77" s="37"/>
      <c r="G77" s="36">
        <f>E77-$F$78</f>
        <v>-0.4133338985453463</v>
      </c>
      <c r="H77" s="38">
        <f>2^-G77</f>
        <v>1.3317598011721608</v>
      </c>
      <c r="I77" s="37"/>
      <c r="J77" s="37">
        <f>H77/$I$78</f>
        <v>1.2396083682516459</v>
      </c>
      <c r="K77" s="37"/>
      <c r="L77" s="37"/>
      <c r="M77" s="37"/>
    </row>
    <row r="78" spans="1:13" x14ac:dyDescent="0.25">
      <c r="A78" s="35"/>
      <c r="B78" s="35" t="s">
        <v>14</v>
      </c>
      <c r="C78" s="35">
        <v>29.1857105468413</v>
      </c>
      <c r="D78" s="35">
        <v>18.102239266150601</v>
      </c>
      <c r="E78" s="36">
        <f t="shared" ref="E78:E85" si="17">C78-D78</f>
        <v>11.083471280690699</v>
      </c>
      <c r="F78" s="36">
        <f>AVERAGE(E77:E80)</f>
        <v>11.62351973785275</v>
      </c>
      <c r="G78" s="36">
        <f t="shared" ref="G78:G85" si="18">E78-$F$78</f>
        <v>-0.54004845716205097</v>
      </c>
      <c r="H78" s="39">
        <f>2^-G78</f>
        <v>1.4540213540897813</v>
      </c>
      <c r="I78" s="38">
        <f>AVERAGE(H77:H80)</f>
        <v>1.0743391503967386</v>
      </c>
      <c r="J78" s="37">
        <f t="shared" ref="J78:J85" si="19">H78/$I$78</f>
        <v>1.353410004236401</v>
      </c>
      <c r="K78" s="37">
        <f>AVERAGE(J77:J80)</f>
        <v>1</v>
      </c>
      <c r="L78" s="37">
        <f>STDEVA(J77:J80)</f>
        <v>0.38862763072311424</v>
      </c>
      <c r="M78" s="37">
        <f>L78/SQRT(4)</f>
        <v>0.19431381536155712</v>
      </c>
    </row>
    <row r="79" spans="1:13" x14ac:dyDescent="0.25">
      <c r="A79" s="35" t="s">
        <v>18</v>
      </c>
      <c r="B79" s="35" t="s">
        <v>15</v>
      </c>
      <c r="C79" s="35">
        <v>30.162796334025099</v>
      </c>
      <c r="D79" s="35">
        <v>17.600582455825801</v>
      </c>
      <c r="E79" s="36">
        <f t="shared" si="17"/>
        <v>12.562213878199298</v>
      </c>
      <c r="F79" s="37"/>
      <c r="G79" s="36">
        <f t="shared" si="18"/>
        <v>0.93869414034654852</v>
      </c>
      <c r="H79" s="38">
        <f>2^-G79</f>
        <v>0.52170488948109994</v>
      </c>
      <c r="I79" s="37"/>
      <c r="J79" s="37">
        <f t="shared" si="19"/>
        <v>0.48560539685111687</v>
      </c>
      <c r="K79" s="37"/>
      <c r="L79" s="37"/>
      <c r="M79" s="37"/>
    </row>
    <row r="80" spans="1:13" x14ac:dyDescent="0.25">
      <c r="A80" s="35"/>
      <c r="B80" s="35" t="s">
        <v>16</v>
      </c>
      <c r="C80" s="35">
        <v>29.2112685518712</v>
      </c>
      <c r="D80" s="35">
        <v>17.573060598657602</v>
      </c>
      <c r="E80" s="36">
        <f t="shared" si="17"/>
        <v>11.638207953213598</v>
      </c>
      <c r="F80" s="37"/>
      <c r="G80" s="36">
        <f t="shared" si="18"/>
        <v>1.4688215360848744E-2</v>
      </c>
      <c r="H80" s="38">
        <f>2^-G80</f>
        <v>0.98987055684391223</v>
      </c>
      <c r="I80" s="37"/>
      <c r="J80" s="37">
        <f t="shared" si="19"/>
        <v>0.92137623066083629</v>
      </c>
      <c r="K80" s="37"/>
      <c r="L80" s="37"/>
      <c r="M80" s="37"/>
    </row>
    <row r="81" spans="1:13" x14ac:dyDescent="0.25">
      <c r="A81" s="35"/>
      <c r="B81" s="35"/>
      <c r="C81" s="35"/>
      <c r="D81" s="35"/>
      <c r="E81" s="36"/>
      <c r="F81" s="37"/>
      <c r="G81" s="36"/>
      <c r="H81" s="37"/>
      <c r="I81" s="37"/>
      <c r="J81" s="37"/>
      <c r="K81" s="37"/>
      <c r="L81" s="37"/>
      <c r="M81" s="37"/>
    </row>
    <row r="82" spans="1:13" x14ac:dyDescent="0.25">
      <c r="A82" s="35"/>
      <c r="B82" s="35" t="s">
        <v>13</v>
      </c>
      <c r="C82" s="35">
        <v>30.342513281250699</v>
      </c>
      <c r="D82" s="35">
        <v>17.624528317990801</v>
      </c>
      <c r="E82" s="36">
        <f t="shared" si="17"/>
        <v>12.717984963259898</v>
      </c>
      <c r="F82" s="37"/>
      <c r="G82" s="36">
        <f t="shared" si="18"/>
        <v>1.0944652254071485</v>
      </c>
      <c r="H82" s="40">
        <f>2^-G82</f>
        <v>0.46830968341118945</v>
      </c>
      <c r="I82" s="37"/>
      <c r="J82" s="37">
        <f t="shared" si="19"/>
        <v>0.43590488463372967</v>
      </c>
      <c r="K82" s="37"/>
      <c r="L82" s="37"/>
      <c r="M82" s="37"/>
    </row>
    <row r="83" spans="1:13" x14ac:dyDescent="0.25">
      <c r="A83" s="35" t="s">
        <v>42</v>
      </c>
      <c r="B83" s="35" t="s">
        <v>14</v>
      </c>
      <c r="C83" s="35">
        <v>31.995839889614398</v>
      </c>
      <c r="D83" s="35">
        <v>17.740305217185</v>
      </c>
      <c r="E83" s="36">
        <f t="shared" si="17"/>
        <v>14.255534672429398</v>
      </c>
      <c r="F83" s="37"/>
      <c r="G83" s="36">
        <f t="shared" si="18"/>
        <v>2.6320149345766488</v>
      </c>
      <c r="H83" s="40">
        <f>2^-G83</f>
        <v>0.16131864134988705</v>
      </c>
      <c r="I83" s="37"/>
      <c r="J83" s="37">
        <f t="shared" si="19"/>
        <v>0.15015615998943566</v>
      </c>
      <c r="K83" s="37">
        <f>AVERAGE(J82:J85)</f>
        <v>0.27836144231354709</v>
      </c>
      <c r="L83" s="37">
        <f>STDEVA(J82:J85)</f>
        <v>0.13753954349873113</v>
      </c>
      <c r="M83" s="37">
        <f>L83/SQRT(4)</f>
        <v>6.8769771749365563E-2</v>
      </c>
    </row>
    <row r="84" spans="1:13" x14ac:dyDescent="0.25">
      <c r="A84" s="35"/>
      <c r="B84" s="35" t="s">
        <v>15</v>
      </c>
      <c r="C84" s="35">
        <v>30.564189754430199</v>
      </c>
      <c r="D84" s="35">
        <v>17.531527044790899</v>
      </c>
      <c r="E84" s="36">
        <f t="shared" si="17"/>
        <v>13.0326627096393</v>
      </c>
      <c r="F84" s="37"/>
      <c r="G84" s="36">
        <f t="shared" si="18"/>
        <v>1.4091429717865509</v>
      </c>
      <c r="H84" s="39">
        <f>2^-G84</f>
        <v>0.37653529997642149</v>
      </c>
      <c r="I84" s="37"/>
      <c r="J84" s="37">
        <f t="shared" si="19"/>
        <v>0.35048085126319023</v>
      </c>
      <c r="K84" s="37"/>
      <c r="L84" s="37"/>
      <c r="M84" s="37"/>
    </row>
    <row r="85" spans="1:13" x14ac:dyDescent="0.25">
      <c r="A85" s="35"/>
      <c r="B85" s="35" t="s">
        <v>16</v>
      </c>
      <c r="C85" s="35">
        <v>31.565772983469699</v>
      </c>
      <c r="D85" s="35">
        <v>17.546740286623201</v>
      </c>
      <c r="E85" s="36">
        <f t="shared" si="17"/>
        <v>14.019032696846498</v>
      </c>
      <c r="F85" s="37"/>
      <c r="G85" s="36">
        <f t="shared" si="18"/>
        <v>2.3955129589937485</v>
      </c>
      <c r="H85" s="39">
        <f>2^-G85</f>
        <v>0.19005475701588978</v>
      </c>
      <c r="I85" s="37"/>
      <c r="J85" s="37">
        <f t="shared" si="19"/>
        <v>0.17690387336783286</v>
      </c>
      <c r="K85" s="37"/>
      <c r="L85" s="37"/>
      <c r="M85" s="37"/>
    </row>
    <row r="86" spans="1:13" x14ac:dyDescent="0.25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 ht="15.75" x14ac:dyDescent="0.25">
      <c r="A87" s="34" t="s">
        <v>67</v>
      </c>
      <c r="B87" s="34" t="s">
        <v>2</v>
      </c>
      <c r="C87" s="34" t="s">
        <v>3</v>
      </c>
      <c r="D87" s="34" t="s">
        <v>4</v>
      </c>
      <c r="E87" s="34" t="s">
        <v>5</v>
      </c>
      <c r="F87" s="34" t="s">
        <v>6</v>
      </c>
      <c r="G87" s="34" t="s">
        <v>7</v>
      </c>
      <c r="H87" s="34" t="s">
        <v>8</v>
      </c>
      <c r="I87" s="34" t="s">
        <v>9</v>
      </c>
      <c r="J87" s="34" t="s">
        <v>68</v>
      </c>
      <c r="K87" s="34" t="s">
        <v>9</v>
      </c>
      <c r="L87" s="34" t="s">
        <v>11</v>
      </c>
      <c r="M87" s="34" t="s">
        <v>12</v>
      </c>
    </row>
    <row r="88" spans="1:13" x14ac:dyDescent="0.25">
      <c r="A88" s="35"/>
      <c r="B88" s="35" t="s">
        <v>13</v>
      </c>
      <c r="C88" s="35">
        <v>29.105526996798499</v>
      </c>
      <c r="D88" s="35">
        <v>17.931295195990899</v>
      </c>
      <c r="E88" s="36">
        <f>C88-D88</f>
        <v>11.1742318008076</v>
      </c>
      <c r="F88" s="37"/>
      <c r="G88" s="36">
        <f>E88-$F$89</f>
        <v>0.28833436079212404</v>
      </c>
      <c r="H88" s="38">
        <f>2^-G88</f>
        <v>0.81884689889371054</v>
      </c>
      <c r="I88" s="37"/>
      <c r="J88" s="37">
        <f>H88/$I$89</f>
        <v>0.80946861152988214</v>
      </c>
      <c r="K88" s="37"/>
      <c r="L88" s="37"/>
      <c r="M88" s="37"/>
    </row>
    <row r="89" spans="1:13" x14ac:dyDescent="0.25">
      <c r="A89" s="35"/>
      <c r="B89" s="35" t="s">
        <v>14</v>
      </c>
      <c r="C89" s="35">
        <v>28.808061091940601</v>
      </c>
      <c r="D89" s="35">
        <v>18.206195052105599</v>
      </c>
      <c r="E89" s="36">
        <f t="shared" ref="E89:E96" si="20">C89-D89</f>
        <v>10.601866039835002</v>
      </c>
      <c r="F89" s="36">
        <f>AVERAGE(E88:E91)</f>
        <v>10.885897440015476</v>
      </c>
      <c r="G89" s="36">
        <f t="shared" ref="G89:G96" si="21">E89-$F$89</f>
        <v>-0.28403140018047424</v>
      </c>
      <c r="H89" s="39">
        <f>2^-G89</f>
        <v>1.217592519210712</v>
      </c>
      <c r="I89" s="38">
        <f>AVERAGE(H88:H91)</f>
        <v>1.0115857331961318</v>
      </c>
      <c r="J89" s="37">
        <f t="shared" ref="J89:J96" si="22">H89/$I$89</f>
        <v>1.2036473817831499</v>
      </c>
      <c r="K89" s="37">
        <f>AVERAGE(J88:J91)</f>
        <v>1</v>
      </c>
      <c r="L89" s="37">
        <f>STDEVA(J88:J91)</f>
        <v>0.17457215702408393</v>
      </c>
      <c r="M89" s="37">
        <f>L89/SQRT(4)</f>
        <v>8.7286078512041967E-2</v>
      </c>
    </row>
    <row r="90" spans="1:13" x14ac:dyDescent="0.25">
      <c r="A90" s="35" t="s">
        <v>18</v>
      </c>
      <c r="B90" s="35" t="s">
        <v>15</v>
      </c>
      <c r="C90" s="35">
        <v>29.0582473136975</v>
      </c>
      <c r="D90" s="35">
        <v>18.0546237177767</v>
      </c>
      <c r="E90" s="36">
        <f t="shared" si="20"/>
        <v>11.0036235959208</v>
      </c>
      <c r="F90" s="37"/>
      <c r="G90" s="36">
        <f t="shared" si="21"/>
        <v>0.11772615590532354</v>
      </c>
      <c r="H90" s="38">
        <f>2^-G90</f>
        <v>0.92163910984427</v>
      </c>
      <c r="I90" s="37"/>
      <c r="J90" s="37">
        <f t="shared" si="22"/>
        <v>0.91108353904154715</v>
      </c>
      <c r="K90" s="37"/>
      <c r="L90" s="37"/>
      <c r="M90" s="37"/>
    </row>
    <row r="91" spans="1:13" x14ac:dyDescent="0.25">
      <c r="A91" s="35"/>
      <c r="B91" s="35" t="s">
        <v>16</v>
      </c>
      <c r="C91" s="35">
        <v>28.549388471730499</v>
      </c>
      <c r="D91" s="35">
        <v>17.785520148231999</v>
      </c>
      <c r="E91" s="36">
        <f t="shared" si="20"/>
        <v>10.7638683234985</v>
      </c>
      <c r="F91" s="37"/>
      <c r="G91" s="36">
        <f t="shared" si="21"/>
        <v>-0.1220291165169769</v>
      </c>
      <c r="H91" s="38">
        <f>2^-G91</f>
        <v>1.0882644048358345</v>
      </c>
      <c r="I91" s="37"/>
      <c r="J91" s="37">
        <f t="shared" si="22"/>
        <v>1.0758004676454209</v>
      </c>
      <c r="K91" s="37"/>
      <c r="L91" s="37"/>
      <c r="M91" s="37"/>
    </row>
    <row r="92" spans="1:13" x14ac:dyDescent="0.25">
      <c r="A92" s="35"/>
      <c r="B92" s="35"/>
      <c r="C92" s="35"/>
      <c r="D92" s="35"/>
      <c r="E92" s="36"/>
      <c r="F92" s="37"/>
      <c r="G92" s="36"/>
      <c r="H92" s="37"/>
      <c r="I92" s="37"/>
      <c r="J92" s="37"/>
      <c r="K92" s="37"/>
      <c r="L92" s="37"/>
      <c r="M92" s="37"/>
    </row>
    <row r="93" spans="1:13" x14ac:dyDescent="0.25">
      <c r="A93" s="35"/>
      <c r="B93" s="35" t="s">
        <v>13</v>
      </c>
      <c r="C93" s="35">
        <v>32.036835714079302</v>
      </c>
      <c r="D93" s="35">
        <v>17.9079615768396</v>
      </c>
      <c r="E93" s="36">
        <f t="shared" si="20"/>
        <v>14.128874137239702</v>
      </c>
      <c r="F93" s="37"/>
      <c r="G93" s="36">
        <f t="shared" si="21"/>
        <v>3.2429766972242255</v>
      </c>
      <c r="H93" s="40">
        <f>2^-G93</f>
        <v>0.10562500411960997</v>
      </c>
      <c r="I93" s="37"/>
      <c r="J93" s="37">
        <f t="shared" si="22"/>
        <v>0.10441527658351309</v>
      </c>
      <c r="K93" s="37"/>
      <c r="L93" s="37"/>
      <c r="M93" s="37"/>
    </row>
    <row r="94" spans="1:13" x14ac:dyDescent="0.25">
      <c r="A94" s="35" t="s">
        <v>56</v>
      </c>
      <c r="B94" s="35" t="s">
        <v>14</v>
      </c>
      <c r="C94" s="35">
        <v>30.881547536299799</v>
      </c>
      <c r="D94" s="35">
        <v>18.572891613652999</v>
      </c>
      <c r="E94" s="36">
        <f t="shared" si="20"/>
        <v>12.3086559226468</v>
      </c>
      <c r="F94" s="37"/>
      <c r="G94" s="36">
        <f t="shared" si="21"/>
        <v>1.4227584826313233</v>
      </c>
      <c r="H94" s="40">
        <f>2^-G94</f>
        <v>0.37299844402802873</v>
      </c>
      <c r="I94" s="37"/>
      <c r="J94" s="37">
        <f t="shared" si="22"/>
        <v>0.36872647743808162</v>
      </c>
      <c r="K94" s="37">
        <f>AVERAGE(J93:J96)</f>
        <v>0.54583590409040927</v>
      </c>
      <c r="L94" s="37">
        <f>STDEVA(J93:J96)</f>
        <v>0.51275811531642668</v>
      </c>
      <c r="M94" s="37">
        <f>L94/SQRT(4)</f>
        <v>0.25637905765821334</v>
      </c>
    </row>
    <row r="95" spans="1:13" x14ac:dyDescent="0.25">
      <c r="A95" s="35"/>
      <c r="B95" s="35" t="s">
        <v>15</v>
      </c>
      <c r="C95" s="35">
        <v>29.511696720067501</v>
      </c>
      <c r="D95" s="35">
        <v>19.0052466835559</v>
      </c>
      <c r="E95" s="36">
        <f t="shared" si="20"/>
        <v>10.506450036511602</v>
      </c>
      <c r="F95" s="37"/>
      <c r="G95" s="36">
        <f t="shared" si="21"/>
        <v>-0.37944740350387463</v>
      </c>
      <c r="H95" s="39">
        <f>2^-G95</f>
        <v>1.3008434970052245</v>
      </c>
      <c r="I95" s="37"/>
      <c r="J95" s="37">
        <f t="shared" si="22"/>
        <v>1.2859448826894535</v>
      </c>
      <c r="K95" s="37"/>
      <c r="L95" s="37"/>
      <c r="M95" s="37"/>
    </row>
    <row r="96" spans="1:13" x14ac:dyDescent="0.25">
      <c r="A96" s="35"/>
      <c r="B96" s="35" t="s">
        <v>16</v>
      </c>
      <c r="C96" s="35">
        <v>30.218727972213301</v>
      </c>
      <c r="D96" s="35">
        <v>18.112459427070501</v>
      </c>
      <c r="E96" s="36">
        <f t="shared" si="20"/>
        <v>12.1062685451428</v>
      </c>
      <c r="F96" s="37"/>
      <c r="G96" s="36">
        <f t="shared" si="21"/>
        <v>1.2203711051273238</v>
      </c>
      <c r="H96" s="39">
        <f>2^-G96</f>
        <v>0.4291723078234172</v>
      </c>
      <c r="I96" s="37"/>
      <c r="J96" s="37">
        <f t="shared" si="22"/>
        <v>0.42425697965058878</v>
      </c>
      <c r="K96" s="37"/>
      <c r="L96" s="37"/>
      <c r="M96" s="37"/>
    </row>
    <row r="97" spans="1:13" x14ac:dyDescent="0.25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</row>
    <row r="98" spans="1:13" x14ac:dyDescent="0.25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</row>
    <row r="99" spans="1:13" ht="15.75" x14ac:dyDescent="0.25">
      <c r="A99" s="34" t="s">
        <v>67</v>
      </c>
      <c r="B99" s="34" t="s">
        <v>2</v>
      </c>
      <c r="C99" s="34" t="s">
        <v>3</v>
      </c>
      <c r="D99" s="34" t="s">
        <v>4</v>
      </c>
      <c r="E99" s="34" t="s">
        <v>5</v>
      </c>
      <c r="F99" s="34" t="s">
        <v>6</v>
      </c>
      <c r="G99" s="34" t="s">
        <v>7</v>
      </c>
      <c r="H99" s="34" t="s">
        <v>8</v>
      </c>
      <c r="I99" s="34" t="s">
        <v>9</v>
      </c>
      <c r="J99" s="34" t="s">
        <v>68</v>
      </c>
      <c r="K99" s="34" t="s">
        <v>9</v>
      </c>
      <c r="L99" s="34" t="s">
        <v>11</v>
      </c>
      <c r="M99" s="34" t="s">
        <v>12</v>
      </c>
    </row>
    <row r="100" spans="1:13" x14ac:dyDescent="0.25">
      <c r="A100" s="35"/>
      <c r="B100" s="35" t="s">
        <v>13</v>
      </c>
      <c r="C100" s="35">
        <v>29.224461993608401</v>
      </c>
      <c r="D100" s="35">
        <v>17.931295195990899</v>
      </c>
      <c r="E100" s="36">
        <f>C100-D100</f>
        <v>11.293166797617502</v>
      </c>
      <c r="F100" s="37"/>
      <c r="G100" s="36">
        <f>E100-$F$101</f>
        <v>6.4306621910475315E-2</v>
      </c>
      <c r="H100" s="38">
        <f>2^-G100</f>
        <v>0.95640486782957368</v>
      </c>
      <c r="I100" s="37"/>
      <c r="J100" s="37">
        <f>H100/$I$101</f>
        <v>0.91769150116468667</v>
      </c>
      <c r="K100" s="37"/>
      <c r="L100" s="37"/>
      <c r="M100" s="37"/>
    </row>
    <row r="101" spans="1:13" x14ac:dyDescent="0.25">
      <c r="A101" s="35"/>
      <c r="B101" s="35" t="s">
        <v>14</v>
      </c>
      <c r="C101" s="35">
        <v>28.808061091940601</v>
      </c>
      <c r="D101" s="35">
        <v>18.206195052105599</v>
      </c>
      <c r="E101" s="36">
        <f t="shared" ref="E101:E108" si="23">C101-D101</f>
        <v>10.601866039835002</v>
      </c>
      <c r="F101" s="36">
        <f>AVERAGE(E100:E103)</f>
        <v>11.228860175707027</v>
      </c>
      <c r="G101" s="36">
        <f t="shared" ref="G101:G108" si="24">E101-$F$101</f>
        <v>-0.62699413587202457</v>
      </c>
      <c r="H101" s="39">
        <f>2^-G101</f>
        <v>1.5443439888699744</v>
      </c>
      <c r="I101" s="38">
        <f>AVERAGE(H100:H103)</f>
        <v>1.0421856000799332</v>
      </c>
      <c r="J101" s="37">
        <f t="shared" ref="J101:J108" si="25">H101/$I$101</f>
        <v>1.4818320160550356</v>
      </c>
      <c r="K101" s="37">
        <f>AVERAGE(J100:J103)</f>
        <v>1</v>
      </c>
      <c r="L101" s="37">
        <f>STDEVA(J100:J103)</f>
        <v>0.34294388393753045</v>
      </c>
      <c r="M101" s="37">
        <f>L101/SQRT(4)</f>
        <v>0.17147194196876522</v>
      </c>
    </row>
    <row r="102" spans="1:13" x14ac:dyDescent="0.25">
      <c r="A102" s="35" t="s">
        <v>18</v>
      </c>
      <c r="B102" s="35" t="s">
        <v>15</v>
      </c>
      <c r="C102" s="35">
        <v>29.802304417686798</v>
      </c>
      <c r="D102" s="35">
        <v>18.0546237177767</v>
      </c>
      <c r="E102" s="36">
        <f t="shared" si="23"/>
        <v>11.747680699910099</v>
      </c>
      <c r="F102" s="37"/>
      <c r="G102" s="36">
        <f t="shared" si="24"/>
        <v>0.5188205242030719</v>
      </c>
      <c r="H102" s="38">
        <f>2^-G102</f>
        <v>0.69794220286398401</v>
      </c>
      <c r="I102" s="37"/>
      <c r="J102" s="37">
        <f t="shared" si="25"/>
        <v>0.6696908907688357</v>
      </c>
      <c r="K102" s="37"/>
      <c r="L102" s="37"/>
      <c r="M102" s="37"/>
    </row>
    <row r="103" spans="1:13" x14ac:dyDescent="0.25">
      <c r="A103" s="35"/>
      <c r="B103" s="35" t="s">
        <v>16</v>
      </c>
      <c r="C103" s="35">
        <v>29.0582473136975</v>
      </c>
      <c r="D103" s="35">
        <v>17.785520148231999</v>
      </c>
      <c r="E103" s="36">
        <f t="shared" si="23"/>
        <v>11.272727165465501</v>
      </c>
      <c r="F103" s="37"/>
      <c r="G103" s="36">
        <f t="shared" si="24"/>
        <v>4.3866989758473807E-2</v>
      </c>
      <c r="H103" s="38">
        <f>2^-G103</f>
        <v>0.97005134075620092</v>
      </c>
      <c r="I103" s="37"/>
      <c r="J103" s="37">
        <f t="shared" si="25"/>
        <v>0.93078559201144229</v>
      </c>
      <c r="K103" s="37"/>
      <c r="L103" s="37"/>
      <c r="M103" s="37"/>
    </row>
    <row r="104" spans="1:13" x14ac:dyDescent="0.25">
      <c r="A104" s="35"/>
      <c r="B104" s="35"/>
      <c r="C104" s="35"/>
      <c r="D104" s="35"/>
      <c r="E104" s="36"/>
      <c r="F104" s="37"/>
      <c r="G104" s="36"/>
      <c r="H104" s="37"/>
      <c r="I104" s="37"/>
      <c r="J104" s="37"/>
      <c r="K104" s="37"/>
      <c r="L104" s="37"/>
      <c r="M104" s="37"/>
    </row>
    <row r="105" spans="1:13" x14ac:dyDescent="0.25">
      <c r="A105" s="35"/>
      <c r="B105" s="35" t="s">
        <v>13</v>
      </c>
      <c r="C105" s="35">
        <v>30.666345272491501</v>
      </c>
      <c r="D105" s="35">
        <v>18.230517040723999</v>
      </c>
      <c r="E105" s="36">
        <f t="shared" si="23"/>
        <v>12.435828231767502</v>
      </c>
      <c r="F105" s="37"/>
      <c r="G105" s="36">
        <f t="shared" si="24"/>
        <v>1.2069680560604752</v>
      </c>
      <c r="H105" s="40">
        <f>2^-G105</f>
        <v>0.43317801945728995</v>
      </c>
      <c r="I105" s="37"/>
      <c r="J105" s="37">
        <f t="shared" si="25"/>
        <v>0.41564383486402634</v>
      </c>
      <c r="K105" s="37"/>
      <c r="L105" s="37"/>
      <c r="M105" s="37"/>
    </row>
    <row r="106" spans="1:13" x14ac:dyDescent="0.25">
      <c r="A106" s="35" t="s">
        <v>61</v>
      </c>
      <c r="B106" s="35" t="s">
        <v>14</v>
      </c>
      <c r="C106" s="35">
        <v>30.374744166783501</v>
      </c>
      <c r="D106" s="35">
        <v>17.619387673304502</v>
      </c>
      <c r="E106" s="36">
        <f t="shared" si="23"/>
        <v>12.755356493478999</v>
      </c>
      <c r="F106" s="37"/>
      <c r="G106" s="36">
        <f t="shared" si="24"/>
        <v>1.5264963177719721</v>
      </c>
      <c r="H106" s="40">
        <f>2^-G106</f>
        <v>0.34711934696141905</v>
      </c>
      <c r="I106" s="37"/>
      <c r="J106" s="37">
        <f t="shared" si="25"/>
        <v>0.33306864625148896</v>
      </c>
      <c r="K106" s="37">
        <f>AVERAGE(J105:J108)</f>
        <v>0.35371348557195847</v>
      </c>
      <c r="L106" s="37">
        <f>STDEVA(J105:J108)</f>
        <v>0.10529233465551781</v>
      </c>
      <c r="M106" s="37">
        <f>L106/SQRT(4)</f>
        <v>5.2646167327758904E-2</v>
      </c>
    </row>
    <row r="107" spans="1:13" x14ac:dyDescent="0.25">
      <c r="A107" s="35"/>
      <c r="B107" s="35" t="s">
        <v>15</v>
      </c>
      <c r="C107" s="35">
        <v>31.273088767230298</v>
      </c>
      <c r="D107" s="35">
        <v>17.882499487623601</v>
      </c>
      <c r="E107" s="36">
        <f t="shared" si="23"/>
        <v>13.390589279606697</v>
      </c>
      <c r="F107" s="37"/>
      <c r="G107" s="36">
        <f t="shared" si="24"/>
        <v>2.1617291038996704</v>
      </c>
      <c r="H107" s="39">
        <f>2^-G107</f>
        <v>0.22348825123253954</v>
      </c>
      <c r="I107" s="37"/>
      <c r="J107" s="37">
        <f t="shared" si="25"/>
        <v>0.21444189136311087</v>
      </c>
      <c r="K107" s="37"/>
      <c r="L107" s="37"/>
      <c r="M107" s="37"/>
    </row>
    <row r="108" spans="1:13" x14ac:dyDescent="0.25">
      <c r="A108" s="35"/>
      <c r="B108" s="35" t="s">
        <v>16</v>
      </c>
      <c r="C108" s="35">
        <v>30.223150247194699</v>
      </c>
      <c r="D108" s="35">
        <v>17.9073377426236</v>
      </c>
      <c r="E108" s="36">
        <f t="shared" si="23"/>
        <v>12.315812504571099</v>
      </c>
      <c r="F108" s="37"/>
      <c r="G108" s="36">
        <f t="shared" si="24"/>
        <v>1.0869523288640721</v>
      </c>
      <c r="H108" s="39">
        <f>2^-G108</f>
        <v>0.47075478721745684</v>
      </c>
      <c r="I108" s="37"/>
      <c r="J108" s="37">
        <f t="shared" si="25"/>
        <v>0.45169956980920772</v>
      </c>
      <c r="K108" s="37"/>
      <c r="L108" s="37"/>
      <c r="M108" s="3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https://mynotebook.labarchives.com</BaseUri>
  <eid>NDc0LjV8Nzk4MTE2LzM2NS9FbnRyeVBhcnQvMTgzOTgzNTc2M3wxMjA0LjU=</eid>
  <version>1</version>
  <updated-at>2024-03-08T15:08:06Z</updated-at>
</LabArchives>
</file>

<file path=customXml/itemProps1.xml><?xml version="1.0" encoding="utf-8"?>
<ds:datastoreItem xmlns:ds="http://schemas.openxmlformats.org/officeDocument/2006/customXml" ds:itemID="{9F0D65FB-0488-4AE6-A467-AA5CE9206610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Knockdown</vt:lpstr>
      <vt:lpstr>Vg1</vt:lpstr>
      <vt:lpstr>Vg2</vt:lpstr>
      <vt:lpstr>VgR</vt:lpstr>
      <vt:lpstr>Krh1</vt:lpstr>
      <vt:lpstr>E75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Karthi, Sengodan</dc:creator>
  <cp:lastModifiedBy>Sengodan, Karthi</cp:lastModifiedBy>
  <dcterms:created xsi:type="dcterms:W3CDTF">2024-03-01T20:03:32Z</dcterms:created>
  <dcterms:modified xsi:type="dcterms:W3CDTF">2025-05-09T19:34:52Z</dcterms:modified>
</cp:coreProperties>
</file>