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9940CF3-A025-4AE8-8FCD-644C4099AC6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20" i="1"/>
  <c r="I20" i="1"/>
  <c r="J20" i="1"/>
  <c r="E20" i="1"/>
  <c r="D19" i="1"/>
  <c r="F18" i="1"/>
  <c r="G18" i="1"/>
  <c r="H18" i="1"/>
  <c r="I18" i="1"/>
  <c r="J18" i="1"/>
  <c r="D18" i="1"/>
  <c r="H17" i="1"/>
  <c r="I17" i="1"/>
  <c r="J17" i="1"/>
  <c r="G17" i="1"/>
  <c r="F17" i="1"/>
  <c r="E17" i="1"/>
  <c r="K11" i="1"/>
  <c r="E10" i="1"/>
  <c r="K10" i="1" s="1"/>
  <c r="G10" i="1"/>
  <c r="F10" i="1"/>
  <c r="J9" i="1"/>
  <c r="I9" i="1"/>
  <c r="G9" i="1"/>
  <c r="F9" i="1"/>
  <c r="E9" i="1"/>
  <c r="D9" i="1"/>
  <c r="D8" i="1"/>
  <c r="E8" i="1"/>
  <c r="F8" i="1"/>
  <c r="G8" i="1"/>
  <c r="H8" i="1"/>
  <c r="I8" i="1"/>
  <c r="J8" i="1"/>
  <c r="M7" i="1"/>
  <c r="M6" i="1"/>
  <c r="M5" i="1"/>
  <c r="I4" i="1"/>
  <c r="J4" i="1"/>
  <c r="H4" i="1"/>
  <c r="G4" i="1"/>
  <c r="F4" i="1"/>
  <c r="E4" i="1"/>
  <c r="D4" i="1"/>
  <c r="I3" i="1"/>
  <c r="F3" i="1"/>
  <c r="J3" i="1"/>
  <c r="H3" i="1"/>
  <c r="G3" i="1"/>
  <c r="D3" i="1"/>
  <c r="E3" i="1"/>
  <c r="K9" i="1" l="1"/>
  <c r="K8" i="1"/>
  <c r="K3" i="1"/>
  <c r="K4" i="1"/>
</calcChain>
</file>

<file path=xl/sharedStrings.xml><?xml version="1.0" encoding="utf-8"?>
<sst xmlns="http://schemas.openxmlformats.org/spreadsheetml/2006/main" count="41" uniqueCount="16">
  <si>
    <t>Description</t>
  </si>
  <si>
    <t>Amount</t>
  </si>
  <si>
    <t>Karthik</t>
  </si>
  <si>
    <t>Vishwas</t>
  </si>
  <si>
    <t>Surya</t>
  </si>
  <si>
    <t>Shreyas</t>
  </si>
  <si>
    <t>Nanda</t>
  </si>
  <si>
    <t>Rahul</t>
  </si>
  <si>
    <t>Shubha</t>
  </si>
  <si>
    <t>Breakfast</t>
  </si>
  <si>
    <t>Paid By</t>
  </si>
  <si>
    <t>Lunch</t>
  </si>
  <si>
    <t>Dinner</t>
  </si>
  <si>
    <t>Date</t>
  </si>
  <si>
    <t>Money to Repay</t>
  </si>
  <si>
    <t>From
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</si>
</sst>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abSelected="1" workbookViewId="0">
      <selection activeCell="D23" sqref="D17:J23"/>
    </sheetView>
  </sheetViews>
  <sheetFormatPr defaultRowHeight="14.4" x14ac:dyDescent="0.3"/>
  <cols>
    <col min="1" max="1" width="8.88671875" style="2"/>
    <col min="2" max="2" width="10.21875" style="3" bestFit="1" customWidth="1"/>
    <col min="3" max="3" width="10.21875" style="1" customWidth="1"/>
    <col min="4" max="13" width="8.88671875" style="1"/>
    <col min="14" max="14" width="8.88671875" style="3"/>
    <col min="15" max="16384" width="8.88671875" style="2"/>
  </cols>
  <sheetData>
    <row r="1" spans="2:13" ht="15" thickBot="1" x14ac:dyDescent="0.35"/>
    <row r="2" spans="2:13" s="1" customFormat="1" ht="29.4" thickBot="1" x14ac:dyDescent="0.35">
      <c r="B2" s="28" t="s">
        <v>0</v>
      </c>
      <c r="C2" s="29" t="s">
        <v>13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8</v>
      </c>
      <c r="K2" s="29" t="s">
        <v>1</v>
      </c>
      <c r="L2" s="29" t="s">
        <v>10</v>
      </c>
      <c r="M2" s="30" t="s">
        <v>14</v>
      </c>
    </row>
    <row r="3" spans="2:13" ht="15" thickBot="1" x14ac:dyDescent="0.35">
      <c r="B3" s="20" t="s">
        <v>11</v>
      </c>
      <c r="C3" s="31">
        <v>43551</v>
      </c>
      <c r="D3" s="7">
        <f>(38+63)*1.05</f>
        <v>106.05000000000001</v>
      </c>
      <c r="E3" s="7">
        <f>(40+63)*1.05</f>
        <v>108.15</v>
      </c>
      <c r="F3" s="7">
        <f>(90)*1.05</f>
        <v>94.5</v>
      </c>
      <c r="G3" s="7">
        <f>(63)*1.05</f>
        <v>66.150000000000006</v>
      </c>
      <c r="H3" s="7">
        <f>(90+38)*1.05</f>
        <v>134.4</v>
      </c>
      <c r="I3" s="7">
        <f>(40+38)*1.05</f>
        <v>81.900000000000006</v>
      </c>
      <c r="J3" s="7">
        <f>(90+38)*1.05</f>
        <v>134.4</v>
      </c>
      <c r="K3" s="7">
        <f>SUM(D3:J3)</f>
        <v>725.55</v>
      </c>
      <c r="L3" s="7" t="s">
        <v>2</v>
      </c>
      <c r="M3" s="8"/>
    </row>
    <row r="4" spans="2:13" ht="15" thickBot="1" x14ac:dyDescent="0.35">
      <c r="B4" s="20" t="s">
        <v>12</v>
      </c>
      <c r="C4" s="31">
        <v>43551</v>
      </c>
      <c r="D4" s="7">
        <f>(40+21*2+37+(140+160+95)/6)*1.05</f>
        <v>194.07499999999999</v>
      </c>
      <c r="E4" s="7">
        <f>(37*2+(140+160+95)/6)*1.05</f>
        <v>146.82499999999999</v>
      </c>
      <c r="F4" s="7">
        <f>125*1.05</f>
        <v>131.25</v>
      </c>
      <c r="G4" s="7">
        <f>(13*3+(140+160+95)/6)*1.05</f>
        <v>110.075</v>
      </c>
      <c r="H4" s="7">
        <f>(13*2+37+(140+160+95)/6)*1.05</f>
        <v>135.27499999999998</v>
      </c>
      <c r="I4" s="7">
        <f>(40+17*2+13+(140+160+95)/6)*1.05</f>
        <v>160.47499999999999</v>
      </c>
      <c r="J4" s="7">
        <f>(21+17+(140+160+95)/6)*1.05</f>
        <v>109.02500000000001</v>
      </c>
      <c r="K4" s="7">
        <f>SUM(D4:J4)</f>
        <v>987</v>
      </c>
      <c r="L4" s="7" t="s">
        <v>3</v>
      </c>
      <c r="M4" s="8"/>
    </row>
    <row r="5" spans="2:13" x14ac:dyDescent="0.3">
      <c r="B5" s="21" t="s">
        <v>9</v>
      </c>
      <c r="C5" s="9">
        <v>43552</v>
      </c>
      <c r="D5" s="10">
        <v>40</v>
      </c>
      <c r="E5" s="10"/>
      <c r="F5" s="10"/>
      <c r="G5" s="10">
        <v>40</v>
      </c>
      <c r="H5" s="10"/>
      <c r="I5" s="10"/>
      <c r="J5" s="10"/>
      <c r="K5" s="10"/>
      <c r="L5" s="10" t="s">
        <v>5</v>
      </c>
      <c r="M5" s="11">
        <f>100-20-40</f>
        <v>40</v>
      </c>
    </row>
    <row r="6" spans="2:13" x14ac:dyDescent="0.3">
      <c r="B6" s="22"/>
      <c r="C6" s="5"/>
      <c r="D6" s="4"/>
      <c r="E6" s="4">
        <v>40</v>
      </c>
      <c r="F6" s="4">
        <v>40</v>
      </c>
      <c r="G6" s="4"/>
      <c r="H6" s="4"/>
      <c r="I6" s="4"/>
      <c r="J6" s="4"/>
      <c r="K6" s="4"/>
      <c r="L6" s="4" t="s">
        <v>4</v>
      </c>
      <c r="M6" s="12">
        <f>100-40</f>
        <v>60</v>
      </c>
    </row>
    <row r="7" spans="2:13" ht="15" thickBot="1" x14ac:dyDescent="0.35">
      <c r="B7" s="23"/>
      <c r="C7" s="13"/>
      <c r="D7" s="14"/>
      <c r="E7" s="14"/>
      <c r="F7" s="14"/>
      <c r="G7" s="14"/>
      <c r="H7" s="14">
        <v>40</v>
      </c>
      <c r="I7" s="14">
        <v>40</v>
      </c>
      <c r="J7" s="14"/>
      <c r="K7" s="14"/>
      <c r="L7" s="14" t="s">
        <v>7</v>
      </c>
      <c r="M7" s="15">
        <f>100-20-40</f>
        <v>40</v>
      </c>
    </row>
    <row r="8" spans="2:13" x14ac:dyDescent="0.3">
      <c r="B8" s="21" t="s">
        <v>11</v>
      </c>
      <c r="C8" s="9">
        <v>43552</v>
      </c>
      <c r="D8" s="10">
        <f>(70)*1</f>
        <v>70</v>
      </c>
      <c r="E8" s="10">
        <f>(95)*1</f>
        <v>95</v>
      </c>
      <c r="F8" s="10">
        <f>(40)*1</f>
        <v>40</v>
      </c>
      <c r="G8" s="10">
        <f>(40)*1</f>
        <v>40</v>
      </c>
      <c r="H8" s="10">
        <f>(40)*1</f>
        <v>40</v>
      </c>
      <c r="I8" s="10">
        <f>(40)*1</f>
        <v>40</v>
      </c>
      <c r="J8" s="10">
        <f>(55)*1</f>
        <v>55</v>
      </c>
      <c r="K8" s="10">
        <f>SUM(D8:J8)</f>
        <v>380</v>
      </c>
      <c r="L8" s="10" t="s">
        <v>2</v>
      </c>
      <c r="M8" s="11"/>
    </row>
    <row r="9" spans="2:13" ht="15" thickBot="1" x14ac:dyDescent="0.35">
      <c r="B9" s="23"/>
      <c r="C9" s="13"/>
      <c r="D9" s="14">
        <f>30*1</f>
        <v>30</v>
      </c>
      <c r="E9" s="14">
        <f>40*1</f>
        <v>40</v>
      </c>
      <c r="F9" s="14">
        <f>30*1</f>
        <v>30</v>
      </c>
      <c r="G9" s="14">
        <f>35*1</f>
        <v>35</v>
      </c>
      <c r="H9" s="14">
        <v>40</v>
      </c>
      <c r="I9" s="14">
        <f>30*1</f>
        <v>30</v>
      </c>
      <c r="J9" s="14">
        <f>30*1</f>
        <v>30</v>
      </c>
      <c r="K9" s="14">
        <f>SUM(D9:J9)</f>
        <v>235</v>
      </c>
      <c r="L9" s="14" t="s">
        <v>3</v>
      </c>
      <c r="M9" s="15"/>
    </row>
    <row r="10" spans="2:13" x14ac:dyDescent="0.3">
      <c r="B10" s="24" t="s">
        <v>12</v>
      </c>
      <c r="C10" s="16">
        <v>43552</v>
      </c>
      <c r="D10" s="10"/>
      <c r="E10" s="10">
        <f>55+50</f>
        <v>105</v>
      </c>
      <c r="F10" s="10">
        <f>50+25</f>
        <v>75</v>
      </c>
      <c r="G10" s="10">
        <f>50+40</f>
        <v>90</v>
      </c>
      <c r="H10" s="10"/>
      <c r="I10" s="10"/>
      <c r="J10" s="10"/>
      <c r="K10" s="10">
        <f>SUM(D10:J10)</f>
        <v>270</v>
      </c>
      <c r="L10" s="10" t="s">
        <v>5</v>
      </c>
      <c r="M10" s="11"/>
    </row>
    <row r="11" spans="2:13" ht="15" thickBot="1" x14ac:dyDescent="0.35">
      <c r="B11" s="25"/>
      <c r="C11" s="17"/>
      <c r="D11" s="14"/>
      <c r="E11" s="14">
        <v>8</v>
      </c>
      <c r="F11" s="14">
        <v>16</v>
      </c>
      <c r="G11" s="14"/>
      <c r="H11" s="14"/>
      <c r="I11" s="14">
        <v>16</v>
      </c>
      <c r="J11" s="14"/>
      <c r="K11" s="14">
        <f>SUM(D11:J11)</f>
        <v>40</v>
      </c>
      <c r="L11" s="14" t="s">
        <v>3</v>
      </c>
      <c r="M11" s="15"/>
    </row>
    <row r="12" spans="2:13" x14ac:dyDescent="0.3">
      <c r="B12" s="2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3"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B14" s="2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15" thickBot="1" x14ac:dyDescent="0.35"/>
    <row r="16" spans="2:13" ht="29.4" thickBot="1" x14ac:dyDescent="0.35">
      <c r="C16" s="36" t="s">
        <v>15</v>
      </c>
      <c r="D16" s="37" t="s">
        <v>2</v>
      </c>
      <c r="E16" s="29" t="s">
        <v>3</v>
      </c>
      <c r="F16" s="29" t="s">
        <v>4</v>
      </c>
      <c r="G16" s="29" t="s">
        <v>5</v>
      </c>
      <c r="H16" s="29" t="s">
        <v>6</v>
      </c>
      <c r="I16" s="29" t="s">
        <v>7</v>
      </c>
      <c r="J16" s="30" t="s">
        <v>8</v>
      </c>
    </row>
    <row r="17" spans="3:10" x14ac:dyDescent="0.3">
      <c r="C17" s="35" t="s">
        <v>2</v>
      </c>
      <c r="D17" s="18">
        <v>0</v>
      </c>
      <c r="E17" s="10">
        <f>E3+E8</f>
        <v>203.15</v>
      </c>
      <c r="F17" s="10">
        <f>F3+F8</f>
        <v>134.5</v>
      </c>
      <c r="G17" s="10">
        <f>G3+G8</f>
        <v>106.15</v>
      </c>
      <c r="H17" s="10">
        <f t="shared" ref="H17:J17" si="0">H3+H8</f>
        <v>174.4</v>
      </c>
      <c r="I17" s="10">
        <f t="shared" si="0"/>
        <v>121.9</v>
      </c>
      <c r="J17" s="11">
        <f t="shared" si="0"/>
        <v>189.4</v>
      </c>
    </row>
    <row r="18" spans="3:10" x14ac:dyDescent="0.3">
      <c r="C18" s="33" t="s">
        <v>3</v>
      </c>
      <c r="D18" s="38">
        <f>D4+D9+D11</f>
        <v>224.07499999999999</v>
      </c>
      <c r="E18" s="32">
        <v>0</v>
      </c>
      <c r="F18" s="32">
        <f t="shared" ref="E18:J18" si="1">F4+F9+F11</f>
        <v>177.25</v>
      </c>
      <c r="G18" s="32">
        <f t="shared" si="1"/>
        <v>145.07499999999999</v>
      </c>
      <c r="H18" s="32">
        <f t="shared" si="1"/>
        <v>175.27499999999998</v>
      </c>
      <c r="I18" s="32">
        <f t="shared" si="1"/>
        <v>206.47499999999999</v>
      </c>
      <c r="J18" s="39">
        <f t="shared" si="1"/>
        <v>139.02500000000001</v>
      </c>
    </row>
    <row r="19" spans="3:10" x14ac:dyDescent="0.3">
      <c r="C19" s="33" t="s">
        <v>4</v>
      </c>
      <c r="D19" s="38">
        <f>D6</f>
        <v>0</v>
      </c>
      <c r="E19" s="4">
        <v>40</v>
      </c>
      <c r="F19" s="4">
        <v>0</v>
      </c>
      <c r="G19" s="4">
        <v>0</v>
      </c>
      <c r="H19" s="4">
        <v>20</v>
      </c>
      <c r="I19" s="4">
        <v>0</v>
      </c>
      <c r="J19" s="12">
        <v>0</v>
      </c>
    </row>
    <row r="20" spans="3:10" x14ac:dyDescent="0.3">
      <c r="C20" s="33" t="s">
        <v>5</v>
      </c>
      <c r="D20" s="38">
        <v>40</v>
      </c>
      <c r="E20" s="4">
        <f>E10</f>
        <v>105</v>
      </c>
      <c r="F20" s="4">
        <f t="shared" ref="F20:J20" si="2">F10</f>
        <v>75</v>
      </c>
      <c r="G20" s="4">
        <v>0</v>
      </c>
      <c r="H20" s="4">
        <f t="shared" si="2"/>
        <v>0</v>
      </c>
      <c r="I20" s="4">
        <f t="shared" si="2"/>
        <v>0</v>
      </c>
      <c r="J20" s="12">
        <f t="shared" si="2"/>
        <v>0</v>
      </c>
    </row>
    <row r="21" spans="3:10" x14ac:dyDescent="0.3">
      <c r="C21" s="33" t="s">
        <v>6</v>
      </c>
      <c r="D21" s="38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>
        <v>0</v>
      </c>
    </row>
    <row r="22" spans="3:10" x14ac:dyDescent="0.3">
      <c r="C22" s="33" t="s">
        <v>7</v>
      </c>
      <c r="D22" s="38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2">
        <v>0</v>
      </c>
    </row>
    <row r="23" spans="3:10" ht="15" thickBot="1" x14ac:dyDescent="0.35">
      <c r="C23" s="34" t="s">
        <v>8</v>
      </c>
      <c r="D23" s="19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5">
        <v>0</v>
      </c>
    </row>
  </sheetData>
  <mergeCells count="5">
    <mergeCell ref="B5:B7"/>
    <mergeCell ref="C5:C7"/>
    <mergeCell ref="C8:C9"/>
    <mergeCell ref="B8:B9"/>
    <mergeCell ref="B10:B11"/>
  </mergeCells>
  <pageMargins left="0.7" right="0.7" top="0.75" bottom="0.75" header="0.3" footer="0.3"/>
  <pageSetup paperSize="9" orientation="portrait" r:id="rId1"/>
  <ignoredErrors>
    <ignoredError sqref="I3 M6 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2019-03-28T18:44:16Z</dcterms:modified>
</cp:coreProperties>
</file>