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PIXEL HUB\EXCEL\"/>
    </mc:Choice>
  </mc:AlternateContent>
  <xr:revisionPtr revIDLastSave="0" documentId="13_ncr:1_{BC8BF390-5B9E-413A-91DE-B56E616D11D5}" xr6:coauthVersionLast="47" xr6:coauthVersionMax="47" xr10:uidLastSave="{00000000-0000-0000-0000-000000000000}"/>
  <bookViews>
    <workbookView xWindow="-120" yWindow="-120" windowWidth="29040" windowHeight="15720" xr2:uid="{7DEDEC04-6A33-454B-B437-176AB94F728B}"/>
  </bookViews>
  <sheets>
    <sheet name="DASHBOARD" sheetId="1" r:id="rId1"/>
    <sheet name="PIVOT TABLE" sheetId="7" r:id="rId2"/>
    <sheet name="ITC RAW DATA" sheetId="3" r:id="rId3"/>
  </sheets>
  <definedNames>
    <definedName name="Slicer_YEAR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3" l="1"/>
  <c r="E31" i="3" s="1"/>
  <c r="D30" i="3"/>
  <c r="I30" i="3" s="1"/>
  <c r="K30" i="3" s="1"/>
  <c r="D29" i="3"/>
  <c r="E29" i="3" s="1"/>
  <c r="D28" i="3"/>
  <c r="I28" i="3" s="1"/>
  <c r="K28" i="3" s="1"/>
  <c r="D27" i="3"/>
  <c r="E27" i="3" s="1"/>
  <c r="D26" i="3"/>
  <c r="I26" i="3" s="1"/>
  <c r="K26" i="3" s="1"/>
  <c r="D25" i="3"/>
  <c r="E25" i="3" s="1"/>
  <c r="D24" i="3"/>
  <c r="I24" i="3" s="1"/>
  <c r="K24" i="3" s="1"/>
  <c r="D23" i="3"/>
  <c r="E23" i="3" s="1"/>
  <c r="D22" i="3"/>
  <c r="I22" i="3" s="1"/>
  <c r="K22" i="3" s="1"/>
  <c r="D21" i="3"/>
  <c r="E21" i="3" s="1"/>
  <c r="D20" i="3"/>
  <c r="I20" i="3" s="1"/>
  <c r="K20" i="3" s="1"/>
  <c r="M7" i="3"/>
  <c r="M12" i="3" s="1"/>
  <c r="M14" i="3" s="1"/>
  <c r="L7" i="3"/>
  <c r="L12" i="3" s="1"/>
  <c r="L14" i="3" s="1"/>
  <c r="K7" i="3"/>
  <c r="K12" i="3" s="1"/>
  <c r="K14" i="3" s="1"/>
  <c r="J7" i="3"/>
  <c r="J12" i="3" s="1"/>
  <c r="J14" i="3" s="1"/>
  <c r="I7" i="3"/>
  <c r="I8" i="3" s="1"/>
  <c r="H7" i="3"/>
  <c r="H12" i="3" s="1"/>
  <c r="H14" i="3" s="1"/>
  <c r="G7" i="3"/>
  <c r="G12" i="3" s="1"/>
  <c r="G14" i="3" s="1"/>
  <c r="F7" i="3"/>
  <c r="F8" i="3" s="1"/>
  <c r="E7" i="3"/>
  <c r="E12" i="3" s="1"/>
  <c r="E14" i="3" s="1"/>
  <c r="D7" i="3"/>
  <c r="D12" i="3" s="1"/>
  <c r="D14" i="3" s="1"/>
  <c r="C7" i="3"/>
  <c r="C12" i="3" s="1"/>
  <c r="C14" i="3" s="1"/>
  <c r="B7" i="3"/>
  <c r="B12" i="3" s="1"/>
  <c r="B14" i="3" s="1"/>
  <c r="I29" i="3" l="1"/>
  <c r="K29" i="3" s="1"/>
  <c r="I25" i="3"/>
  <c r="K25" i="3" s="1"/>
  <c r="I31" i="3"/>
  <c r="K31" i="3" s="1"/>
  <c r="I21" i="3"/>
  <c r="K21" i="3" s="1"/>
  <c r="I23" i="3"/>
  <c r="K23" i="3" s="1"/>
  <c r="I27" i="3"/>
  <c r="K27" i="3" s="1"/>
  <c r="E20" i="3"/>
  <c r="E22" i="3"/>
  <c r="E24" i="3"/>
  <c r="E26" i="3"/>
  <c r="E28" i="3"/>
  <c r="E30" i="3"/>
  <c r="K8" i="3"/>
  <c r="M8" i="3"/>
  <c r="L8" i="3"/>
  <c r="C8" i="3"/>
  <c r="D8" i="3"/>
  <c r="E8" i="3"/>
  <c r="G8" i="3"/>
  <c r="H8" i="3"/>
  <c r="B8" i="3"/>
  <c r="J8" i="3"/>
  <c r="F12" i="3"/>
  <c r="F14" i="3" s="1"/>
  <c r="I12" i="3"/>
  <c r="I14" i="3" s="1"/>
</calcChain>
</file>

<file path=xl/sharedStrings.xml><?xml version="1.0" encoding="utf-8"?>
<sst xmlns="http://schemas.openxmlformats.org/spreadsheetml/2006/main" count="50" uniqueCount="27">
  <si>
    <t>SALES</t>
  </si>
  <si>
    <t>EXPENSES</t>
  </si>
  <si>
    <t>OPERATING PROFIT</t>
  </si>
  <si>
    <t>OPERATING MARGIN</t>
  </si>
  <si>
    <t>OTHER INCOME</t>
  </si>
  <si>
    <t>INTEREST</t>
  </si>
  <si>
    <t>DEPRECIATION</t>
  </si>
  <si>
    <t>PROFIT BEFORE TAX</t>
  </si>
  <si>
    <t>TAX%</t>
  </si>
  <si>
    <t xml:space="preserve">ITC ANNUAL REPORT </t>
  </si>
  <si>
    <t>NET PROFIT</t>
  </si>
  <si>
    <t>NOTE: ALL THE VALUES ARE IN CRORES</t>
  </si>
  <si>
    <t>YEAR</t>
  </si>
  <si>
    <t>Row Labels</t>
  </si>
  <si>
    <t>Sum of SALES</t>
  </si>
  <si>
    <t>FMCG-cigarette</t>
  </si>
  <si>
    <t>FMCG-OTHER</t>
  </si>
  <si>
    <t>HOTELS</t>
  </si>
  <si>
    <t>AGRI</t>
  </si>
  <si>
    <t>PAPER BOARD</t>
  </si>
  <si>
    <t>ITC SEGMENT</t>
  </si>
  <si>
    <t>Grand Total</t>
  </si>
  <si>
    <t>Sum of OPERATING MARGIN</t>
  </si>
  <si>
    <t>Sum of OPERATING PROFIT</t>
  </si>
  <si>
    <t>TOTAL SALES</t>
  </si>
  <si>
    <t>TOTAL EXPENSES</t>
  </si>
  <si>
    <t>TOTAL 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</si>
</sst>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409]mmm\-yy;@"/>
    <numFmt numFmtId="165" formatCode="#,##0;\ \(#,##0\)"/>
    <numFmt numFmtId="166" formatCode="0\%"/>
  </numFmts>
  <fonts count="11" x14ac:knownFonts="1">
    <font>
      <sz val="11"/>
      <color theme="1"/>
      <name val="Calibri"/>
      <family val="2"/>
    </font>
    <font>
      <sz val="11"/>
      <color theme="1"/>
      <name val="Calibri"/>
      <family val="2"/>
    </font>
    <font>
      <b/>
      <sz val="11"/>
      <color theme="1"/>
      <name val="Calibri"/>
      <family val="2"/>
    </font>
    <font>
      <b/>
      <sz val="12"/>
      <color theme="0"/>
      <name val="Calibri"/>
      <family val="2"/>
      <scheme val="minor"/>
    </font>
    <font>
      <sz val="11"/>
      <color theme="1"/>
      <name val="Calibri"/>
      <family val="2"/>
      <scheme val="minor"/>
    </font>
    <font>
      <b/>
      <sz val="11"/>
      <color theme="1"/>
      <name val="Calibri"/>
      <family val="2"/>
      <scheme val="minor"/>
    </font>
    <font>
      <b/>
      <sz val="12"/>
      <name val="Calibri"/>
      <family val="2"/>
      <scheme val="minor"/>
    </font>
    <font>
      <b/>
      <sz val="11"/>
      <name val="Calibri"/>
      <family val="2"/>
    </font>
    <font>
      <b/>
      <sz val="11"/>
      <name val="Calibri"/>
      <family val="2"/>
      <scheme val="minor"/>
    </font>
    <font>
      <sz val="11"/>
      <name val="Calibri"/>
      <family val="2"/>
      <scheme val="minor"/>
    </font>
    <font>
      <sz val="11"/>
      <name val="Calibri"/>
      <family val="2"/>
    </font>
  </fonts>
  <fills count="5">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7"/>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3" fillId="0" borderId="0" xfId="0" applyFont="1" applyAlignment="1">
      <alignment vertical="center"/>
    </xf>
    <xf numFmtId="0" fontId="0" fillId="0" borderId="0" xfId="0" applyAlignment="1">
      <alignment horizontal="center" vertical="center"/>
    </xf>
    <xf numFmtId="165" fontId="0" fillId="0" borderId="0" xfId="0" applyNumberFormat="1"/>
    <xf numFmtId="9" fontId="5" fillId="0" borderId="0" xfId="2" applyFont="1" applyFill="1" applyBorder="1" applyAlignment="1">
      <alignment horizontal="center" vertical="center"/>
    </xf>
    <xf numFmtId="165" fontId="0" fillId="0" borderId="0" xfId="0" applyNumberFormat="1" applyAlignment="1">
      <alignment horizontal="center" vertical="center"/>
    </xf>
    <xf numFmtId="165" fontId="4" fillId="0" borderId="0" xfId="1" applyNumberFormat="1" applyFont="1" applyFill="1" applyBorder="1" applyAlignment="1">
      <alignment horizontal="center" vertical="center"/>
    </xf>
    <xf numFmtId="1" fontId="4" fillId="0" borderId="0" xfId="0" applyNumberFormat="1" applyFont="1" applyAlignment="1">
      <alignment horizontal="center" vertical="center"/>
    </xf>
    <xf numFmtId="166" fontId="0" fillId="0" borderId="0" xfId="0" applyNumberFormat="1" applyAlignment="1">
      <alignment horizontal="center" vertical="center"/>
    </xf>
    <xf numFmtId="164" fontId="6" fillId="3" borderId="0" xfId="0" applyNumberFormat="1" applyFont="1" applyFill="1" applyAlignment="1">
      <alignment horizontal="center" vertical="center"/>
    </xf>
    <xf numFmtId="0" fontId="2" fillId="3" borderId="0" xfId="0" applyFont="1" applyFill="1" applyAlignment="1">
      <alignment horizontal="center" vertical="center"/>
    </xf>
    <xf numFmtId="0" fontId="5" fillId="3" borderId="0" xfId="0" applyFont="1" applyFill="1"/>
    <xf numFmtId="0" fontId="5" fillId="3" borderId="0" xfId="0" applyFont="1" applyFill="1" applyAlignment="1">
      <alignment horizontal="center" vertical="center"/>
    </xf>
    <xf numFmtId="0" fontId="0" fillId="0" borderId="0" xfId="0" pivotButton="1"/>
    <xf numFmtId="164" fontId="0" fillId="0" borderId="0" xfId="0" applyNumberFormat="1" applyAlignment="1">
      <alignment horizontal="left"/>
    </xf>
    <xf numFmtId="0" fontId="7" fillId="3" borderId="0" xfId="0" applyFont="1" applyFill="1" applyAlignment="1">
      <alignment horizontal="center" vertical="center"/>
    </xf>
    <xf numFmtId="0" fontId="8" fillId="3" borderId="0" xfId="0" applyFont="1" applyFill="1"/>
    <xf numFmtId="0" fontId="8" fillId="3" borderId="0" xfId="0" applyFont="1" applyFill="1" applyAlignment="1">
      <alignment horizontal="center" vertical="center"/>
    </xf>
    <xf numFmtId="165" fontId="9" fillId="0" borderId="0" xfId="1" applyNumberFormat="1" applyFont="1" applyFill="1" applyBorder="1" applyAlignment="1">
      <alignment horizontal="right" indent="1"/>
    </xf>
    <xf numFmtId="9" fontId="8" fillId="0" borderId="0" xfId="2" applyFont="1" applyFill="1" applyBorder="1" applyAlignment="1">
      <alignment horizontal="center" vertical="center"/>
    </xf>
    <xf numFmtId="165" fontId="10" fillId="0" borderId="0" xfId="0" applyNumberFormat="1" applyFont="1" applyAlignment="1">
      <alignment horizontal="center" vertical="center"/>
    </xf>
    <xf numFmtId="165" fontId="9" fillId="0" borderId="0" xfId="1" applyNumberFormat="1" applyFont="1" applyFill="1" applyBorder="1" applyAlignment="1">
      <alignment horizontal="center" vertical="center"/>
    </xf>
    <xf numFmtId="0" fontId="10" fillId="0" borderId="0" xfId="0" applyFont="1" applyAlignment="1">
      <alignment horizontal="center" vertical="center"/>
    </xf>
    <xf numFmtId="1" fontId="9" fillId="0" borderId="0" xfId="0" applyNumberFormat="1" applyFont="1" applyAlignment="1">
      <alignment horizontal="center" vertical="center"/>
    </xf>
    <xf numFmtId="166" fontId="10" fillId="0" borderId="0" xfId="0" applyNumberFormat="1" applyFont="1" applyAlignment="1">
      <alignment horizontal="center" vertical="center"/>
    </xf>
    <xf numFmtId="0" fontId="10" fillId="0" borderId="0" xfId="0" applyFont="1"/>
    <xf numFmtId="166" fontId="0" fillId="0" borderId="0" xfId="0" applyNumberFormat="1"/>
    <xf numFmtId="0" fontId="0" fillId="0" borderId="0" xfId="0" applyAlignment="1">
      <alignment horizontal="left"/>
    </xf>
    <xf numFmtId="0" fontId="2" fillId="4" borderId="0" xfId="0" applyFont="1" applyFill="1" applyAlignment="1">
      <alignment horizontal="center" vertical="center"/>
    </xf>
    <xf numFmtId="9" fontId="0" fillId="0" borderId="0" xfId="0" applyNumberFormat="1"/>
    <xf numFmtId="0" fontId="2" fillId="2" borderId="0" xfId="0" applyFont="1" applyFill="1" applyAlignment="1">
      <alignment horizontal="center"/>
    </xf>
    <xf numFmtId="0" fontId="0" fillId="2" borderId="0" xfId="0" applyFill="1" applyAlignment="1">
      <alignment horizontal="center"/>
    </xf>
    <xf numFmtId="0" fontId="0" fillId="3" borderId="0" xfId="0" applyFill="1" applyAlignment="1">
      <alignment horizontal="center" vertical="center" wrapText="1"/>
    </xf>
  </cellXfs>
  <cellStyles count="3">
    <cellStyle name="Comma" xfId="1" builtinId="3"/>
    <cellStyle name="Normal" xfId="0" builtinId="0"/>
    <cellStyle name="Percent" xfId="2" builtinId="5"/>
  </cellStyles>
  <dxfs count="19">
    <dxf>
      <font>
        <strike val="0"/>
        <outline val="0"/>
        <shadow val="0"/>
        <u val="none"/>
        <vertAlign val="baseline"/>
        <color auto="1"/>
        <name val="Calibri"/>
        <family val="2"/>
      </font>
    </dxf>
    <dxf>
      <font>
        <strike val="0"/>
        <outline val="0"/>
        <shadow val="0"/>
        <u val="none"/>
        <vertAlign val="baseline"/>
        <color auto="1"/>
        <name val="Calibri"/>
        <family val="2"/>
      </font>
      <numFmt numFmtId="166" formatCode="0\%"/>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color auto="1"/>
        <name val="Calibri"/>
        <family val="2"/>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0;\ \(#,##0\)"/>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color auto="1"/>
        <name val="Calibri"/>
        <family val="2"/>
      </font>
      <numFmt numFmtId="165" formatCode="#,##0;\ \(#,##0\)"/>
      <alignment horizontal="center" vertical="center"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65" formatCode="#,##0;\ \(#,##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Calibri"/>
        <family val="2"/>
        <scheme val="minor"/>
      </font>
      <numFmt numFmtId="165" formatCode="#,##0;\ \(#,##0\)"/>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1"/>
        <color auto="1"/>
        <name val="Calibri"/>
        <family val="2"/>
        <scheme val="minor"/>
      </font>
      <numFmt numFmtId="165" formatCode="#,##0;\ \(#,##0\)"/>
      <fill>
        <patternFill patternType="none">
          <fgColor indexed="64"/>
          <bgColor indexed="65"/>
        </patternFill>
      </fill>
      <alignment horizontal="right" vertical="bottom" textRotation="0" wrapText="0" indent="1" justifyLastLine="0" shrinkToFit="0" readingOrder="0"/>
    </dxf>
    <dxf>
      <font>
        <b/>
        <i val="0"/>
        <strike val="0"/>
        <condense val="0"/>
        <extend val="0"/>
        <outline val="0"/>
        <shadow val="0"/>
        <u val="none"/>
        <vertAlign val="baseline"/>
        <sz val="12"/>
        <color auto="1"/>
        <name val="Calibri"/>
        <family val="2"/>
        <scheme val="minor"/>
      </font>
      <numFmt numFmtId="164" formatCode="[$-409]mmm\-yy;@"/>
      <fill>
        <patternFill patternType="solid">
          <fgColor indexed="64"/>
          <bgColor theme="7" tint="0.39997558519241921"/>
        </patternFill>
      </fill>
      <alignment horizontal="center" vertical="center" textRotation="0" wrapText="0" indent="0" justifyLastLine="0" shrinkToFit="0" readingOrder="0"/>
    </dxf>
    <dxf>
      <font>
        <strike val="0"/>
        <outline val="0"/>
        <shadow val="0"/>
        <u val="none"/>
        <vertAlign val="baseline"/>
        <color auto="1"/>
        <name val="Calibri"/>
        <family val="2"/>
      </font>
    </dxf>
    <dxf>
      <font>
        <b/>
        <i val="0"/>
        <strike val="0"/>
        <condense val="0"/>
        <extend val="0"/>
        <outline val="0"/>
        <shadow val="0"/>
        <u val="none"/>
        <vertAlign val="baseline"/>
        <sz val="11"/>
        <color auto="1"/>
        <name val="Calibri"/>
        <family val="2"/>
        <scheme val="none"/>
      </font>
      <fill>
        <patternFill patternType="solid">
          <fgColor indexed="64"/>
          <bgColor theme="7" tint="0.39997558519241921"/>
        </patternFill>
      </fill>
      <alignment horizontal="center" vertical="center" textRotation="0" wrapText="0" indent="0" justifyLastLine="0" shrinkToFit="0" readingOrder="0"/>
    </dxf>
    <dxf>
      <font>
        <color theme="0"/>
      </font>
      <fill>
        <patternFill>
          <fgColor theme="4" tint="-0.499984740745262"/>
        </patternFill>
      </fill>
    </dxf>
    <dxf>
      <font>
        <color theme="0"/>
      </font>
      <fill>
        <patternFill>
          <fgColor theme="4" tint="-0.499984740745262"/>
          <bgColor theme="0"/>
        </patternFill>
      </fill>
    </dxf>
    <dxf>
      <fill>
        <patternFill>
          <bgColor theme="7"/>
        </patternFill>
      </fill>
    </dxf>
    <dxf>
      <fill>
        <patternFill>
          <bgColor theme="4" tint="-0.499984740745262"/>
        </patternFill>
      </fill>
    </dxf>
    <dxf>
      <font>
        <b/>
        <i val="0"/>
        <color theme="4" tint="-0.499984740745262"/>
      </font>
      <fill>
        <patternFill>
          <bgColor theme="0"/>
        </patternFill>
      </fill>
    </dxf>
    <dxf>
      <fill>
        <patternFill>
          <bgColor theme="4" tint="-0.499984740745262"/>
        </patternFill>
      </fill>
    </dxf>
  </dxfs>
  <tableStyles count="4" defaultTableStyle="TableStyleMedium2" defaultPivotStyle="PivotStyleLight16">
    <tableStyle name="Slicer Style 1" pivot="0" table="0" count="4" xr9:uid="{4216BB11-9A98-45BE-8FD1-C64A2CAC8C68}">
      <tableStyleElement type="wholeTable" dxfId="18"/>
      <tableStyleElement type="headerRow" dxfId="17"/>
    </tableStyle>
    <tableStyle name="Slicer Style 2" pivot="0" table="0" count="4" xr9:uid="{0202D68A-E4F2-43D9-983D-2224C8CFF7AA}">
      <tableStyleElement type="wholeTable" dxfId="16"/>
      <tableStyleElement type="headerRow" dxfId="15"/>
    </tableStyle>
    <tableStyle name="Slicer Style 4" pivot="0" table="0" count="1" xr9:uid="{B2F70C02-7DFE-441A-9C37-F008047A4E10}">
      <tableStyleElement type="wholeTable" dxfId="14"/>
    </tableStyle>
    <tableStyle name="Slicer Style 5" pivot="0" table="0" count="1" xr9:uid="{1350B079-9ACC-4234-AFD9-DCC66C88C5A3}">
      <tableStyleElement type="wholeTable" dxfId="13"/>
    </tableStyle>
  </tableStyles>
  <extLst>
    <ext xmlns:x14="http://schemas.microsoft.com/office/spreadsheetml/2009/9/main" uri="{46F421CA-312F-682f-3DD2-61675219B42D}">
      <x14:dxfs count="4">
        <dxf>
          <fill>
            <patternFill>
              <bgColor theme="7"/>
            </patternFill>
          </fill>
        </dxf>
        <dxf>
          <fill>
            <patternFill>
              <bgColor theme="7"/>
            </patternFill>
          </fill>
        </dxf>
        <dxf>
          <font>
            <b/>
            <i val="0"/>
            <color theme="4" tint="-0.499984740745262"/>
          </font>
          <fill>
            <patternFill>
              <bgColor theme="0"/>
            </patternFill>
          </fill>
        </dxf>
        <dxf>
          <font>
            <b/>
            <i val="0"/>
            <color theme="4" tint="-0.499984740745262"/>
          </font>
          <fill>
            <patternFill>
              <bgColor theme="7"/>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[KARTHIKEYAN.xlsx]PIVOT TABLE!PivotTable1</c:name>
    <c:fmtId val="39"/>
  </c:pivotSource>
  <c:chart>
    <c:title>
      <c:tx>
        <c:rich>
          <a:bodyPr rot="0" spcFirstLastPara="1" vertOverflow="ellipsis" vert="horz" wrap="square" anchor="ctr" anchorCtr="1"/>
          <a:lstStyle/>
          <a:p>
            <a:pPr>
              <a:defRPr sz="1400" b="0" i="0" u="sng" strike="noStrike" kern="1200" spc="0" baseline="0">
                <a:solidFill>
                  <a:schemeClr val="dk1"/>
                </a:solidFill>
                <a:latin typeface="+mn-lt"/>
                <a:ea typeface="+mn-ea"/>
                <a:cs typeface="+mn-cs"/>
              </a:defRPr>
            </a:pPr>
            <a:r>
              <a:rPr lang="en-US" sz="1800" b="1" i="0" u="sng">
                <a:solidFill>
                  <a:schemeClr val="accent1">
                    <a:lumMod val="50000"/>
                  </a:schemeClr>
                </a:solidFill>
              </a:rPr>
              <a:t>SALES</a:t>
            </a:r>
            <a:r>
              <a:rPr lang="en-US" sz="1800" b="1" i="0" u="sng" baseline="0">
                <a:solidFill>
                  <a:schemeClr val="accent1">
                    <a:lumMod val="50000"/>
                  </a:schemeClr>
                </a:solidFill>
              </a:rPr>
              <a:t> vs NET PROFIT(YEAR ON YEAR)</a:t>
            </a:r>
            <a:endParaRPr lang="en-US" sz="1800" b="1" i="0" u="sng">
              <a:solidFill>
                <a:schemeClr val="accent1">
                  <a:lumMod val="50000"/>
                </a:schemeClr>
              </a:solidFill>
            </a:endParaRPr>
          </a:p>
        </c:rich>
      </c:tx>
      <c:layout>
        <c:manualLayout>
          <c:xMode val="edge"/>
          <c:yMode val="edge"/>
          <c:x val="0.38196705192505603"/>
          <c:y val="2.2646554284733167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 SALES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TABLE'!$G$4:$G$15</c:f>
              <c:numCache>
                <c:formatCode>#,##0;\ \(#,##0\)</c:formatCode>
                <c:ptCount val="12"/>
                <c:pt idx="0">
                  <c:v>31618</c:v>
                </c:pt>
                <c:pt idx="1">
                  <c:v>35306</c:v>
                </c:pt>
                <c:pt idx="2">
                  <c:v>38817</c:v>
                </c:pt>
                <c:pt idx="3">
                  <c:v>39192</c:v>
                </c:pt>
                <c:pt idx="4">
                  <c:v>42768</c:v>
                </c:pt>
                <c:pt idx="5">
                  <c:v>43449</c:v>
                </c:pt>
                <c:pt idx="6">
                  <c:v>48340</c:v>
                </c:pt>
                <c:pt idx="7">
                  <c:v>49338</c:v>
                </c:pt>
                <c:pt idx="8">
                  <c:v>49257</c:v>
                </c:pt>
                <c:pt idx="9">
                  <c:v>60645</c:v>
                </c:pt>
                <c:pt idx="10">
                  <c:v>70919</c:v>
                </c:pt>
                <c:pt idx="11">
                  <c:v>70866</c:v>
                </c:pt>
              </c:numCache>
            </c:numRef>
          </c:val>
          <c:extLst>
            <c:ext xmlns:c16="http://schemas.microsoft.com/office/drawing/2014/chart" uri="{C3380CC4-5D6E-409C-BE32-E72D297353CC}">
              <c16:uniqueId val="{00000000-BE0E-46AD-B591-4A0DBC2FC10B}"/>
            </c:ext>
          </c:extLst>
        </c:ser>
        <c:ser>
          <c:idx val="1"/>
          <c:order val="1"/>
          <c:tx>
            <c:strRef>
              <c:f>'PIVOT TABLE'!$H$3</c:f>
              <c:strCache>
                <c:ptCount val="1"/>
                <c:pt idx="0">
                  <c:v>TOTAL NET PROFIT</c:v>
                </c:pt>
              </c:strCache>
            </c:strRef>
          </c:tx>
          <c:spPr>
            <a:solidFill>
              <a:schemeClr val="bg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TABLE'!$F$4:$F$15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TABLE'!$H$4:$H$15</c:f>
              <c:numCache>
                <c:formatCode>General</c:formatCode>
                <c:ptCount val="12"/>
                <c:pt idx="0">
                  <c:v>7662.45</c:v>
                </c:pt>
                <c:pt idx="1">
                  <c:v>9005.19</c:v>
                </c:pt>
                <c:pt idx="2">
                  <c:v>9765.48</c:v>
                </c:pt>
                <c:pt idx="3">
                  <c:v>9509.76</c:v>
                </c:pt>
                <c:pt idx="4">
                  <c:v>10417.549999999999</c:v>
                </c:pt>
                <c:pt idx="5">
                  <c:v>11490.6</c:v>
                </c:pt>
                <c:pt idx="6">
                  <c:v>12830.5</c:v>
                </c:pt>
                <c:pt idx="7">
                  <c:v>15588.3</c:v>
                </c:pt>
                <c:pt idx="8">
                  <c:v>13452.75</c:v>
                </c:pt>
                <c:pt idx="9">
                  <c:v>15556.5</c:v>
                </c:pt>
                <c:pt idx="10">
                  <c:v>19436.25</c:v>
                </c:pt>
                <c:pt idx="11">
                  <c:v>20626.400000000001</c:v>
                </c:pt>
              </c:numCache>
            </c:numRef>
          </c:val>
          <c:extLst>
            <c:ext xmlns:c16="http://schemas.microsoft.com/office/drawing/2014/chart" uri="{C3380CC4-5D6E-409C-BE32-E72D297353CC}">
              <c16:uniqueId val="{00000000-24B6-4ED5-BD8F-CD2E80848DF0}"/>
            </c:ext>
          </c:extLst>
        </c:ser>
        <c:dLbls>
          <c:dLblPos val="outEnd"/>
          <c:showLegendKey val="0"/>
          <c:showVal val="1"/>
          <c:showCatName val="0"/>
          <c:showSerName val="0"/>
          <c:showPercent val="0"/>
          <c:showBubbleSize val="0"/>
        </c:dLbls>
        <c:gapWidth val="27"/>
        <c:axId val="383180943"/>
        <c:axId val="794744767"/>
      </c:barChart>
      <c:catAx>
        <c:axId val="383180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94744767"/>
        <c:crosses val="autoZero"/>
        <c:auto val="1"/>
        <c:lblAlgn val="ctr"/>
        <c:lblOffset val="100"/>
        <c:noMultiLvlLbl val="0"/>
      </c:catAx>
      <c:valAx>
        <c:axId val="794744767"/>
        <c:scaling>
          <c:orientation val="minMax"/>
        </c:scaling>
        <c:delete val="0"/>
        <c:axPos val="l"/>
        <c:numFmt formatCode="#,##0;\ \(#,##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383180943"/>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1100" b="1" i="0" u="none" strike="noStrike" kern="1200" baseline="0">
                <a:solidFill>
                  <a:schemeClr val="accent1">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[KARTHIKEYAN.xlsx]PIVOT TABLE!PivotTable3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6350">
            <a:solidFill>
              <a:schemeClr val="tx1"/>
            </a:solidFill>
          </a:ln>
          <a:effectLst>
            <a:outerShdw blurRad="50800" dist="38100" dir="2700000" algn="tl" rotWithShape="0">
              <a:prstClr val="black">
                <a:alpha val="40000"/>
              </a:prstClr>
            </a:outerShdw>
          </a:effectLst>
        </c:spPr>
        <c:marker>
          <c:symbol val="none"/>
        </c:marker>
        <c:dLbl>
          <c:idx val="0"/>
          <c:spPr>
            <a:solidFill>
              <a:schemeClr val="accent1">
                <a:lumMod val="5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6350">
            <a:solidFill>
              <a:schemeClr val="tx1"/>
            </a:solidFill>
          </a:ln>
          <a:effectLst>
            <a:outerShdw blurRad="50800" dist="38100" dir="2700000" algn="tl" rotWithShape="0">
              <a:prstClr val="black">
                <a:alpha val="40000"/>
              </a:prstClr>
            </a:outerShdw>
          </a:effectLst>
        </c:spPr>
        <c:dLbl>
          <c:idx val="0"/>
          <c:layout>
            <c:manualLayout>
              <c:x val="0.1"/>
              <c:y val="-3.7037037037037035E-2"/>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6350">
            <a:solidFill>
              <a:schemeClr val="tx1"/>
            </a:solidFill>
          </a:ln>
          <a:effectLst>
            <a:outerShdw blurRad="50800" dist="38100" dir="2700000" algn="tl" rotWithShape="0">
              <a:prstClr val="black">
                <a:alpha val="40000"/>
              </a:prstClr>
            </a:outerShdw>
          </a:effectLst>
        </c:spPr>
        <c:dLbl>
          <c:idx val="0"/>
          <c:layout>
            <c:manualLayout>
              <c:x val="0.15555555555555545"/>
              <c:y val="3.2407407407407406E-2"/>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6350">
            <a:solidFill>
              <a:schemeClr val="tx1"/>
            </a:solidFill>
          </a:ln>
          <a:effectLst>
            <a:outerShdw blurRad="50800" dist="38100" dir="2700000" algn="tl" rotWithShape="0">
              <a:prstClr val="black">
                <a:alpha val="40000"/>
              </a:prstClr>
            </a:outerShdw>
          </a:effectLst>
        </c:spPr>
        <c:dLbl>
          <c:idx val="0"/>
          <c:layout>
            <c:manualLayout>
              <c:x val="-9.166666666666666E-2"/>
              <c:y val="0.17592592592592585"/>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50000"/>
            </a:schemeClr>
          </a:solidFill>
          <a:ln w="6350">
            <a:solidFill>
              <a:schemeClr val="tx1"/>
            </a:solidFill>
          </a:ln>
          <a:effectLst>
            <a:outerShdw blurRad="50800" dist="38100" dir="2700000" algn="tl" rotWithShape="0">
              <a:prstClr val="black">
                <a:alpha val="40000"/>
              </a:prstClr>
            </a:outerShdw>
          </a:effectLst>
        </c:spPr>
        <c:dLbl>
          <c:idx val="0"/>
          <c:layout>
            <c:manualLayout>
              <c:x val="-0.13333333333333333"/>
              <c:y val="-0.1111111111111111"/>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6350">
            <a:solidFill>
              <a:schemeClr val="tx1"/>
            </a:solidFill>
          </a:ln>
          <a:effectLst>
            <a:outerShdw blurRad="50800" dist="38100" dir="2700000" algn="tl" rotWithShape="0">
              <a:prstClr val="black">
                <a:alpha val="40000"/>
              </a:prstClr>
            </a:outerShdw>
          </a:effectLst>
        </c:spPr>
        <c:dLbl>
          <c:idx val="0"/>
          <c:layout>
            <c:manualLayout>
              <c:x val="-2.7777777777777779E-3"/>
              <c:y val="-0.16666666666666666"/>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062182852143482"/>
          <c:y val="0.2401367016622922"/>
          <c:w val="0.41147353455818025"/>
          <c:h val="0.68578922426363376"/>
        </c:manualLayout>
      </c:layout>
      <c:doughnutChart>
        <c:varyColors val="1"/>
        <c:ser>
          <c:idx val="0"/>
          <c:order val="0"/>
          <c:tx>
            <c:strRef>
              <c:f>'PIVOT TABLE'!$B$35</c:f>
              <c:strCache>
                <c:ptCount val="1"/>
                <c:pt idx="0">
                  <c:v>Total</c:v>
                </c:pt>
              </c:strCache>
            </c:strRef>
          </c:tx>
          <c:spPr>
            <a:ln w="6350">
              <a:solidFill>
                <a:schemeClr val="tx1"/>
              </a:solidFill>
            </a:ln>
            <a:effectLst>
              <a:outerShdw blurRad="50800" dist="38100" dir="2700000" algn="tl" rotWithShape="0">
                <a:prstClr val="black">
                  <a:alpha val="40000"/>
                </a:prstClr>
              </a:outerShdw>
            </a:effectLst>
          </c:spPr>
          <c:dPt>
            <c:idx val="0"/>
            <c:bubble3D val="0"/>
            <c:spPr>
              <a:solidFill>
                <a:schemeClr val="accent1"/>
              </a:solidFill>
              <a:ln w="6350">
                <a:solidFill>
                  <a:schemeClr val="tx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C212-4656-8F50-2C6F530F5F96}"/>
              </c:ext>
            </c:extLst>
          </c:dPt>
          <c:dPt>
            <c:idx val="1"/>
            <c:bubble3D val="0"/>
            <c:spPr>
              <a:solidFill>
                <a:schemeClr val="accent2"/>
              </a:solidFill>
              <a:ln w="6350">
                <a:solidFill>
                  <a:schemeClr val="tx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C212-4656-8F50-2C6F530F5F96}"/>
              </c:ext>
            </c:extLst>
          </c:dPt>
          <c:dPt>
            <c:idx val="2"/>
            <c:bubble3D val="0"/>
            <c:spPr>
              <a:solidFill>
                <a:schemeClr val="accent3"/>
              </a:solidFill>
              <a:ln w="6350">
                <a:solidFill>
                  <a:schemeClr val="tx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C212-4656-8F50-2C6F530F5F96}"/>
              </c:ext>
            </c:extLst>
          </c:dPt>
          <c:dPt>
            <c:idx val="3"/>
            <c:bubble3D val="0"/>
            <c:spPr>
              <a:solidFill>
                <a:schemeClr val="accent2">
                  <a:lumMod val="50000"/>
                </a:schemeClr>
              </a:solidFill>
              <a:ln w="6350">
                <a:solidFill>
                  <a:schemeClr val="tx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C212-4656-8F50-2C6F530F5F96}"/>
              </c:ext>
            </c:extLst>
          </c:dPt>
          <c:dPt>
            <c:idx val="4"/>
            <c:bubble3D val="0"/>
            <c:spPr>
              <a:solidFill>
                <a:schemeClr val="accent5"/>
              </a:solidFill>
              <a:ln w="6350">
                <a:solidFill>
                  <a:schemeClr val="tx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C212-4656-8F50-2C6F530F5F96}"/>
              </c:ext>
            </c:extLst>
          </c:dPt>
          <c:dLbls>
            <c:dLbl>
              <c:idx val="0"/>
              <c:layout>
                <c:manualLayout>
                  <c:x val="0.1"/>
                  <c:y val="-3.7037037037037035E-2"/>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212-4656-8F50-2C6F530F5F96}"/>
                </c:ext>
              </c:extLst>
            </c:dLbl>
            <c:dLbl>
              <c:idx val="1"/>
              <c:layout>
                <c:manualLayout>
                  <c:x val="0.15555555555555545"/>
                  <c:y val="3.2407407407407406E-2"/>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212-4656-8F50-2C6F530F5F96}"/>
                </c:ext>
              </c:extLst>
            </c:dLbl>
            <c:dLbl>
              <c:idx val="2"/>
              <c:layout>
                <c:manualLayout>
                  <c:x val="-9.166666666666666E-2"/>
                  <c:y val="0.17592592592592585"/>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C212-4656-8F50-2C6F530F5F96}"/>
                </c:ext>
              </c:extLst>
            </c:dLbl>
            <c:dLbl>
              <c:idx val="3"/>
              <c:layout>
                <c:manualLayout>
                  <c:x val="-0.13333333333333333"/>
                  <c:y val="-0.1111111111111111"/>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C212-4656-8F50-2C6F530F5F96}"/>
                </c:ext>
              </c:extLst>
            </c:dLbl>
            <c:dLbl>
              <c:idx val="4"/>
              <c:layout>
                <c:manualLayout>
                  <c:x val="-2.7777777777777779E-3"/>
                  <c:y val="-0.16666666666666666"/>
                </c:manualLayout>
              </c:layout>
              <c:spPr>
                <a:solidFill>
                  <a:srgbClr val="4472C4">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C212-4656-8F50-2C6F530F5F96}"/>
                </c:ext>
              </c:extLst>
            </c:dLbl>
            <c:spPr>
              <a:solidFill>
                <a:schemeClr val="accent1">
                  <a:lumMod val="50000"/>
                </a:scheme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TABLE'!$A$36:$A$41</c:f>
              <c:strCache>
                <c:ptCount val="5"/>
                <c:pt idx="0">
                  <c:v>AGRI</c:v>
                </c:pt>
                <c:pt idx="1">
                  <c:v>FMCG-cigarette</c:v>
                </c:pt>
                <c:pt idx="2">
                  <c:v>FMCG-OTHER</c:v>
                </c:pt>
                <c:pt idx="3">
                  <c:v>HOTELS</c:v>
                </c:pt>
                <c:pt idx="4">
                  <c:v>PAPER BOARD</c:v>
                </c:pt>
              </c:strCache>
            </c:strRef>
          </c:cat>
          <c:val>
            <c:numRef>
              <c:f>'PIVOT TABLE'!$B$36:$B$41</c:f>
              <c:numCache>
                <c:formatCode>General</c:formatCode>
                <c:ptCount val="5"/>
                <c:pt idx="0">
                  <c:v>15791.83</c:v>
                </c:pt>
                <c:pt idx="1">
                  <c:v>30596.59</c:v>
                </c:pt>
                <c:pt idx="2">
                  <c:v>20966.830000000002</c:v>
                </c:pt>
                <c:pt idx="3">
                  <c:v>2989.5</c:v>
                </c:pt>
                <c:pt idx="4">
                  <c:v>8344.4</c:v>
                </c:pt>
              </c:numCache>
            </c:numRef>
          </c:val>
          <c:extLst>
            <c:ext xmlns:c16="http://schemas.microsoft.com/office/drawing/2014/chart" uri="{C3380CC4-5D6E-409C-BE32-E72D297353CC}">
              <c16:uniqueId val="{0000000A-C212-4656-8F50-2C6F530F5F9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[KARTHIKEYAN.xlsx]PIVOT TABLE!PivotTable5</c:name>
    <c:fmtId val="40"/>
  </c:pivotSource>
  <c:chart>
    <c:title>
      <c:tx>
        <c:rich>
          <a:bodyPr rot="0" spcFirstLastPara="1" vertOverflow="ellipsis" vert="horz" wrap="square" anchor="ctr" anchorCtr="1"/>
          <a:lstStyle/>
          <a:p>
            <a:pPr>
              <a:defRPr sz="1400" b="0" i="0" u="sng" strike="noStrike" kern="1200" spc="0" baseline="0">
                <a:solidFill>
                  <a:schemeClr val="dk1"/>
                </a:solidFill>
                <a:latin typeface="+mn-lt"/>
                <a:ea typeface="+mn-ea"/>
                <a:cs typeface="+mn-cs"/>
              </a:defRPr>
            </a:pPr>
            <a:r>
              <a:rPr lang="en-US" sz="1800" b="1" i="0" u="sng">
                <a:solidFill>
                  <a:schemeClr val="accent1">
                    <a:lumMod val="50000"/>
                  </a:schemeClr>
                </a:solidFill>
              </a:rPr>
              <a:t>SALES </a:t>
            </a:r>
            <a:r>
              <a:rPr lang="en-US" sz="1800" b="1" i="0" u="sng" baseline="0">
                <a:solidFill>
                  <a:schemeClr val="accent1">
                    <a:lumMod val="50000"/>
                  </a:schemeClr>
                </a:solidFill>
              </a:rPr>
              <a:t>vs EXPENSES(YEAR ON YEAR)</a:t>
            </a:r>
            <a:endParaRPr lang="en-US" sz="1800" b="1" i="0" u="sng">
              <a:solidFill>
                <a:schemeClr val="accent1">
                  <a:lumMod val="50000"/>
                </a:scheme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 SALES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TABLE'!$A$21:$A$32</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TABLE'!$B$21:$B$32</c:f>
              <c:numCache>
                <c:formatCode>#,##0;\ \(#,##0\)</c:formatCode>
                <c:ptCount val="12"/>
                <c:pt idx="0">
                  <c:v>31618</c:v>
                </c:pt>
                <c:pt idx="1">
                  <c:v>35306</c:v>
                </c:pt>
                <c:pt idx="2">
                  <c:v>38817</c:v>
                </c:pt>
                <c:pt idx="3">
                  <c:v>39192</c:v>
                </c:pt>
                <c:pt idx="4">
                  <c:v>42768</c:v>
                </c:pt>
                <c:pt idx="5">
                  <c:v>43449</c:v>
                </c:pt>
                <c:pt idx="6">
                  <c:v>48340</c:v>
                </c:pt>
                <c:pt idx="7">
                  <c:v>49338</c:v>
                </c:pt>
                <c:pt idx="8">
                  <c:v>49257</c:v>
                </c:pt>
                <c:pt idx="9">
                  <c:v>60645</c:v>
                </c:pt>
                <c:pt idx="10">
                  <c:v>70919</c:v>
                </c:pt>
                <c:pt idx="11">
                  <c:v>70866</c:v>
                </c:pt>
              </c:numCache>
            </c:numRef>
          </c:val>
          <c:extLst>
            <c:ext xmlns:c16="http://schemas.microsoft.com/office/drawing/2014/chart" uri="{C3380CC4-5D6E-409C-BE32-E72D297353CC}">
              <c16:uniqueId val="{0000000B-2F6B-46D3-A804-A74C63F83FFF}"/>
            </c:ext>
          </c:extLst>
        </c:ser>
        <c:ser>
          <c:idx val="1"/>
          <c:order val="1"/>
          <c:tx>
            <c:strRef>
              <c:f>'PIVOT TABLE'!$C$20</c:f>
              <c:strCache>
                <c:ptCount val="1"/>
                <c:pt idx="0">
                  <c:v>TOTAL EXPENSES</c:v>
                </c:pt>
              </c:strCache>
            </c:strRef>
          </c:tx>
          <c:spPr>
            <a:solidFill>
              <a:schemeClr val="bg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TABLE'!$A$21:$A$32</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TABLE'!$C$21:$C$32</c:f>
              <c:numCache>
                <c:formatCode>#,##0;\ \(#,##0\)</c:formatCode>
                <c:ptCount val="12"/>
                <c:pt idx="0">
                  <c:v>20398</c:v>
                </c:pt>
                <c:pt idx="1">
                  <c:v>22227</c:v>
                </c:pt>
                <c:pt idx="2">
                  <c:v>24566</c:v>
                </c:pt>
                <c:pt idx="3">
                  <c:v>24661</c:v>
                </c:pt>
                <c:pt idx="4">
                  <c:v>27298</c:v>
                </c:pt>
                <c:pt idx="5">
                  <c:v>26928</c:v>
                </c:pt>
                <c:pt idx="6">
                  <c:v>29802</c:v>
                </c:pt>
                <c:pt idx="7">
                  <c:v>30044</c:v>
                </c:pt>
                <c:pt idx="8">
                  <c:v>32193</c:v>
                </c:pt>
                <c:pt idx="9">
                  <c:v>40021</c:v>
                </c:pt>
                <c:pt idx="10">
                  <c:v>45215</c:v>
                </c:pt>
                <c:pt idx="11">
                  <c:v>44634</c:v>
                </c:pt>
              </c:numCache>
            </c:numRef>
          </c:val>
          <c:extLst>
            <c:ext xmlns:c16="http://schemas.microsoft.com/office/drawing/2014/chart" uri="{C3380CC4-5D6E-409C-BE32-E72D297353CC}">
              <c16:uniqueId val="{0000000D-2F6B-46D3-A804-A74C63F83FFF}"/>
            </c:ext>
          </c:extLst>
        </c:ser>
        <c:dLbls>
          <c:dLblPos val="outEnd"/>
          <c:showLegendKey val="0"/>
          <c:showVal val="1"/>
          <c:showCatName val="0"/>
          <c:showSerName val="0"/>
          <c:showPercent val="0"/>
          <c:showBubbleSize val="0"/>
        </c:dLbls>
        <c:gapWidth val="22"/>
        <c:axId val="383180943"/>
        <c:axId val="794744767"/>
      </c:barChart>
      <c:catAx>
        <c:axId val="383180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794744767"/>
        <c:crosses val="autoZero"/>
        <c:auto val="1"/>
        <c:lblAlgn val="ctr"/>
        <c:lblOffset val="100"/>
        <c:noMultiLvlLbl val="0"/>
      </c:catAx>
      <c:valAx>
        <c:axId val="794744767"/>
        <c:scaling>
          <c:orientation val="minMax"/>
        </c:scaling>
        <c:delete val="0"/>
        <c:axPos val="l"/>
        <c:numFmt formatCode="#,##0;\ \(#,##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383180943"/>
        <c:crosses val="autoZero"/>
        <c:crossBetween val="between"/>
      </c:valAx>
      <c:spPr>
        <a:noFill/>
        <a:ln w="25400">
          <a:noFill/>
        </a:ln>
      </c:spPr>
    </c:plotArea>
    <c:legend>
      <c:legendPos val="b"/>
      <c:legendEntry>
        <c:idx val="0"/>
        <c:txPr>
          <a:bodyPr rot="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1100" b="1" i="0" u="none" strike="noStrike" kern="1200" baseline="0">
                <a:solidFill>
                  <a:schemeClr val="accent1">
                    <a:lumMod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extLst/>
  </c:chart>
  <c:spPr>
    <a:solidFill>
      <a:schemeClr val="accent4"/>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[KARTHIKEYAN.xlsx]PIVOT TABLE!PivotTable4</c:name>
    <c:fmtId val="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TABLE'!$B$4:$B$15</c:f>
              <c:numCache>
                <c:formatCode>#,##0;\ \(#,##0\)</c:formatCode>
                <c:ptCount val="12"/>
                <c:pt idx="0">
                  <c:v>31618</c:v>
                </c:pt>
                <c:pt idx="1">
                  <c:v>35306</c:v>
                </c:pt>
                <c:pt idx="2">
                  <c:v>38817</c:v>
                </c:pt>
                <c:pt idx="3">
                  <c:v>39192</c:v>
                </c:pt>
                <c:pt idx="4">
                  <c:v>42768</c:v>
                </c:pt>
                <c:pt idx="5">
                  <c:v>43449</c:v>
                </c:pt>
                <c:pt idx="6">
                  <c:v>48340</c:v>
                </c:pt>
                <c:pt idx="7">
                  <c:v>49338</c:v>
                </c:pt>
                <c:pt idx="8">
                  <c:v>49257</c:v>
                </c:pt>
                <c:pt idx="9">
                  <c:v>60645</c:v>
                </c:pt>
                <c:pt idx="10">
                  <c:v>70919</c:v>
                </c:pt>
                <c:pt idx="11">
                  <c:v>70866</c:v>
                </c:pt>
              </c:numCache>
            </c:numRef>
          </c:val>
          <c:smooth val="0"/>
          <c:extLst>
            <c:ext xmlns:c16="http://schemas.microsoft.com/office/drawing/2014/chart" uri="{C3380CC4-5D6E-409C-BE32-E72D297353CC}">
              <c16:uniqueId val="{00000000-0F0D-4EF2-871A-2A6A71B2760D}"/>
            </c:ext>
          </c:extLst>
        </c:ser>
        <c:dLbls>
          <c:dLblPos val="b"/>
          <c:showLegendKey val="0"/>
          <c:showVal val="1"/>
          <c:showCatName val="0"/>
          <c:showSerName val="0"/>
          <c:showPercent val="0"/>
          <c:showBubbleSize val="0"/>
        </c:dLbls>
        <c:marker val="1"/>
        <c:smooth val="0"/>
        <c:axId val="841520272"/>
        <c:axId val="841520752"/>
      </c:lineChart>
      <c:catAx>
        <c:axId val="8415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20752"/>
        <c:crosses val="autoZero"/>
        <c:auto val="1"/>
        <c:lblAlgn val="ctr"/>
        <c:lblOffset val="100"/>
        <c:noMultiLvlLbl val="0"/>
      </c:catAx>
      <c:valAx>
        <c:axId val="841520752"/>
        <c:scaling>
          <c:orientation val="minMax"/>
        </c:scaling>
        <c:delete val="0"/>
        <c:axPos val="l"/>
        <c:majorGridlines>
          <c:spPr>
            <a:ln w="9525" cap="flat" cmpd="sng" algn="ctr">
              <a:solidFill>
                <a:schemeClr val="tx1">
                  <a:lumMod val="15000"/>
                  <a:lumOff val="85000"/>
                </a:schemeClr>
              </a:solidFill>
              <a:round/>
            </a:ln>
            <a:effectLst/>
          </c:spPr>
        </c:majorGridlines>
        <c:numFmt formatCode="#,##0;\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52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[KARTHIKEYAN.xlsx]PIVOT TABLE!PivotTable1</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c:f>
              <c:strCache>
                <c:ptCount val="1"/>
                <c:pt idx="0">
                  <c:v>TOTAL SALES</c:v>
                </c:pt>
              </c:strCache>
            </c:strRef>
          </c:tx>
          <c:spPr>
            <a:solidFill>
              <a:schemeClr val="accent1"/>
            </a:solidFill>
            <a:ln>
              <a:noFill/>
            </a:ln>
            <a:effectLst/>
          </c:spPr>
          <c:invertIfNegative val="0"/>
          <c:cat>
            <c:strRef>
              <c:f>'PIVOT TABLE'!$F$4:$F$15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TABLE'!$G$4:$G$15</c:f>
              <c:numCache>
                <c:formatCode>#,##0;\ \(#,##0\)</c:formatCode>
                <c:ptCount val="12"/>
                <c:pt idx="0">
                  <c:v>31618</c:v>
                </c:pt>
                <c:pt idx="1">
                  <c:v>35306</c:v>
                </c:pt>
                <c:pt idx="2">
                  <c:v>38817</c:v>
                </c:pt>
                <c:pt idx="3">
                  <c:v>39192</c:v>
                </c:pt>
                <c:pt idx="4">
                  <c:v>42768</c:v>
                </c:pt>
                <c:pt idx="5">
                  <c:v>43449</c:v>
                </c:pt>
                <c:pt idx="6">
                  <c:v>48340</c:v>
                </c:pt>
                <c:pt idx="7">
                  <c:v>49338</c:v>
                </c:pt>
                <c:pt idx="8">
                  <c:v>49257</c:v>
                </c:pt>
                <c:pt idx="9">
                  <c:v>60645</c:v>
                </c:pt>
                <c:pt idx="10">
                  <c:v>70919</c:v>
                </c:pt>
                <c:pt idx="11">
                  <c:v>70866</c:v>
                </c:pt>
              </c:numCache>
            </c:numRef>
          </c:val>
          <c:extLst>
            <c:ext xmlns:c16="http://schemas.microsoft.com/office/drawing/2014/chart" uri="{C3380CC4-5D6E-409C-BE32-E72D297353CC}">
              <c16:uniqueId val="{00000000-2985-4224-9125-08E000FA9908}"/>
            </c:ext>
          </c:extLst>
        </c:ser>
        <c:ser>
          <c:idx val="1"/>
          <c:order val="1"/>
          <c:tx>
            <c:strRef>
              <c:f>'PIVOT TABLE'!$H$3</c:f>
              <c:strCache>
                <c:ptCount val="1"/>
                <c:pt idx="0">
                  <c:v>TOTAL NET PROFIT</c:v>
                </c:pt>
              </c:strCache>
            </c:strRef>
          </c:tx>
          <c:spPr>
            <a:solidFill>
              <a:schemeClr val="accent2"/>
            </a:solidFill>
            <a:ln>
              <a:noFill/>
            </a:ln>
            <a:effectLst/>
          </c:spPr>
          <c:invertIfNegative val="0"/>
          <c:cat>
            <c:strRef>
              <c:f>'PIVOT TABLE'!$F$4:$F$15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TABLE'!$H$4:$H$15</c:f>
              <c:numCache>
                <c:formatCode>General</c:formatCode>
                <c:ptCount val="12"/>
                <c:pt idx="0">
                  <c:v>7662.45</c:v>
                </c:pt>
                <c:pt idx="1">
                  <c:v>9005.19</c:v>
                </c:pt>
                <c:pt idx="2">
                  <c:v>9765.48</c:v>
                </c:pt>
                <c:pt idx="3">
                  <c:v>9509.76</c:v>
                </c:pt>
                <c:pt idx="4">
                  <c:v>10417.549999999999</c:v>
                </c:pt>
                <c:pt idx="5">
                  <c:v>11490.6</c:v>
                </c:pt>
                <c:pt idx="6">
                  <c:v>12830.5</c:v>
                </c:pt>
                <c:pt idx="7">
                  <c:v>15588.3</c:v>
                </c:pt>
                <c:pt idx="8">
                  <c:v>13452.75</c:v>
                </c:pt>
                <c:pt idx="9">
                  <c:v>15556.5</c:v>
                </c:pt>
                <c:pt idx="10">
                  <c:v>19436.25</c:v>
                </c:pt>
                <c:pt idx="11">
                  <c:v>20626.400000000001</c:v>
                </c:pt>
              </c:numCache>
            </c:numRef>
          </c:val>
          <c:extLst>
            <c:ext xmlns:c16="http://schemas.microsoft.com/office/drawing/2014/chart" uri="{C3380CC4-5D6E-409C-BE32-E72D297353CC}">
              <c16:uniqueId val="{00000000-C235-49D6-BF12-27BF32967871}"/>
            </c:ext>
          </c:extLst>
        </c:ser>
        <c:dLbls>
          <c:showLegendKey val="0"/>
          <c:showVal val="0"/>
          <c:showCatName val="0"/>
          <c:showSerName val="0"/>
          <c:showPercent val="0"/>
          <c:showBubbleSize val="0"/>
        </c:dLbls>
        <c:gapWidth val="219"/>
        <c:overlap val="-27"/>
        <c:axId val="383180943"/>
        <c:axId val="794744767"/>
      </c:barChart>
      <c:catAx>
        <c:axId val="383180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44767"/>
        <c:crosses val="autoZero"/>
        <c:auto val="1"/>
        <c:lblAlgn val="ctr"/>
        <c:lblOffset val="100"/>
        <c:noMultiLvlLbl val="0"/>
      </c:catAx>
      <c:valAx>
        <c:axId val="794744767"/>
        <c:scaling>
          <c:orientation val="minMax"/>
        </c:scaling>
        <c:delete val="0"/>
        <c:axPos val="l"/>
        <c:majorGridlines>
          <c:spPr>
            <a:ln w="9525" cap="flat" cmpd="sng" algn="ctr">
              <a:solidFill>
                <a:schemeClr val="tx1">
                  <a:lumMod val="15000"/>
                  <a:lumOff val="85000"/>
                </a:schemeClr>
              </a:solidFill>
              <a:round/>
            </a:ln>
            <a:effectLst/>
          </c:spPr>
        </c:majorGridlines>
        <c:numFmt formatCode="#,##0;\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8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[KARTHIKEYAN.xlsx]PIVOT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F2-4E50-A91D-0B84021D48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F2-4E50-A91D-0B84021D48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F2-4E50-A91D-0B84021D48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F2-4E50-A91D-0B84021D48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F2-4E50-A91D-0B84021D48A6}"/>
              </c:ext>
            </c:extLst>
          </c:dPt>
          <c:cat>
            <c:strRef>
              <c:f>'PIVOT TABLE'!$A$36:$A$41</c:f>
              <c:strCache>
                <c:ptCount val="5"/>
                <c:pt idx="0">
                  <c:v>AGRI</c:v>
                </c:pt>
                <c:pt idx="1">
                  <c:v>FMCG-cigarette</c:v>
                </c:pt>
                <c:pt idx="2">
                  <c:v>FMCG-OTHER</c:v>
                </c:pt>
                <c:pt idx="3">
                  <c:v>HOTELS</c:v>
                </c:pt>
                <c:pt idx="4">
                  <c:v>PAPER BOARD</c:v>
                </c:pt>
              </c:strCache>
            </c:strRef>
          </c:cat>
          <c:val>
            <c:numRef>
              <c:f>'PIVOT TABLE'!$B$36:$B$41</c:f>
              <c:numCache>
                <c:formatCode>General</c:formatCode>
                <c:ptCount val="5"/>
                <c:pt idx="0">
                  <c:v>15791.83</c:v>
                </c:pt>
                <c:pt idx="1">
                  <c:v>30596.59</c:v>
                </c:pt>
                <c:pt idx="2">
                  <c:v>20966.830000000002</c:v>
                </c:pt>
                <c:pt idx="3">
                  <c:v>2989.5</c:v>
                </c:pt>
                <c:pt idx="4">
                  <c:v>8344.4</c:v>
                </c:pt>
              </c:numCache>
            </c:numRef>
          </c:val>
          <c:extLst>
            <c:ext xmlns:c16="http://schemas.microsoft.com/office/drawing/2014/chart" uri="{C3380CC4-5D6E-409C-BE32-E72D297353CC}">
              <c16:uniqueId val="{00000000-CC50-4BCF-B2B5-BEFB775FC5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[KARTHIKEYAN.xlsx]PIVOT TABLE!PivotTable2</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Sum of SALES</c:v>
                </c:pt>
              </c:strCache>
            </c:strRef>
          </c:tx>
          <c:spPr>
            <a:solidFill>
              <a:schemeClr val="accent1"/>
            </a:solidFill>
            <a:ln>
              <a:noFill/>
            </a:ln>
            <a:effectLst/>
          </c:spPr>
          <c:invertIfNegative val="0"/>
          <c:cat>
            <c:strRef>
              <c:f>'PIVOT TABLE'!$J$4:$J$15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TABLE'!$K$4:$K$15</c:f>
              <c:numCache>
                <c:formatCode>#,##0;\ \(#,##0\)</c:formatCode>
                <c:ptCount val="12"/>
                <c:pt idx="0">
                  <c:v>31618</c:v>
                </c:pt>
                <c:pt idx="1">
                  <c:v>35306</c:v>
                </c:pt>
                <c:pt idx="2">
                  <c:v>38817</c:v>
                </c:pt>
                <c:pt idx="3">
                  <c:v>39192</c:v>
                </c:pt>
                <c:pt idx="4">
                  <c:v>42768</c:v>
                </c:pt>
                <c:pt idx="5">
                  <c:v>43449</c:v>
                </c:pt>
                <c:pt idx="6">
                  <c:v>48340</c:v>
                </c:pt>
                <c:pt idx="7">
                  <c:v>49338</c:v>
                </c:pt>
                <c:pt idx="8">
                  <c:v>49257</c:v>
                </c:pt>
                <c:pt idx="9">
                  <c:v>60645</c:v>
                </c:pt>
                <c:pt idx="10">
                  <c:v>70919</c:v>
                </c:pt>
                <c:pt idx="11">
                  <c:v>70866</c:v>
                </c:pt>
              </c:numCache>
            </c:numRef>
          </c:val>
          <c:extLst>
            <c:ext xmlns:c16="http://schemas.microsoft.com/office/drawing/2014/chart" uri="{C3380CC4-5D6E-409C-BE32-E72D297353CC}">
              <c16:uniqueId val="{00000000-0543-4DDE-B0B6-F3E7A449B500}"/>
            </c:ext>
          </c:extLst>
        </c:ser>
        <c:ser>
          <c:idx val="1"/>
          <c:order val="1"/>
          <c:tx>
            <c:strRef>
              <c:f>'PIVOT TABLE'!$L$3</c:f>
              <c:strCache>
                <c:ptCount val="1"/>
                <c:pt idx="0">
                  <c:v>Sum of OPERATING PROFIT</c:v>
                </c:pt>
              </c:strCache>
            </c:strRef>
          </c:tx>
          <c:spPr>
            <a:solidFill>
              <a:schemeClr val="accent2"/>
            </a:solidFill>
            <a:ln>
              <a:noFill/>
            </a:ln>
            <a:effectLst/>
          </c:spPr>
          <c:invertIfNegative val="0"/>
          <c:cat>
            <c:strRef>
              <c:f>'PIVOT TABLE'!$J$4:$J$15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TABLE'!$L$4:$L$15</c:f>
              <c:numCache>
                <c:formatCode>#,##0;\ \(#,##0\)</c:formatCode>
                <c:ptCount val="12"/>
                <c:pt idx="0">
                  <c:v>11220</c:v>
                </c:pt>
                <c:pt idx="1">
                  <c:v>13079</c:v>
                </c:pt>
                <c:pt idx="2">
                  <c:v>14251</c:v>
                </c:pt>
                <c:pt idx="3">
                  <c:v>14531</c:v>
                </c:pt>
                <c:pt idx="4">
                  <c:v>15470</c:v>
                </c:pt>
                <c:pt idx="5">
                  <c:v>16521</c:v>
                </c:pt>
                <c:pt idx="6">
                  <c:v>18538</c:v>
                </c:pt>
                <c:pt idx="7">
                  <c:v>19294</c:v>
                </c:pt>
                <c:pt idx="8">
                  <c:v>17064</c:v>
                </c:pt>
                <c:pt idx="9">
                  <c:v>20624</c:v>
                </c:pt>
                <c:pt idx="10">
                  <c:v>25704</c:v>
                </c:pt>
                <c:pt idx="11">
                  <c:v>26232</c:v>
                </c:pt>
              </c:numCache>
            </c:numRef>
          </c:val>
          <c:extLst>
            <c:ext xmlns:c16="http://schemas.microsoft.com/office/drawing/2014/chart" uri="{C3380CC4-5D6E-409C-BE32-E72D297353CC}">
              <c16:uniqueId val="{00000001-0543-4DDE-B0B6-F3E7A449B500}"/>
            </c:ext>
          </c:extLst>
        </c:ser>
        <c:dLbls>
          <c:showLegendKey val="0"/>
          <c:showVal val="0"/>
          <c:showCatName val="0"/>
          <c:showSerName val="0"/>
          <c:showPercent val="0"/>
          <c:showBubbleSize val="0"/>
        </c:dLbls>
        <c:gapWidth val="219"/>
        <c:overlap val="-27"/>
        <c:axId val="1646442096"/>
        <c:axId val="1646453616"/>
      </c:barChart>
      <c:lineChart>
        <c:grouping val="standard"/>
        <c:varyColors val="0"/>
        <c:ser>
          <c:idx val="2"/>
          <c:order val="2"/>
          <c:tx>
            <c:strRef>
              <c:f>'PIVOT TABLE'!$M$3</c:f>
              <c:strCache>
                <c:ptCount val="1"/>
                <c:pt idx="0">
                  <c:v>Sum of OPERATING MARGIN</c:v>
                </c:pt>
              </c:strCache>
            </c:strRef>
          </c:tx>
          <c:spPr>
            <a:ln w="28575" cap="rnd">
              <a:solidFill>
                <a:schemeClr val="accent3"/>
              </a:solidFill>
              <a:round/>
            </a:ln>
            <a:effectLst/>
          </c:spPr>
          <c:marker>
            <c:symbol val="none"/>
          </c:marker>
          <c:cat>
            <c:strRef>
              <c:f>'PIVOT TABLE'!$J$4:$J$15</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TABLE'!$M$4:$M$15</c:f>
              <c:numCache>
                <c:formatCode>0%</c:formatCode>
                <c:ptCount val="12"/>
                <c:pt idx="0">
                  <c:v>0.35486115503826932</c:v>
                </c:pt>
                <c:pt idx="1">
                  <c:v>0.37044694952699259</c:v>
                </c:pt>
                <c:pt idx="2">
                  <c:v>0.36713295720947009</c:v>
                </c:pt>
                <c:pt idx="3">
                  <c:v>0.3707644417228006</c:v>
                </c:pt>
                <c:pt idx="4">
                  <c:v>0.36171904227459784</c:v>
                </c:pt>
                <c:pt idx="5">
                  <c:v>0.3802389007802251</c:v>
                </c:pt>
                <c:pt idx="6">
                  <c:v>0.38349193214729005</c:v>
                </c:pt>
                <c:pt idx="7">
                  <c:v>0.39105760265920791</c:v>
                </c:pt>
                <c:pt idx="8">
                  <c:v>0.34642791887447472</c:v>
                </c:pt>
                <c:pt idx="9">
                  <c:v>0.34007750020611754</c:v>
                </c:pt>
                <c:pt idx="10">
                  <c:v>0.36244165879383522</c:v>
                </c:pt>
                <c:pt idx="11">
                  <c:v>0.37016340699348066</c:v>
                </c:pt>
              </c:numCache>
            </c:numRef>
          </c:val>
          <c:smooth val="0"/>
          <c:extLst>
            <c:ext xmlns:c16="http://schemas.microsoft.com/office/drawing/2014/chart" uri="{C3380CC4-5D6E-409C-BE32-E72D297353CC}">
              <c16:uniqueId val="{00000002-0543-4DDE-B0B6-F3E7A449B500}"/>
            </c:ext>
          </c:extLst>
        </c:ser>
        <c:dLbls>
          <c:showLegendKey val="0"/>
          <c:showVal val="0"/>
          <c:showCatName val="0"/>
          <c:showSerName val="0"/>
          <c:showPercent val="0"/>
          <c:showBubbleSize val="0"/>
        </c:dLbls>
        <c:marker val="1"/>
        <c:smooth val="0"/>
        <c:axId val="1646456496"/>
        <c:axId val="1646456976"/>
      </c:lineChart>
      <c:catAx>
        <c:axId val="16464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53616"/>
        <c:crosses val="autoZero"/>
        <c:auto val="1"/>
        <c:lblAlgn val="ctr"/>
        <c:lblOffset val="100"/>
        <c:noMultiLvlLbl val="0"/>
      </c:catAx>
      <c:valAx>
        <c:axId val="1646453616"/>
        <c:scaling>
          <c:orientation val="minMax"/>
        </c:scaling>
        <c:delete val="0"/>
        <c:axPos val="l"/>
        <c:majorGridlines>
          <c:spPr>
            <a:ln w="9525" cap="flat" cmpd="sng" algn="ctr">
              <a:solidFill>
                <a:schemeClr val="tx1">
                  <a:lumMod val="15000"/>
                  <a:lumOff val="85000"/>
                </a:schemeClr>
              </a:solidFill>
              <a:round/>
            </a:ln>
            <a:effectLst/>
          </c:spPr>
        </c:majorGridlines>
        <c:numFmt formatCode="#,##0;\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42096"/>
        <c:crosses val="autoZero"/>
        <c:crossBetween val="between"/>
      </c:valAx>
      <c:valAx>
        <c:axId val="164645697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456496"/>
        <c:crosses val="max"/>
        <c:crossBetween val="between"/>
      </c:valAx>
      <c:catAx>
        <c:axId val="1646456496"/>
        <c:scaling>
          <c:orientation val="minMax"/>
        </c:scaling>
        <c:delete val="1"/>
        <c:axPos val="b"/>
        <c:numFmt formatCode="General" sourceLinked="1"/>
        <c:majorTickMark val="out"/>
        <c:minorTickMark val="none"/>
        <c:tickLblPos val="nextTo"/>
        <c:crossAx val="16464569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[KARTHIKEYAN.xlsx]PIVOT TABLE!PivotTable5</c:name>
    <c:fmtId val="3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TABLE'!$A$21:$A$32</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TABLE'!$B$21:$B$32</c:f>
              <c:numCache>
                <c:formatCode>#,##0;\ \(#,##0\)</c:formatCode>
                <c:ptCount val="12"/>
                <c:pt idx="0">
                  <c:v>31618</c:v>
                </c:pt>
                <c:pt idx="1">
                  <c:v>35306</c:v>
                </c:pt>
                <c:pt idx="2">
                  <c:v>38817</c:v>
                </c:pt>
                <c:pt idx="3">
                  <c:v>39192</c:v>
                </c:pt>
                <c:pt idx="4">
                  <c:v>42768</c:v>
                </c:pt>
                <c:pt idx="5">
                  <c:v>43449</c:v>
                </c:pt>
                <c:pt idx="6">
                  <c:v>48340</c:v>
                </c:pt>
                <c:pt idx="7">
                  <c:v>49338</c:v>
                </c:pt>
                <c:pt idx="8">
                  <c:v>49257</c:v>
                </c:pt>
                <c:pt idx="9">
                  <c:v>60645</c:v>
                </c:pt>
                <c:pt idx="10">
                  <c:v>70919</c:v>
                </c:pt>
                <c:pt idx="11">
                  <c:v>70866</c:v>
                </c:pt>
              </c:numCache>
            </c:numRef>
          </c:val>
          <c:smooth val="0"/>
          <c:extLst>
            <c:ext xmlns:c16="http://schemas.microsoft.com/office/drawing/2014/chart" uri="{C3380CC4-5D6E-409C-BE32-E72D297353CC}">
              <c16:uniqueId val="{00000000-8681-42F7-9EE2-A65FF744D018}"/>
            </c:ext>
          </c:extLst>
        </c:ser>
        <c:ser>
          <c:idx val="1"/>
          <c:order val="1"/>
          <c:tx>
            <c:strRef>
              <c:f>'PIVOT TABLE'!$C$20</c:f>
              <c:strCache>
                <c:ptCount val="1"/>
                <c:pt idx="0">
                  <c:v>TOTAL EXPENSES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TABLE'!$A$21:$A$32</c:f>
              <c:strCache>
                <c:ptCount val="12"/>
                <c:pt idx="0">
                  <c:v>Mar-13</c:v>
                </c:pt>
                <c:pt idx="1">
                  <c:v>Mar-14</c:v>
                </c:pt>
                <c:pt idx="2">
                  <c:v>Mar-15</c:v>
                </c:pt>
                <c:pt idx="3">
                  <c:v>Mar-16</c:v>
                </c:pt>
                <c:pt idx="4">
                  <c:v>Mar-17</c:v>
                </c:pt>
                <c:pt idx="5">
                  <c:v>Mar-18</c:v>
                </c:pt>
                <c:pt idx="6">
                  <c:v>Mar-19</c:v>
                </c:pt>
                <c:pt idx="7">
                  <c:v>Mar-20</c:v>
                </c:pt>
                <c:pt idx="8">
                  <c:v>Mar-21</c:v>
                </c:pt>
                <c:pt idx="9">
                  <c:v>Mar-22</c:v>
                </c:pt>
                <c:pt idx="10">
                  <c:v>Mar-23</c:v>
                </c:pt>
                <c:pt idx="11">
                  <c:v>Mar-24</c:v>
                </c:pt>
              </c:strCache>
            </c:strRef>
          </c:cat>
          <c:val>
            <c:numRef>
              <c:f>'PIVOT TABLE'!$C$21:$C$32</c:f>
              <c:numCache>
                <c:formatCode>#,##0;\ \(#,##0\)</c:formatCode>
                <c:ptCount val="12"/>
                <c:pt idx="0">
                  <c:v>20398</c:v>
                </c:pt>
                <c:pt idx="1">
                  <c:v>22227</c:v>
                </c:pt>
                <c:pt idx="2">
                  <c:v>24566</c:v>
                </c:pt>
                <c:pt idx="3">
                  <c:v>24661</c:v>
                </c:pt>
                <c:pt idx="4">
                  <c:v>27298</c:v>
                </c:pt>
                <c:pt idx="5">
                  <c:v>26928</c:v>
                </c:pt>
                <c:pt idx="6">
                  <c:v>29802</c:v>
                </c:pt>
                <c:pt idx="7">
                  <c:v>30044</c:v>
                </c:pt>
                <c:pt idx="8">
                  <c:v>32193</c:v>
                </c:pt>
                <c:pt idx="9">
                  <c:v>40021</c:v>
                </c:pt>
                <c:pt idx="10">
                  <c:v>45215</c:v>
                </c:pt>
                <c:pt idx="11">
                  <c:v>44634</c:v>
                </c:pt>
              </c:numCache>
            </c:numRef>
          </c:val>
          <c:smooth val="0"/>
          <c:extLst>
            <c:ext xmlns:c16="http://schemas.microsoft.com/office/drawing/2014/chart" uri="{C3380CC4-5D6E-409C-BE32-E72D297353CC}">
              <c16:uniqueId val="{00000001-8681-42F7-9EE2-A65FF744D018}"/>
            </c:ext>
          </c:extLst>
        </c:ser>
        <c:dLbls>
          <c:showLegendKey val="0"/>
          <c:showVal val="0"/>
          <c:showCatName val="0"/>
          <c:showSerName val="0"/>
          <c:showPercent val="0"/>
          <c:showBubbleSize val="0"/>
        </c:dLbls>
        <c:marker val="1"/>
        <c:smooth val="0"/>
        <c:axId val="713224400"/>
        <c:axId val="713225360"/>
      </c:lineChart>
      <c:catAx>
        <c:axId val="71322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5360"/>
        <c:crosses val="autoZero"/>
        <c:auto val="1"/>
        <c:lblAlgn val="ctr"/>
        <c:lblOffset val="100"/>
        <c:noMultiLvlLbl val="0"/>
      </c:catAx>
      <c:valAx>
        <c:axId val="713225360"/>
        <c:scaling>
          <c:orientation val="minMax"/>
        </c:scaling>
        <c:delete val="0"/>
        <c:axPos val="l"/>
        <c:majorGridlines>
          <c:spPr>
            <a:ln w="9525" cap="flat" cmpd="sng" algn="ctr">
              <a:solidFill>
                <a:schemeClr val="tx1">
                  <a:lumMod val="15000"/>
                  <a:lumOff val="85000"/>
                </a:schemeClr>
              </a:solidFill>
              <a:round/>
            </a:ln>
            <a:effectLst/>
          </c:spPr>
        </c:majorGridlines>
        <c:numFmt formatCode="#,##0;\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0" Type="http://schemas.openxmlformats.org/officeDocument/2006/relationships/image" Target="../media/image9.sv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447675</xdr:colOff>
      <xdr:row>59</xdr:row>
      <xdr:rowOff>86591</xdr:rowOff>
    </xdr:to>
    <xdr:sp macro="" textlink="">
      <xdr:nvSpPr>
        <xdr:cNvPr id="2" name="Rectangle 1">
          <a:extLst>
            <a:ext uri="{FF2B5EF4-FFF2-40B4-BE49-F238E27FC236}">
              <a16:creationId xmlns:a16="http://schemas.microsoft.com/office/drawing/2014/main" id="{3F7911B4-1D75-DEF3-83C5-A2E454146119}"/>
            </a:ext>
          </a:extLst>
        </xdr:cNvPr>
        <xdr:cNvSpPr/>
      </xdr:nvSpPr>
      <xdr:spPr>
        <a:xfrm>
          <a:off x="0" y="0"/>
          <a:ext cx="17419493" cy="11326091"/>
        </a:xfrm>
        <a:prstGeom prst="rect">
          <a:avLst/>
        </a:prstGeom>
        <a:solidFill>
          <a:schemeClr val="bg1"/>
        </a:solidFill>
        <a:ln w="12700" cap="flat">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400051</xdr:colOff>
      <xdr:row>3</xdr:row>
      <xdr:rowOff>180974</xdr:rowOff>
    </xdr:from>
    <xdr:to>
      <xdr:col>4</xdr:col>
      <xdr:colOff>57151</xdr:colOff>
      <xdr:row>34</xdr:row>
      <xdr:rowOff>190499</xdr:rowOff>
    </xdr:to>
    <xdr:sp macro="" textlink="">
      <xdr:nvSpPr>
        <xdr:cNvPr id="3" name="Rectangle 2">
          <a:extLst>
            <a:ext uri="{FF2B5EF4-FFF2-40B4-BE49-F238E27FC236}">
              <a16:creationId xmlns:a16="http://schemas.microsoft.com/office/drawing/2014/main" id="{14E14A4D-73B2-6B78-1A74-DBD3CD2DA537}"/>
            </a:ext>
          </a:extLst>
        </xdr:cNvPr>
        <xdr:cNvSpPr/>
      </xdr:nvSpPr>
      <xdr:spPr>
        <a:xfrm>
          <a:off x="400051" y="752474"/>
          <a:ext cx="2095500" cy="5915025"/>
        </a:xfrm>
        <a:prstGeom prst="rect">
          <a:avLst/>
        </a:prstGeom>
        <a:solidFill>
          <a:schemeClr val="accent4"/>
        </a:solidFill>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xdr:col>
      <xdr:colOff>19050</xdr:colOff>
      <xdr:row>4</xdr:row>
      <xdr:rowOff>85327</xdr:rowOff>
    </xdr:from>
    <xdr:to>
      <xdr:col>3</xdr:col>
      <xdr:colOff>409575</xdr:colOff>
      <xdr:row>13</xdr:row>
      <xdr:rowOff>47624</xdr:rowOff>
    </xdr:to>
    <xdr:pic>
      <xdr:nvPicPr>
        <xdr:cNvPr id="5" name="Picture 4">
          <a:extLst>
            <a:ext uri="{FF2B5EF4-FFF2-40B4-BE49-F238E27FC236}">
              <a16:creationId xmlns:a16="http://schemas.microsoft.com/office/drawing/2014/main" id="{38D2600C-4FA0-5005-58D0-53DAD3BB23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 y="847327"/>
          <a:ext cx="1609725" cy="1676797"/>
        </a:xfrm>
        <a:prstGeom prst="rect">
          <a:avLst/>
        </a:prstGeom>
      </xdr:spPr>
    </xdr:pic>
    <xdr:clientData/>
  </xdr:twoCellAnchor>
  <xdr:twoCellAnchor>
    <xdr:from>
      <xdr:col>0</xdr:col>
      <xdr:colOff>266700</xdr:colOff>
      <xdr:row>0</xdr:row>
      <xdr:rowOff>57150</xdr:rowOff>
    </xdr:from>
    <xdr:to>
      <xdr:col>28</xdr:col>
      <xdr:colOff>371475</xdr:colOff>
      <xdr:row>3</xdr:row>
      <xdr:rowOff>19050</xdr:rowOff>
    </xdr:to>
    <xdr:sp macro="" textlink="">
      <xdr:nvSpPr>
        <xdr:cNvPr id="13" name="Rectangle: Rounded Corners 12">
          <a:extLst>
            <a:ext uri="{FF2B5EF4-FFF2-40B4-BE49-F238E27FC236}">
              <a16:creationId xmlns:a16="http://schemas.microsoft.com/office/drawing/2014/main" id="{2D10B9AE-2CF4-4BF9-A444-16DFB1C06FD1}"/>
            </a:ext>
          </a:extLst>
        </xdr:cNvPr>
        <xdr:cNvSpPr/>
      </xdr:nvSpPr>
      <xdr:spPr>
        <a:xfrm>
          <a:off x="266700" y="57150"/>
          <a:ext cx="17173575" cy="5334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38101</xdr:colOff>
      <xdr:row>0</xdr:row>
      <xdr:rowOff>66675</xdr:rowOff>
    </xdr:from>
    <xdr:to>
      <xdr:col>18</xdr:col>
      <xdr:colOff>590551</xdr:colOff>
      <xdr:row>2</xdr:row>
      <xdr:rowOff>123825</xdr:rowOff>
    </xdr:to>
    <xdr:sp macro="" textlink="">
      <xdr:nvSpPr>
        <xdr:cNvPr id="14" name="TextBox 13">
          <a:extLst>
            <a:ext uri="{FF2B5EF4-FFF2-40B4-BE49-F238E27FC236}">
              <a16:creationId xmlns:a16="http://schemas.microsoft.com/office/drawing/2014/main" id="{81F581AC-85CA-47F8-2FD3-C4B0549DA55E}"/>
            </a:ext>
          </a:extLst>
        </xdr:cNvPr>
        <xdr:cNvSpPr txBox="1"/>
      </xdr:nvSpPr>
      <xdr:spPr>
        <a:xfrm>
          <a:off x="6134101" y="66675"/>
          <a:ext cx="5429250" cy="43815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kern="1200">
              <a:solidFill>
                <a:schemeClr val="accent4"/>
              </a:solidFill>
            </a:rPr>
            <a:t>ITC ANNUAL REPORT DASHBOARD</a:t>
          </a:r>
        </a:p>
      </xdr:txBody>
    </xdr:sp>
    <xdr:clientData/>
  </xdr:twoCellAnchor>
  <xdr:twoCellAnchor>
    <xdr:from>
      <xdr:col>4</xdr:col>
      <xdr:colOff>145676</xdr:colOff>
      <xdr:row>4</xdr:row>
      <xdr:rowOff>0</xdr:rowOff>
    </xdr:from>
    <xdr:to>
      <xdr:col>12</xdr:col>
      <xdr:colOff>0</xdr:colOff>
      <xdr:row>35</xdr:row>
      <xdr:rowOff>0</xdr:rowOff>
    </xdr:to>
    <xdr:sp macro="" textlink="">
      <xdr:nvSpPr>
        <xdr:cNvPr id="11" name="Rectangle 10">
          <a:extLst>
            <a:ext uri="{FF2B5EF4-FFF2-40B4-BE49-F238E27FC236}">
              <a16:creationId xmlns:a16="http://schemas.microsoft.com/office/drawing/2014/main" id="{500B1829-CB6C-90E4-7F8B-38B39DB247CA}"/>
            </a:ext>
          </a:extLst>
        </xdr:cNvPr>
        <xdr:cNvSpPr/>
      </xdr:nvSpPr>
      <xdr:spPr>
        <a:xfrm>
          <a:off x="2566147" y="762000"/>
          <a:ext cx="4695265" cy="5905500"/>
        </a:xfrm>
        <a:prstGeom prst="rect">
          <a:avLst/>
        </a:prstGeom>
        <a:solidFill>
          <a:sysClr val="window" lastClr="FFFFFF"/>
        </a:solidFill>
        <a:ln>
          <a:solidFill>
            <a:schemeClr val="accent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238126</xdr:colOff>
      <xdr:row>6</xdr:row>
      <xdr:rowOff>174252</xdr:rowOff>
    </xdr:from>
    <xdr:to>
      <xdr:col>8</xdr:col>
      <xdr:colOff>9526</xdr:colOff>
      <xdr:row>12</xdr:row>
      <xdr:rowOff>59952</xdr:rowOff>
    </xdr:to>
    <xdr:grpSp>
      <xdr:nvGrpSpPr>
        <xdr:cNvPr id="35" name="Group 34">
          <a:extLst>
            <a:ext uri="{FF2B5EF4-FFF2-40B4-BE49-F238E27FC236}">
              <a16:creationId xmlns:a16="http://schemas.microsoft.com/office/drawing/2014/main" id="{F61367A9-6EC8-D0B2-A0BD-6001180142EC}"/>
            </a:ext>
          </a:extLst>
        </xdr:cNvPr>
        <xdr:cNvGrpSpPr/>
      </xdr:nvGrpSpPr>
      <xdr:grpSpPr>
        <a:xfrm>
          <a:off x="2658597" y="1317252"/>
          <a:ext cx="2191870" cy="1028700"/>
          <a:chOff x="2838451" y="762000"/>
          <a:chExt cx="2209800" cy="1028700"/>
        </a:xfrm>
      </xdr:grpSpPr>
      <xdr:sp macro="" textlink="">
        <xdr:nvSpPr>
          <xdr:cNvPr id="4" name="Rectangle: Rounded Corners 3">
            <a:extLst>
              <a:ext uri="{FF2B5EF4-FFF2-40B4-BE49-F238E27FC236}">
                <a16:creationId xmlns:a16="http://schemas.microsoft.com/office/drawing/2014/main" id="{0683498A-BD1B-5633-22A7-267C050D5942}"/>
              </a:ext>
            </a:extLst>
          </xdr:cNvPr>
          <xdr:cNvSpPr/>
        </xdr:nvSpPr>
        <xdr:spPr>
          <a:xfrm>
            <a:off x="2838451" y="762000"/>
            <a:ext cx="2209800" cy="1028700"/>
          </a:xfrm>
          <a:prstGeom prst="roundRect">
            <a:avLst/>
          </a:prstGeom>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kern="1200"/>
          </a:p>
        </xdr:txBody>
      </xdr:sp>
      <xdr:sp macro="" textlink="">
        <xdr:nvSpPr>
          <xdr:cNvPr id="6" name="Rectangle: Rounded Corners 5">
            <a:extLst>
              <a:ext uri="{FF2B5EF4-FFF2-40B4-BE49-F238E27FC236}">
                <a16:creationId xmlns:a16="http://schemas.microsoft.com/office/drawing/2014/main" id="{C9DF6095-67E5-AC8B-1E0E-D221D2B0E4EA}"/>
              </a:ext>
            </a:extLst>
          </xdr:cNvPr>
          <xdr:cNvSpPr/>
        </xdr:nvSpPr>
        <xdr:spPr>
          <a:xfrm>
            <a:off x="2914650" y="828675"/>
            <a:ext cx="647700" cy="8858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9" name="TextBox 8">
            <a:extLst>
              <a:ext uri="{FF2B5EF4-FFF2-40B4-BE49-F238E27FC236}">
                <a16:creationId xmlns:a16="http://schemas.microsoft.com/office/drawing/2014/main" id="{25629623-B737-6E77-B638-CA1D77866715}"/>
              </a:ext>
            </a:extLst>
          </xdr:cNvPr>
          <xdr:cNvSpPr txBox="1"/>
        </xdr:nvSpPr>
        <xdr:spPr>
          <a:xfrm>
            <a:off x="3619499" y="847725"/>
            <a:ext cx="1381126" cy="38100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solidFill>
                  <a:schemeClr val="accent1">
                    <a:lumMod val="50000"/>
                  </a:schemeClr>
                </a:solidFill>
              </a:rPr>
              <a:t>TOTAL SALES</a:t>
            </a:r>
            <a:r>
              <a:rPr lang="en-IN" sz="1400" b="1" kern="1200" baseline="0">
                <a:solidFill>
                  <a:schemeClr val="accent1">
                    <a:lumMod val="50000"/>
                  </a:schemeClr>
                </a:solidFill>
              </a:rPr>
              <a:t> SALES</a:t>
            </a:r>
            <a:endParaRPr lang="en-IN" sz="1400" b="1" kern="1200">
              <a:solidFill>
                <a:schemeClr val="accent1">
                  <a:lumMod val="50000"/>
                </a:schemeClr>
              </a:solidFill>
            </a:endParaRPr>
          </a:p>
        </xdr:txBody>
      </xdr:sp>
      <xdr:sp macro="" textlink="'ITC RAW DATA'!B31">
        <xdr:nvSpPr>
          <xdr:cNvPr id="12" name="TextBox 11">
            <a:extLst>
              <a:ext uri="{FF2B5EF4-FFF2-40B4-BE49-F238E27FC236}">
                <a16:creationId xmlns:a16="http://schemas.microsoft.com/office/drawing/2014/main" id="{1FB67F67-CE10-85D1-3BD2-062EB835BEB8}"/>
              </a:ext>
            </a:extLst>
          </xdr:cNvPr>
          <xdr:cNvSpPr txBox="1"/>
        </xdr:nvSpPr>
        <xdr:spPr>
          <a:xfrm>
            <a:off x="3648075" y="1171575"/>
            <a:ext cx="1181100" cy="333375"/>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47758E-3CC0-46D5-A491-E0273915AE86}" type="TxLink">
              <a:rPr lang="en-US" sz="1800" b="1" i="0" u="none" strike="noStrike" kern="1200">
                <a:solidFill>
                  <a:schemeClr val="accent1">
                    <a:lumMod val="50000"/>
                  </a:schemeClr>
                </a:solidFill>
                <a:latin typeface="Calibri"/>
                <a:ea typeface="Calibri"/>
                <a:cs typeface="Calibri"/>
              </a:rPr>
              <a:pPr marL="0" indent="0"/>
              <a:t>70,866</a:t>
            </a:fld>
            <a:endParaRPr lang="en-US" sz="1800" b="1" i="0" u="none" strike="noStrike" kern="1200">
              <a:solidFill>
                <a:schemeClr val="accent1">
                  <a:lumMod val="50000"/>
                </a:schemeClr>
              </a:solidFill>
              <a:latin typeface="Calibri"/>
              <a:ea typeface="Calibri"/>
              <a:cs typeface="Calibri"/>
            </a:endParaRPr>
          </a:p>
        </xdr:txBody>
      </xdr:sp>
      <xdr:pic>
        <xdr:nvPicPr>
          <xdr:cNvPr id="17" name="Graphic 16" descr="Bar graph with upward trend with solid fill">
            <a:extLst>
              <a:ext uri="{FF2B5EF4-FFF2-40B4-BE49-F238E27FC236}">
                <a16:creationId xmlns:a16="http://schemas.microsoft.com/office/drawing/2014/main" id="{7FB583C4-CA8A-C04C-85CB-AF0FEB5C732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895600" y="942975"/>
            <a:ext cx="666750" cy="666750"/>
          </a:xfrm>
          <a:prstGeom prst="rect">
            <a:avLst/>
          </a:prstGeom>
        </xdr:spPr>
      </xdr:pic>
    </xdr:grpSp>
    <xdr:clientData/>
  </xdr:twoCellAnchor>
  <xdr:twoCellAnchor>
    <xdr:from>
      <xdr:col>8</xdr:col>
      <xdr:colOff>95250</xdr:colOff>
      <xdr:row>6</xdr:row>
      <xdr:rowOff>182535</xdr:rowOff>
    </xdr:from>
    <xdr:to>
      <xdr:col>11</xdr:col>
      <xdr:colOff>476250</xdr:colOff>
      <xdr:row>12</xdr:row>
      <xdr:rowOff>68235</xdr:rowOff>
    </xdr:to>
    <xdr:grpSp>
      <xdr:nvGrpSpPr>
        <xdr:cNvPr id="16" name="Group 15">
          <a:extLst>
            <a:ext uri="{FF2B5EF4-FFF2-40B4-BE49-F238E27FC236}">
              <a16:creationId xmlns:a16="http://schemas.microsoft.com/office/drawing/2014/main" id="{E7361B34-4185-B992-575B-1C1778ECD7D4}"/>
            </a:ext>
          </a:extLst>
        </xdr:cNvPr>
        <xdr:cNvGrpSpPr/>
      </xdr:nvGrpSpPr>
      <xdr:grpSpPr>
        <a:xfrm>
          <a:off x="4936191" y="1325535"/>
          <a:ext cx="2196353" cy="1028700"/>
          <a:chOff x="5638800" y="770283"/>
          <a:chExt cx="2209800" cy="1028700"/>
        </a:xfrm>
      </xdr:grpSpPr>
      <xdr:sp macro="" textlink="">
        <xdr:nvSpPr>
          <xdr:cNvPr id="22" name="Rectangle: Rounded Corners 21">
            <a:extLst>
              <a:ext uri="{FF2B5EF4-FFF2-40B4-BE49-F238E27FC236}">
                <a16:creationId xmlns:a16="http://schemas.microsoft.com/office/drawing/2014/main" id="{A05E95C7-56FC-4AD6-95F8-D28E80F259C0}"/>
              </a:ext>
            </a:extLst>
          </xdr:cNvPr>
          <xdr:cNvSpPr/>
        </xdr:nvSpPr>
        <xdr:spPr>
          <a:xfrm>
            <a:off x="5638800" y="770283"/>
            <a:ext cx="2209800" cy="1028700"/>
          </a:xfrm>
          <a:prstGeom prst="roundRect">
            <a:avLst/>
          </a:prstGeom>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kern="1200"/>
          </a:p>
        </xdr:txBody>
      </xdr:sp>
      <xdr:sp macro="" textlink="">
        <xdr:nvSpPr>
          <xdr:cNvPr id="23" name="Rectangle: Rounded Corners 22">
            <a:extLst>
              <a:ext uri="{FF2B5EF4-FFF2-40B4-BE49-F238E27FC236}">
                <a16:creationId xmlns:a16="http://schemas.microsoft.com/office/drawing/2014/main" id="{BD384E4F-1BBC-4D48-AABC-2F23BFD054C4}"/>
              </a:ext>
            </a:extLst>
          </xdr:cNvPr>
          <xdr:cNvSpPr/>
        </xdr:nvSpPr>
        <xdr:spPr>
          <a:xfrm>
            <a:off x="5714999" y="836958"/>
            <a:ext cx="647700" cy="8858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4" name="TextBox 23">
            <a:extLst>
              <a:ext uri="{FF2B5EF4-FFF2-40B4-BE49-F238E27FC236}">
                <a16:creationId xmlns:a16="http://schemas.microsoft.com/office/drawing/2014/main" id="{59BE17FD-AB70-4836-B5C0-F7DA3BE19DE1}"/>
              </a:ext>
            </a:extLst>
          </xdr:cNvPr>
          <xdr:cNvSpPr txBox="1"/>
        </xdr:nvSpPr>
        <xdr:spPr>
          <a:xfrm>
            <a:off x="6419848" y="856008"/>
            <a:ext cx="1371601" cy="38100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solidFill>
                  <a:schemeClr val="accent1">
                    <a:lumMod val="50000"/>
                  </a:schemeClr>
                </a:solidFill>
              </a:rPr>
              <a:t>NET PROFIT</a:t>
            </a:r>
            <a:endParaRPr lang="en-IN" sz="1400" b="1" kern="1200">
              <a:solidFill>
                <a:schemeClr val="accent1">
                  <a:lumMod val="50000"/>
                </a:schemeClr>
              </a:solidFill>
            </a:endParaRPr>
          </a:p>
        </xdr:txBody>
      </xdr:sp>
      <xdr:sp macro="" textlink="'ITC RAW DATA'!K31">
        <xdr:nvSpPr>
          <xdr:cNvPr id="25" name="TextBox 24">
            <a:extLst>
              <a:ext uri="{FF2B5EF4-FFF2-40B4-BE49-F238E27FC236}">
                <a16:creationId xmlns:a16="http://schemas.microsoft.com/office/drawing/2014/main" id="{C5F22725-FD3D-48AA-BD52-7B39EB7F0FAC}"/>
              </a:ext>
            </a:extLst>
          </xdr:cNvPr>
          <xdr:cNvSpPr txBox="1"/>
        </xdr:nvSpPr>
        <xdr:spPr>
          <a:xfrm>
            <a:off x="6448424" y="1179858"/>
            <a:ext cx="1181100" cy="333375"/>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6E76A8-E69E-4E91-9C69-5173D0E3EAA2}" type="TxLink">
              <a:rPr lang="en-US" sz="1800" b="1" i="0" u="none" strike="noStrike" kern="1200">
                <a:solidFill>
                  <a:schemeClr val="accent1">
                    <a:lumMod val="50000"/>
                  </a:schemeClr>
                </a:solidFill>
                <a:latin typeface="Calibri"/>
                <a:ea typeface="Calibri"/>
                <a:cs typeface="Calibri"/>
              </a:rPr>
              <a:pPr marL="0" indent="0"/>
              <a:t>20626.4</a:t>
            </a:fld>
            <a:endParaRPr lang="en-US" sz="1800" b="1" i="0" u="none" strike="noStrike" kern="1200">
              <a:solidFill>
                <a:schemeClr val="accent1">
                  <a:lumMod val="50000"/>
                </a:schemeClr>
              </a:solidFill>
              <a:latin typeface="Calibri"/>
              <a:ea typeface="Calibri"/>
              <a:cs typeface="Calibri"/>
            </a:endParaRPr>
          </a:p>
        </xdr:txBody>
      </xdr:sp>
      <xdr:pic>
        <xdr:nvPicPr>
          <xdr:cNvPr id="19" name="Graphic 18" descr="Coins with solid fill">
            <a:extLst>
              <a:ext uri="{FF2B5EF4-FFF2-40B4-BE49-F238E27FC236}">
                <a16:creationId xmlns:a16="http://schemas.microsoft.com/office/drawing/2014/main" id="{79925073-5FFE-1C08-FB9A-E73F5BC4B5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722126" y="955982"/>
            <a:ext cx="650099" cy="650099"/>
          </a:xfrm>
          <a:prstGeom prst="rect">
            <a:avLst/>
          </a:prstGeom>
        </xdr:spPr>
      </xdr:pic>
    </xdr:grpSp>
    <xdr:clientData/>
  </xdr:twoCellAnchor>
  <xdr:twoCellAnchor>
    <xdr:from>
      <xdr:col>4</xdr:col>
      <xdr:colOff>238125</xdr:colOff>
      <xdr:row>12</xdr:row>
      <xdr:rowOff>146237</xdr:rowOff>
    </xdr:from>
    <xdr:to>
      <xdr:col>8</xdr:col>
      <xdr:colOff>9525</xdr:colOff>
      <xdr:row>18</xdr:row>
      <xdr:rowOff>31937</xdr:rowOff>
    </xdr:to>
    <xdr:grpSp>
      <xdr:nvGrpSpPr>
        <xdr:cNvPr id="38" name="Group 37">
          <a:extLst>
            <a:ext uri="{FF2B5EF4-FFF2-40B4-BE49-F238E27FC236}">
              <a16:creationId xmlns:a16="http://schemas.microsoft.com/office/drawing/2014/main" id="{C3850B05-2221-8D7D-0252-36BCB40FF271}"/>
            </a:ext>
          </a:extLst>
        </xdr:cNvPr>
        <xdr:cNvGrpSpPr/>
      </xdr:nvGrpSpPr>
      <xdr:grpSpPr>
        <a:xfrm>
          <a:off x="2658596" y="2432237"/>
          <a:ext cx="2191870" cy="1028700"/>
          <a:chOff x="2638425" y="2190750"/>
          <a:chExt cx="2209800" cy="1028700"/>
        </a:xfrm>
      </xdr:grpSpPr>
      <xdr:sp macro="" textlink="">
        <xdr:nvSpPr>
          <xdr:cNvPr id="26" name="Rectangle: Rounded Corners 25">
            <a:extLst>
              <a:ext uri="{FF2B5EF4-FFF2-40B4-BE49-F238E27FC236}">
                <a16:creationId xmlns:a16="http://schemas.microsoft.com/office/drawing/2014/main" id="{57088817-DD77-40B6-A792-9929C5ADC919}"/>
              </a:ext>
            </a:extLst>
          </xdr:cNvPr>
          <xdr:cNvSpPr/>
        </xdr:nvSpPr>
        <xdr:spPr>
          <a:xfrm>
            <a:off x="2638425" y="2190750"/>
            <a:ext cx="2209800" cy="1028700"/>
          </a:xfrm>
          <a:prstGeom prst="roundRect">
            <a:avLst/>
          </a:prstGeom>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kern="1200"/>
          </a:p>
        </xdr:txBody>
      </xdr:sp>
      <xdr:sp macro="" textlink="">
        <xdr:nvSpPr>
          <xdr:cNvPr id="27" name="Rectangle: Rounded Corners 26">
            <a:extLst>
              <a:ext uri="{FF2B5EF4-FFF2-40B4-BE49-F238E27FC236}">
                <a16:creationId xmlns:a16="http://schemas.microsoft.com/office/drawing/2014/main" id="{3411E489-3871-4CA5-A59F-DB40F3072AC7}"/>
              </a:ext>
            </a:extLst>
          </xdr:cNvPr>
          <xdr:cNvSpPr/>
        </xdr:nvSpPr>
        <xdr:spPr>
          <a:xfrm>
            <a:off x="2714624" y="2257425"/>
            <a:ext cx="647700" cy="8858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8" name="TextBox 27">
            <a:extLst>
              <a:ext uri="{FF2B5EF4-FFF2-40B4-BE49-F238E27FC236}">
                <a16:creationId xmlns:a16="http://schemas.microsoft.com/office/drawing/2014/main" id="{7D1BE181-DFE5-461D-ADE2-B42DFD5F32EC}"/>
              </a:ext>
            </a:extLst>
          </xdr:cNvPr>
          <xdr:cNvSpPr txBox="1"/>
        </xdr:nvSpPr>
        <xdr:spPr>
          <a:xfrm>
            <a:off x="3419473" y="2276475"/>
            <a:ext cx="1371601" cy="38100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solidFill>
                  <a:schemeClr val="accent1">
                    <a:lumMod val="50000"/>
                  </a:schemeClr>
                </a:solidFill>
              </a:rPr>
              <a:t>EXPENSES</a:t>
            </a:r>
          </a:p>
        </xdr:txBody>
      </xdr:sp>
      <xdr:sp macro="" textlink="'ITC RAW DATA'!C31">
        <xdr:nvSpPr>
          <xdr:cNvPr id="29" name="TextBox 28">
            <a:extLst>
              <a:ext uri="{FF2B5EF4-FFF2-40B4-BE49-F238E27FC236}">
                <a16:creationId xmlns:a16="http://schemas.microsoft.com/office/drawing/2014/main" id="{2BF62C00-7907-4A44-83BD-1F9EC34BAA52}"/>
              </a:ext>
            </a:extLst>
          </xdr:cNvPr>
          <xdr:cNvSpPr txBox="1"/>
        </xdr:nvSpPr>
        <xdr:spPr>
          <a:xfrm>
            <a:off x="3448049" y="2600325"/>
            <a:ext cx="1181100" cy="333375"/>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6DF4A5C-C1FF-430D-8491-295129718BDE}" type="TxLink">
              <a:rPr lang="en-US" sz="1800" b="1" i="0" u="none" strike="noStrike" kern="1200">
                <a:solidFill>
                  <a:schemeClr val="accent1">
                    <a:lumMod val="50000"/>
                  </a:schemeClr>
                </a:solidFill>
                <a:latin typeface="Calibri"/>
                <a:ea typeface="Calibri"/>
                <a:cs typeface="Calibri"/>
              </a:rPr>
              <a:pPr marL="0" indent="0"/>
              <a:t>44,634</a:t>
            </a:fld>
            <a:endParaRPr lang="en-US" sz="1800" b="1" i="0" u="none" strike="noStrike" kern="1200">
              <a:solidFill>
                <a:schemeClr val="accent1">
                  <a:lumMod val="50000"/>
                </a:schemeClr>
              </a:solidFill>
              <a:latin typeface="Calibri"/>
              <a:ea typeface="Calibri"/>
              <a:cs typeface="Calibri"/>
            </a:endParaRPr>
          </a:p>
        </xdr:txBody>
      </xdr:sp>
      <xdr:pic>
        <xdr:nvPicPr>
          <xdr:cNvPr id="21" name="Graphic 20" descr="Statistics with solid fill">
            <a:extLst>
              <a:ext uri="{FF2B5EF4-FFF2-40B4-BE49-F238E27FC236}">
                <a16:creationId xmlns:a16="http://schemas.microsoft.com/office/drawing/2014/main" id="{707CFA43-670C-2BBB-8ABB-5AE3B9A78A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52675" y="2314499"/>
            <a:ext cx="776325" cy="776325"/>
          </a:xfrm>
          <a:prstGeom prst="rect">
            <a:avLst/>
          </a:prstGeom>
        </xdr:spPr>
      </xdr:pic>
    </xdr:grpSp>
    <xdr:clientData/>
  </xdr:twoCellAnchor>
  <xdr:twoCellAnchor>
    <xdr:from>
      <xdr:col>0</xdr:col>
      <xdr:colOff>419099</xdr:colOff>
      <xdr:row>36</xdr:row>
      <xdr:rowOff>189258</xdr:rowOff>
    </xdr:from>
    <xdr:to>
      <xdr:col>28</xdr:col>
      <xdr:colOff>314325</xdr:colOff>
      <xdr:row>57</xdr:row>
      <xdr:rowOff>114300</xdr:rowOff>
    </xdr:to>
    <xdr:graphicFrame macro="">
      <xdr:nvGraphicFramePr>
        <xdr:cNvPr id="34" name="Chart 33">
          <a:extLst>
            <a:ext uri="{FF2B5EF4-FFF2-40B4-BE49-F238E27FC236}">
              <a16:creationId xmlns:a16="http://schemas.microsoft.com/office/drawing/2014/main" id="{CEFAA8A5-4E72-4C0E-8919-CB92217F1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95250</xdr:colOff>
      <xdr:row>12</xdr:row>
      <xdr:rowOff>154520</xdr:rowOff>
    </xdr:from>
    <xdr:to>
      <xdr:col>11</xdr:col>
      <xdr:colOff>476250</xdr:colOff>
      <xdr:row>18</xdr:row>
      <xdr:rowOff>40220</xdr:rowOff>
    </xdr:to>
    <xdr:grpSp>
      <xdr:nvGrpSpPr>
        <xdr:cNvPr id="18" name="Group 17">
          <a:extLst>
            <a:ext uri="{FF2B5EF4-FFF2-40B4-BE49-F238E27FC236}">
              <a16:creationId xmlns:a16="http://schemas.microsoft.com/office/drawing/2014/main" id="{BEA646CD-5E9B-CD87-3DA2-4452F2F59EBA}"/>
            </a:ext>
          </a:extLst>
        </xdr:cNvPr>
        <xdr:cNvGrpSpPr/>
      </xdr:nvGrpSpPr>
      <xdr:grpSpPr>
        <a:xfrm>
          <a:off x="4936191" y="2440520"/>
          <a:ext cx="2196353" cy="1028700"/>
          <a:chOff x="5648325" y="1941858"/>
          <a:chExt cx="2209800" cy="1028700"/>
        </a:xfrm>
      </xdr:grpSpPr>
      <xdr:sp macro="" textlink="">
        <xdr:nvSpPr>
          <xdr:cNvPr id="30" name="Rectangle: Rounded Corners 29">
            <a:extLst>
              <a:ext uri="{FF2B5EF4-FFF2-40B4-BE49-F238E27FC236}">
                <a16:creationId xmlns:a16="http://schemas.microsoft.com/office/drawing/2014/main" id="{090F0D06-B2EC-4CA7-9151-7C235DBDE7CD}"/>
              </a:ext>
            </a:extLst>
          </xdr:cNvPr>
          <xdr:cNvSpPr/>
        </xdr:nvSpPr>
        <xdr:spPr>
          <a:xfrm>
            <a:off x="5648325" y="1941858"/>
            <a:ext cx="2209800" cy="1028700"/>
          </a:xfrm>
          <a:prstGeom prst="roundRect">
            <a:avLst/>
          </a:prstGeom>
          <a:ln>
            <a:noFill/>
          </a:ln>
          <a:effectLst>
            <a:outerShdw blurRad="50800" dist="38100" dir="2700000" algn="tl" rotWithShape="0">
              <a:prstClr val="black">
                <a:alpha val="40000"/>
              </a:prstClr>
            </a:outerShdw>
          </a:effectLst>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kern="1200"/>
          </a:p>
        </xdr:txBody>
      </xdr:sp>
      <xdr:sp macro="" textlink="">
        <xdr:nvSpPr>
          <xdr:cNvPr id="31" name="Rectangle: Rounded Corners 30">
            <a:extLst>
              <a:ext uri="{FF2B5EF4-FFF2-40B4-BE49-F238E27FC236}">
                <a16:creationId xmlns:a16="http://schemas.microsoft.com/office/drawing/2014/main" id="{6CCFB53B-AD3D-40EA-9029-65CC6F3B787A}"/>
              </a:ext>
            </a:extLst>
          </xdr:cNvPr>
          <xdr:cNvSpPr/>
        </xdr:nvSpPr>
        <xdr:spPr>
          <a:xfrm>
            <a:off x="5724524" y="2008533"/>
            <a:ext cx="647700" cy="8858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2" name="TextBox 31">
            <a:extLst>
              <a:ext uri="{FF2B5EF4-FFF2-40B4-BE49-F238E27FC236}">
                <a16:creationId xmlns:a16="http://schemas.microsoft.com/office/drawing/2014/main" id="{BF19DC51-5262-45EE-8AE6-E70C8287F051}"/>
              </a:ext>
            </a:extLst>
          </xdr:cNvPr>
          <xdr:cNvSpPr txBox="1"/>
        </xdr:nvSpPr>
        <xdr:spPr>
          <a:xfrm>
            <a:off x="6429373" y="1951382"/>
            <a:ext cx="1314452" cy="667993"/>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solidFill>
                  <a:schemeClr val="accent1">
                    <a:lumMod val="50000"/>
                  </a:schemeClr>
                </a:solidFill>
                <a:latin typeface="+mn-lt"/>
                <a:ea typeface="+mn-ea"/>
                <a:cs typeface="+mn-cs"/>
              </a:rPr>
              <a:t>OPERATING</a:t>
            </a:r>
            <a:r>
              <a:rPr lang="en-IN" sz="1400" b="1" kern="1200">
                <a:solidFill>
                  <a:schemeClr val="accent1">
                    <a:lumMod val="50000"/>
                  </a:schemeClr>
                </a:solidFill>
              </a:rPr>
              <a:t> </a:t>
            </a:r>
          </a:p>
          <a:p>
            <a:r>
              <a:rPr lang="en-IN" sz="1400" b="1" kern="1200">
                <a:solidFill>
                  <a:schemeClr val="accent1">
                    <a:lumMod val="50000"/>
                  </a:schemeClr>
                </a:solidFill>
              </a:rPr>
              <a:t>MARGIN</a:t>
            </a:r>
          </a:p>
        </xdr:txBody>
      </xdr:sp>
      <xdr:sp macro="" textlink="'ITC RAW DATA'!E31">
        <xdr:nvSpPr>
          <xdr:cNvPr id="33" name="TextBox 32">
            <a:extLst>
              <a:ext uri="{FF2B5EF4-FFF2-40B4-BE49-F238E27FC236}">
                <a16:creationId xmlns:a16="http://schemas.microsoft.com/office/drawing/2014/main" id="{CD2F7853-D5B8-48FC-85DF-AC4AD0EF16EF}"/>
              </a:ext>
            </a:extLst>
          </xdr:cNvPr>
          <xdr:cNvSpPr txBox="1"/>
        </xdr:nvSpPr>
        <xdr:spPr>
          <a:xfrm>
            <a:off x="6486524" y="2484783"/>
            <a:ext cx="1181100" cy="333375"/>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CAD5EB3-BA12-4B1F-AC2F-6C60A4938A22}" type="TxLink">
              <a:rPr lang="en-US" sz="1800" b="1" i="0" u="none" strike="noStrike" kern="1200">
                <a:solidFill>
                  <a:schemeClr val="accent1">
                    <a:lumMod val="50000"/>
                  </a:schemeClr>
                </a:solidFill>
                <a:latin typeface="Calibri"/>
                <a:ea typeface="Calibri"/>
                <a:cs typeface="Calibri"/>
              </a:rPr>
              <a:pPr marL="0" indent="0"/>
              <a:t>37%</a:t>
            </a:fld>
            <a:endParaRPr lang="en-US" sz="1800" b="1" i="0" u="none" strike="noStrike" kern="1200">
              <a:solidFill>
                <a:schemeClr val="accent1">
                  <a:lumMod val="50000"/>
                </a:schemeClr>
              </a:solidFill>
              <a:latin typeface="Calibri"/>
              <a:ea typeface="Calibri"/>
              <a:cs typeface="Calibri"/>
            </a:endParaRPr>
          </a:p>
        </xdr:txBody>
      </xdr:sp>
      <xdr:pic>
        <xdr:nvPicPr>
          <xdr:cNvPr id="36" name="Graphic 35" descr="Transfer with solid fill">
            <a:extLst>
              <a:ext uri="{FF2B5EF4-FFF2-40B4-BE49-F238E27FC236}">
                <a16:creationId xmlns:a16="http://schemas.microsoft.com/office/drawing/2014/main" id="{1B385CB4-4BB9-7F4E-030E-D7B0685B061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743576" y="2124075"/>
            <a:ext cx="619124" cy="619124"/>
          </a:xfrm>
          <a:prstGeom prst="rect">
            <a:avLst/>
          </a:prstGeom>
        </xdr:spPr>
      </xdr:pic>
    </xdr:grpSp>
    <xdr:clientData/>
  </xdr:twoCellAnchor>
  <xdr:twoCellAnchor>
    <xdr:from>
      <xdr:col>4</xdr:col>
      <xdr:colOff>190499</xdr:colOff>
      <xdr:row>18</xdr:row>
      <xdr:rowOff>156881</xdr:rowOff>
    </xdr:from>
    <xdr:to>
      <xdr:col>11</xdr:col>
      <xdr:colOff>504825</xdr:colOff>
      <xdr:row>34</xdr:row>
      <xdr:rowOff>145676</xdr:rowOff>
    </xdr:to>
    <xdr:graphicFrame macro="">
      <xdr:nvGraphicFramePr>
        <xdr:cNvPr id="37" name="Chart 36">
          <a:extLst>
            <a:ext uri="{FF2B5EF4-FFF2-40B4-BE49-F238E27FC236}">
              <a16:creationId xmlns:a16="http://schemas.microsoft.com/office/drawing/2014/main" id="{0BC5C54E-CC95-4D91-A858-65D53AC26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514351</xdr:colOff>
      <xdr:row>16</xdr:row>
      <xdr:rowOff>152400</xdr:rowOff>
    </xdr:from>
    <xdr:to>
      <xdr:col>3</xdr:col>
      <xdr:colOff>514351</xdr:colOff>
      <xdr:row>30</xdr:row>
      <xdr:rowOff>9525</xdr:rowOff>
    </xdr:to>
    <mc:AlternateContent xmlns:mc="http://schemas.openxmlformats.org/markup-compatibility/2006" xmlns:a14="http://schemas.microsoft.com/office/drawing/2010/main">
      <mc:Choice Requires="a14">
        <xdr:graphicFrame macro="">
          <xdr:nvGraphicFramePr>
            <xdr:cNvPr id="10" name="YEAR 2">
              <a:extLst>
                <a:ext uri="{FF2B5EF4-FFF2-40B4-BE49-F238E27FC236}">
                  <a16:creationId xmlns:a16="http://schemas.microsoft.com/office/drawing/2014/main" id="{9284BD83-D76C-4DA4-87F8-DA3942DE7736}"/>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14351" y="3200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114298</xdr:colOff>
      <xdr:row>3</xdr:row>
      <xdr:rowOff>180975</xdr:rowOff>
    </xdr:from>
    <xdr:to>
      <xdr:col>28</xdr:col>
      <xdr:colOff>326570</xdr:colOff>
      <xdr:row>34</xdr:row>
      <xdr:rowOff>176893</xdr:rowOff>
    </xdr:to>
    <xdr:graphicFrame macro="">
      <xdr:nvGraphicFramePr>
        <xdr:cNvPr id="8" name="Chart 7">
          <a:extLst>
            <a:ext uri="{FF2B5EF4-FFF2-40B4-BE49-F238E27FC236}">
              <a16:creationId xmlns:a16="http://schemas.microsoft.com/office/drawing/2014/main" id="{5AE6F1B0-E0F1-48E3-950D-AABE69B3C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224117</xdr:colOff>
      <xdr:row>4</xdr:row>
      <xdr:rowOff>33616</xdr:rowOff>
    </xdr:from>
    <xdr:to>
      <xdr:col>11</xdr:col>
      <xdr:colOff>123265</xdr:colOff>
      <xdr:row>6</xdr:row>
      <xdr:rowOff>89647</xdr:rowOff>
    </xdr:to>
    <xdr:sp macro="" textlink="">
      <xdr:nvSpPr>
        <xdr:cNvPr id="20" name="TextBox 19">
          <a:extLst>
            <a:ext uri="{FF2B5EF4-FFF2-40B4-BE49-F238E27FC236}">
              <a16:creationId xmlns:a16="http://schemas.microsoft.com/office/drawing/2014/main" id="{11892F59-6C1F-EB6C-6B9B-05C346F60017}"/>
            </a:ext>
          </a:extLst>
        </xdr:cNvPr>
        <xdr:cNvSpPr txBox="1"/>
      </xdr:nvSpPr>
      <xdr:spPr>
        <a:xfrm>
          <a:off x="3249705" y="795616"/>
          <a:ext cx="3529854" cy="4370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u="sng" kern="1200">
              <a:solidFill>
                <a:schemeClr val="accent1">
                  <a:lumMod val="50000"/>
                </a:schemeClr>
              </a:solidFill>
            </a:rPr>
            <a:t>DATA</a:t>
          </a:r>
          <a:r>
            <a:rPr lang="en-IN" sz="2000" b="1" u="sng" kern="1200" baseline="0">
              <a:solidFill>
                <a:schemeClr val="accent1">
                  <a:lumMod val="50000"/>
                </a:schemeClr>
              </a:solidFill>
            </a:rPr>
            <a:t> FOR ANNUAL YEAR 2024</a:t>
          </a:r>
          <a:endParaRPr lang="en-IN" sz="2000" b="1" u="sng" kern="1200">
            <a:solidFill>
              <a:schemeClr val="accent1">
                <a:lumMod val="50000"/>
              </a:schemeClr>
            </a:solidFill>
          </a:endParaRPr>
        </a:p>
      </xdr:txBody>
    </xdr:sp>
    <xdr:clientData/>
  </xdr:twoCellAnchor>
  <xdr:twoCellAnchor>
    <xdr:from>
      <xdr:col>24</xdr:col>
      <xdr:colOff>28576</xdr:colOff>
      <xdr:row>1</xdr:row>
      <xdr:rowOff>85725</xdr:rowOff>
    </xdr:from>
    <xdr:to>
      <xdr:col>28</xdr:col>
      <xdr:colOff>257176</xdr:colOff>
      <xdr:row>2</xdr:row>
      <xdr:rowOff>142875</xdr:rowOff>
    </xdr:to>
    <xdr:sp macro="" textlink="">
      <xdr:nvSpPr>
        <xdr:cNvPr id="39" name="TextBox 38">
          <a:extLst>
            <a:ext uri="{FF2B5EF4-FFF2-40B4-BE49-F238E27FC236}">
              <a16:creationId xmlns:a16="http://schemas.microsoft.com/office/drawing/2014/main" id="{E9AFD79A-E0E2-9B86-A3BC-22C6EBBE7441}"/>
            </a:ext>
          </a:extLst>
        </xdr:cNvPr>
        <xdr:cNvSpPr txBox="1"/>
      </xdr:nvSpPr>
      <xdr:spPr>
        <a:xfrm>
          <a:off x="14658976" y="276225"/>
          <a:ext cx="2667000" cy="24765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accent4"/>
              </a:solidFill>
            </a:rPr>
            <a:t>(ALL</a:t>
          </a:r>
          <a:r>
            <a:rPr lang="en-IN" sz="1400" b="1" kern="1200" baseline="0">
              <a:solidFill>
                <a:schemeClr val="accent4"/>
              </a:solidFill>
            </a:rPr>
            <a:t> THE VALUE ARE IN CRORES)</a:t>
          </a:r>
          <a:endParaRPr lang="en-IN" sz="1400" b="1" kern="1200">
            <a:solidFill>
              <a:schemeClr val="accent4"/>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133349</xdr:colOff>
      <xdr:row>66</xdr:row>
      <xdr:rowOff>42862</xdr:rowOff>
    </xdr:from>
    <xdr:to>
      <xdr:col>12</xdr:col>
      <xdr:colOff>1247775</xdr:colOff>
      <xdr:row>81</xdr:row>
      <xdr:rowOff>171450</xdr:rowOff>
    </xdr:to>
    <xdr:graphicFrame macro="">
      <xdr:nvGraphicFramePr>
        <xdr:cNvPr id="2" name="Chart 1">
          <a:extLst>
            <a:ext uri="{FF2B5EF4-FFF2-40B4-BE49-F238E27FC236}">
              <a16:creationId xmlns:a16="http://schemas.microsoft.com/office/drawing/2014/main" id="{25AB20DF-CFAC-33BD-C051-DFD37F81A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30</xdr:row>
      <xdr:rowOff>180975</xdr:rowOff>
    </xdr:from>
    <xdr:to>
      <xdr:col>7</xdr:col>
      <xdr:colOff>990600</xdr:colOff>
      <xdr:row>44</xdr:row>
      <xdr:rowOff>38100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BA2A2785-387A-541B-65AD-40DF629A762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495800" y="5895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28575</xdr:colOff>
      <xdr:row>51</xdr:row>
      <xdr:rowOff>104775</xdr:rowOff>
    </xdr:from>
    <xdr:to>
      <xdr:col>13</xdr:col>
      <xdr:colOff>781050</xdr:colOff>
      <xdr:row>65</xdr:row>
      <xdr:rowOff>128586</xdr:rowOff>
    </xdr:to>
    <xdr:graphicFrame macro="">
      <xdr:nvGraphicFramePr>
        <xdr:cNvPr id="5" name="Chart 4">
          <a:extLst>
            <a:ext uri="{FF2B5EF4-FFF2-40B4-BE49-F238E27FC236}">
              <a16:creationId xmlns:a16="http://schemas.microsoft.com/office/drawing/2014/main" id="{E0DB0880-3AF3-3930-F837-A9728277B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561975</xdr:colOff>
      <xdr:row>51</xdr:row>
      <xdr:rowOff>119062</xdr:rowOff>
    </xdr:from>
    <xdr:to>
      <xdr:col>6</xdr:col>
      <xdr:colOff>781050</xdr:colOff>
      <xdr:row>66</xdr:row>
      <xdr:rowOff>4762</xdr:rowOff>
    </xdr:to>
    <xdr:graphicFrame macro="">
      <xdr:nvGraphicFramePr>
        <xdr:cNvPr id="6" name="Chart 5">
          <a:extLst>
            <a:ext uri="{FF2B5EF4-FFF2-40B4-BE49-F238E27FC236}">
              <a16:creationId xmlns:a16="http://schemas.microsoft.com/office/drawing/2014/main" id="{A7DF262B-CC52-E726-A392-99AE80CCD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552450</xdr:colOff>
      <xdr:row>66</xdr:row>
      <xdr:rowOff>100012</xdr:rowOff>
    </xdr:from>
    <xdr:to>
      <xdr:col>6</xdr:col>
      <xdr:colOff>771525</xdr:colOff>
      <xdr:row>80</xdr:row>
      <xdr:rowOff>176212</xdr:rowOff>
    </xdr:to>
    <xdr:graphicFrame macro="">
      <xdr:nvGraphicFramePr>
        <xdr:cNvPr id="8" name="Chart 7">
          <a:extLst>
            <a:ext uri="{FF2B5EF4-FFF2-40B4-BE49-F238E27FC236}">
              <a16:creationId xmlns:a16="http://schemas.microsoft.com/office/drawing/2014/main" id="{E6EE34EA-C6C2-346C-34A8-9EC39F1D7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666750</xdr:colOff>
      <xdr:row>82</xdr:row>
      <xdr:rowOff>23812</xdr:rowOff>
    </xdr:from>
    <xdr:to>
      <xdr:col>6</xdr:col>
      <xdr:colOff>523875</xdr:colOff>
      <xdr:row>96</xdr:row>
      <xdr:rowOff>100012</xdr:rowOff>
    </xdr:to>
    <xdr:graphicFrame macro="">
      <xdr:nvGraphicFramePr>
        <xdr:cNvPr id="7" name="Chart 6">
          <a:extLst>
            <a:ext uri="{FF2B5EF4-FFF2-40B4-BE49-F238E27FC236}">
              <a16:creationId xmlns:a16="http://schemas.microsoft.com/office/drawing/2014/main" id="{59D4A3A6-F1E4-FD06-7869-E05EDC532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SWARYA ENGINEERING" refreshedDate="45663.817822685189" createdVersion="8" refreshedVersion="8" minRefreshableVersion="3" recordCount="12" xr:uid="{29EB4A38-65DD-4B8A-8C1A-9FDB410DC6F2}">
  <cacheSource type="worksheet">
    <worksheetSource ref="A19:K31" sheet="ITC RAW DATA"/>
  </cacheSource>
  <cacheFields count="14">
    <cacheField name="YEAR" numFmtId="164">
      <sharedItems containsSemiMixedTypes="0" containsNonDate="0" containsDate="1" containsString="0" minDate="2013-03-01T00:00:00" maxDate="2024-03-02T00:00:00" count="12">
        <d v="2013-03-01T00:00:00"/>
        <d v="2014-03-01T00:00:00"/>
        <d v="2015-03-01T00:00:00"/>
        <d v="2016-03-01T00:00:00"/>
        <d v="2017-03-01T00:00:00"/>
        <d v="2018-03-01T00:00:00"/>
        <d v="2019-03-01T00:00:00"/>
        <d v="2020-03-01T00:00:00"/>
        <d v="2021-03-01T00:00:00"/>
        <d v="2022-03-01T00:00:00"/>
        <d v="2023-03-01T00:00:00"/>
        <d v="2024-03-01T00:00:00"/>
      </sharedItems>
      <fieldGroup par="13"/>
    </cacheField>
    <cacheField name="SALES" numFmtId="165">
      <sharedItems containsSemiMixedTypes="0" containsString="0" containsNumber="1" containsInteger="1" minValue="31618" maxValue="70919" count="12">
        <n v="31618"/>
        <n v="35306"/>
        <n v="38817"/>
        <n v="39192"/>
        <n v="42768"/>
        <n v="43449"/>
        <n v="48340"/>
        <n v="49338"/>
        <n v="49257"/>
        <n v="60645"/>
        <n v="70919"/>
        <n v="70866"/>
      </sharedItems>
    </cacheField>
    <cacheField name="EXPENSES" numFmtId="165">
      <sharedItems containsSemiMixedTypes="0" containsString="0" containsNumber="1" containsInteger="1" minValue="20398" maxValue="45215"/>
    </cacheField>
    <cacheField name="OPERATING PROFIT" numFmtId="165">
      <sharedItems containsSemiMixedTypes="0" containsString="0" containsNumber="1" containsInteger="1" minValue="11220" maxValue="26232"/>
    </cacheField>
    <cacheField name="OPERATING MARGIN" numFmtId="9">
      <sharedItems containsSemiMixedTypes="0" containsString="0" containsNumber="1" minValue="0.34007750020611754" maxValue="0.39105760265920791"/>
    </cacheField>
    <cacheField name="OTHER INCOME" numFmtId="165">
      <sharedItems containsSemiMixedTypes="0" containsString="0" containsNumber="1" containsInteger="1" minValue="852" maxValue="2804"/>
    </cacheField>
    <cacheField name="INTEREST" numFmtId="165">
      <sharedItems containsSemiMixedTypes="0" containsString="0" containsNumber="1" containsInteger="1" minValue="29" maxValue="115"/>
    </cacheField>
    <cacheField name="DEPRECIATION" numFmtId="0">
      <sharedItems containsSemiMixedTypes="0" containsString="0" containsNumber="1" containsInteger="1" minValue="859" maxValue="1816"/>
    </cacheField>
    <cacheField name="PROFIT BEFORE TAX" numFmtId="1">
      <sharedItems containsSemiMixedTypes="0" containsString="0" containsNumber="1" containsInteger="1" minValue="11105" maxValue="27140"/>
    </cacheField>
    <cacheField name="TAX%" numFmtId="166">
      <sharedItems containsSemiMixedTypes="0" containsString="0" containsNumber="1" containsInteger="1" minValue="22" maxValue="36"/>
    </cacheField>
    <cacheField name="NET PROFIT" numFmtId="0">
      <sharedItems containsSemiMixedTypes="0" containsString="0" containsNumber="1" minValue="7662.45" maxValue="20626.400000000001"/>
    </cacheField>
    <cacheField name="Months (YEAR)" numFmtId="0" databaseField="0">
      <fieldGroup base="0">
        <rangePr groupBy="months" startDate="2013-03-01T00:00:00" endDate="2024-03-02T00:00:00"/>
        <groupItems count="14">
          <s v="&lt;01-03-2013"/>
          <s v="Jan"/>
          <s v="Feb"/>
          <s v="Mar"/>
          <s v="Apr"/>
          <s v="May"/>
          <s v="Jun"/>
          <s v="Jul"/>
          <s v="Aug"/>
          <s v="Sep"/>
          <s v="Oct"/>
          <s v="Nov"/>
          <s v="Dec"/>
          <s v="&gt;02-03-2024"/>
        </groupItems>
      </fieldGroup>
    </cacheField>
    <cacheField name="Quarters (YEAR)" numFmtId="0" databaseField="0">
      <fieldGroup base="0">
        <rangePr groupBy="quarters" startDate="2013-03-01T00:00:00" endDate="2024-03-02T00:00:00"/>
        <groupItems count="6">
          <s v="&lt;01-03-2013"/>
          <s v="Qtr1"/>
          <s v="Qtr2"/>
          <s v="Qtr3"/>
          <s v="Qtr4"/>
          <s v="&gt;02-03-2024"/>
        </groupItems>
      </fieldGroup>
    </cacheField>
    <cacheField name="Years (YEAR)" numFmtId="0" databaseField="0">
      <fieldGroup base="0">
        <rangePr groupBy="years" startDate="2013-03-01T00:00:00" endDate="2024-03-02T00:00:00"/>
        <groupItems count="14">
          <s v="&lt;01-03-2013"/>
          <s v="2013"/>
          <s v="2014"/>
          <s v="2015"/>
          <s v="2016"/>
          <s v="2017"/>
          <s v="2018"/>
          <s v="2019"/>
          <s v="2020"/>
          <s v="2021"/>
          <s v="2022"/>
          <s v="2023"/>
          <s v="2024"/>
          <s v="&gt;02-03-2024"/>
        </groupItems>
      </fieldGroup>
    </cacheField>
  </cacheFields>
  <extLst>
    <ext xmlns:x14="http://schemas.microsoft.com/office/spreadsheetml/2009/9/main" uri="{725AE2AE-9491-48be-B2B4-4EB974FC3084}">
      <x14:pivotCacheDefinition pivotCacheId="1914265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SWARYA ENGINEERING" refreshedDate="45664.499543981481" createdVersion="8" refreshedVersion="8" minRefreshableVersion="3" recordCount="5" xr:uid="{4CFD8057-017C-47A8-A8D8-B37816E300A9}">
  <cacheSource type="worksheet">
    <worksheetSource ref="A35:B40" sheet="ITC RAW DATA"/>
  </cacheSource>
  <cacheFields count="2">
    <cacheField name="ITC SEGMENT" numFmtId="0">
      <sharedItems count="5">
        <s v="FMCG-cigarette"/>
        <s v="FMCG-OTHER"/>
        <s v="HOTELS"/>
        <s v="AGRI"/>
        <s v="PAPER BOARD"/>
      </sharedItems>
    </cacheField>
    <cacheField name="SALES" numFmtId="0">
      <sharedItems containsSemiMixedTypes="0" containsString="0" containsNumber="1" minValue="2989.5" maxValue="30596.59"/>
    </cacheField>
  </cacheFields>
  <extLst>
    <ext xmlns:x14="http://schemas.microsoft.com/office/spreadsheetml/2009/9/main" uri="{725AE2AE-9491-48be-B2B4-4EB974FC3084}">
      <x14:pivotCacheDefinition pivotCacheId="1711246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20398"/>
    <n v="11220"/>
    <n v="0.35486115503826932"/>
    <n v="852"/>
    <n v="108"/>
    <n v="859"/>
    <n v="11105"/>
    <n v="31"/>
    <n v="7662.45"/>
  </r>
  <r>
    <x v="1"/>
    <x v="1"/>
    <n v="22227"/>
    <n v="13079"/>
    <n v="0.37044694952699259"/>
    <n v="966"/>
    <n v="29"/>
    <n v="965"/>
    <n v="13051"/>
    <n v="31"/>
    <n v="9005.19"/>
  </r>
  <r>
    <x v="2"/>
    <x v="2"/>
    <n v="24566"/>
    <n v="14251"/>
    <n v="0.36713295720947009"/>
    <n v="1229"/>
    <n v="91"/>
    <n v="1028"/>
    <n v="14361"/>
    <n v="32"/>
    <n v="9765.48"/>
  </r>
  <r>
    <x v="3"/>
    <x v="3"/>
    <n v="24661"/>
    <n v="14531"/>
    <n v="0.3707644417228006"/>
    <n v="1483"/>
    <n v="78"/>
    <n v="1077"/>
    <n v="14859"/>
    <n v="36"/>
    <n v="9509.76"/>
  </r>
  <r>
    <x v="4"/>
    <x v="4"/>
    <n v="27298"/>
    <n v="15470"/>
    <n v="0.36171904227459784"/>
    <n v="1759"/>
    <n v="49"/>
    <n v="1153"/>
    <n v="16027"/>
    <n v="35"/>
    <n v="10417.549999999999"/>
  </r>
  <r>
    <x v="5"/>
    <x v="5"/>
    <n v="26928"/>
    <n v="16521"/>
    <n v="0.3802389007802251"/>
    <n v="2240"/>
    <n v="115"/>
    <n v="1236"/>
    <n v="17410"/>
    <n v="34"/>
    <n v="11490.6"/>
  </r>
  <r>
    <x v="6"/>
    <x v="6"/>
    <n v="29802"/>
    <n v="18538"/>
    <n v="0.38349193214729005"/>
    <n v="2080"/>
    <n v="71"/>
    <n v="1397"/>
    <n v="19150"/>
    <n v="33"/>
    <n v="12830.5"/>
  </r>
  <r>
    <x v="7"/>
    <x v="7"/>
    <n v="30044"/>
    <n v="19294"/>
    <n v="0.39105760265920791"/>
    <n v="2417"/>
    <n v="81"/>
    <n v="1645"/>
    <n v="19985"/>
    <n v="22"/>
    <n v="15588.3"/>
  </r>
  <r>
    <x v="8"/>
    <x v="8"/>
    <n v="32193"/>
    <n v="17064"/>
    <n v="0.34642791887447472"/>
    <n v="2577"/>
    <n v="58"/>
    <n v="1646"/>
    <n v="17937"/>
    <n v="25"/>
    <n v="13452.75"/>
  </r>
  <r>
    <x v="9"/>
    <x v="9"/>
    <n v="40021"/>
    <n v="20624"/>
    <n v="0.34007750020611754"/>
    <n v="1910"/>
    <n v="60"/>
    <n v="1732"/>
    <n v="20742"/>
    <n v="25"/>
    <n v="15556.5"/>
  </r>
  <r>
    <x v="10"/>
    <x v="10"/>
    <n v="45215"/>
    <n v="25704"/>
    <n v="0.36244165879383522"/>
    <n v="2098"/>
    <n v="78"/>
    <n v="1809"/>
    <n v="25915"/>
    <n v="25"/>
    <n v="19436.25"/>
  </r>
  <r>
    <x v="11"/>
    <x v="11"/>
    <n v="44634"/>
    <n v="26232"/>
    <n v="0.37016340699348066"/>
    <n v="2804"/>
    <n v="80"/>
    <n v="1816"/>
    <n v="27140"/>
    <n v="24"/>
    <n v="20626.4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0596.59"/>
  </r>
  <r>
    <x v="1"/>
    <n v="20966.830000000002"/>
  </r>
  <r>
    <x v="2"/>
    <n v="2989.5"/>
  </r>
  <r>
    <x v="3"/>
    <n v="15791.83"/>
  </r>
  <r>
    <x v="4"/>
    <n v="83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F34D3B-794D-42DC-93FE-BDC1404333D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J3:M15" firstHeaderRow="0" firstDataRow="1" firstDataCol="1"/>
  <pivotFields count="14">
    <pivotField axis="axisRow" numFmtId="164" showAll="0">
      <items count="13">
        <item x="0"/>
        <item x="1"/>
        <item x="2"/>
        <item x="3"/>
        <item x="4"/>
        <item x="5"/>
        <item x="6"/>
        <item x="7"/>
        <item x="8"/>
        <item x="9"/>
        <item x="10"/>
        <item x="11"/>
        <item t="default"/>
      </items>
    </pivotField>
    <pivotField dataField="1" numFmtId="165" showAll="0"/>
    <pivotField numFmtId="165" showAll="0"/>
    <pivotField dataField="1" numFmtId="165" showAll="0"/>
    <pivotField dataField="1" numFmtId="9" showAll="0"/>
    <pivotField numFmtId="165" showAll="0"/>
    <pivotField numFmtId="165" showAll="0"/>
    <pivotField showAll="0"/>
    <pivotField numFmtId="1" showAll="0"/>
    <pivotField numFmtId="166"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2">
    <i>
      <x/>
    </i>
    <i>
      <x v="1"/>
    </i>
    <i>
      <x v="2"/>
    </i>
    <i>
      <x v="3"/>
    </i>
    <i>
      <x v="4"/>
    </i>
    <i>
      <x v="5"/>
    </i>
    <i>
      <x v="6"/>
    </i>
    <i>
      <x v="7"/>
    </i>
    <i>
      <x v="8"/>
    </i>
    <i>
      <x v="9"/>
    </i>
    <i>
      <x v="10"/>
    </i>
    <i>
      <x v="11"/>
    </i>
  </rowItems>
  <colFields count="1">
    <field x="-2"/>
  </colFields>
  <colItems count="3">
    <i>
      <x/>
    </i>
    <i i="1">
      <x v="1"/>
    </i>
    <i i="2">
      <x v="2"/>
    </i>
  </colItems>
  <dataFields count="3">
    <dataField name="Sum of SALES" fld="1" baseField="0" baseItem="0" numFmtId="165"/>
    <dataField name="Sum of OPERATING PROFIT" fld="3" baseField="0" baseItem="0" numFmtId="165"/>
    <dataField name="Sum of OPERATING MARGIN" fld="4" baseField="0" baseItem="0" numFmtId="9"/>
  </dataFields>
  <chartFormats count="6">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7" format="2" series="1">
      <pivotArea type="data" outline="0" fieldPosition="0">
        <references count="1">
          <reference field="4294967294" count="1" selected="0">
            <x v="2"/>
          </reference>
        </references>
      </pivotArea>
    </chartFormat>
    <chartFormat chart="38"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1"/>
          </reference>
        </references>
      </pivotArea>
    </chartFormat>
    <chartFormat chart="38"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FF1E45-665E-48E4-ADA7-AF22AAF32A0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1" rowHeaderCaption="SALES">
  <location ref="F3:H15" firstHeaderRow="0" firstDataRow="1" firstDataCol="1"/>
  <pivotFields count="14">
    <pivotField axis="axisRow" numFmtId="164" showAll="0">
      <items count="13">
        <item x="0"/>
        <item x="1"/>
        <item x="2"/>
        <item x="3"/>
        <item x="4"/>
        <item x="5"/>
        <item x="6"/>
        <item x="7"/>
        <item x="8"/>
        <item x="9"/>
        <item x="10"/>
        <item x="11"/>
        <item t="default"/>
      </items>
    </pivotField>
    <pivotField dataField="1" numFmtId="165" showAll="0">
      <items count="13">
        <item x="0"/>
        <item x="1"/>
        <item x="2"/>
        <item x="3"/>
        <item x="4"/>
        <item x="5"/>
        <item x="6"/>
        <item x="8"/>
        <item x="7"/>
        <item x="9"/>
        <item x="11"/>
        <item x="10"/>
        <item t="default"/>
      </items>
    </pivotField>
    <pivotField numFmtId="165" showAll="0"/>
    <pivotField numFmtId="165" showAll="0"/>
    <pivotField numFmtId="9" showAll="0"/>
    <pivotField numFmtId="165" showAll="0"/>
    <pivotField numFmtId="165" showAll="0"/>
    <pivotField showAll="0"/>
    <pivotField numFmtId="1" showAll="0"/>
    <pivotField numFmtId="166"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TOTAL SALES" fld="1" baseField="0" baseItem="8" numFmtId="165"/>
    <dataField name="TOTAL NET PROFIT" fld="10" baseField="0" baseItem="8"/>
  </dataFields>
  <chartFormats count="8">
    <chartFormat chart="37"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1"/>
          </reference>
        </references>
      </pivotArea>
    </chartFormat>
    <chartFormat chart="39" format="6" series="1">
      <pivotArea type="data" outline="0" fieldPosition="0">
        <references count="1">
          <reference field="4294967294" count="1" selected="0">
            <x v="1"/>
          </reference>
        </references>
      </pivotArea>
    </chartFormat>
    <chartFormat chart="57" format="7" series="1">
      <pivotArea type="data" outline="0" fieldPosition="0">
        <references count="1">
          <reference field="4294967294" count="1" selected="0">
            <x v="0"/>
          </reference>
        </references>
      </pivotArea>
    </chartFormat>
    <chartFormat chart="57" format="8" series="1">
      <pivotArea type="data" outline="0" fieldPosition="0">
        <references count="1">
          <reference field="4294967294" count="1" selected="0">
            <x v="1"/>
          </reference>
        </references>
      </pivotArea>
    </chartFormat>
    <chartFormat chart="58" format="9" series="1">
      <pivotArea type="data" outline="0" fieldPosition="0">
        <references count="1">
          <reference field="4294967294" count="1" selected="0">
            <x v="0"/>
          </reference>
        </references>
      </pivotArea>
    </chartFormat>
    <chartFormat chart="58"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915929-6537-4F47-BEF8-B5F8ED567F2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3:B15" firstHeaderRow="1" firstDataRow="1" firstDataCol="1"/>
  <pivotFields count="14">
    <pivotField axis="axisRow" numFmtId="164" showAll="0">
      <items count="13">
        <item x="0"/>
        <item x="1"/>
        <item x="2"/>
        <item x="3"/>
        <item x="4"/>
        <item x="5"/>
        <item x="6"/>
        <item x="7"/>
        <item x="8"/>
        <item x="9"/>
        <item x="10"/>
        <item x="11"/>
        <item t="default"/>
      </items>
    </pivotField>
    <pivotField dataField="1" numFmtId="165" showAll="0"/>
    <pivotField numFmtId="165" showAll="0"/>
    <pivotField numFmtId="165" showAll="0"/>
    <pivotField numFmtId="9" showAll="0"/>
    <pivotField numFmtId="165" showAll="0"/>
    <pivotField numFmtId="165" showAll="0"/>
    <pivotField showAll="0"/>
    <pivotField numFmtId="1" showAll="0"/>
    <pivotField numFmtId="166"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2">
    <i>
      <x/>
    </i>
    <i>
      <x v="1"/>
    </i>
    <i>
      <x v="2"/>
    </i>
    <i>
      <x v="3"/>
    </i>
    <i>
      <x v="4"/>
    </i>
    <i>
      <x v="5"/>
    </i>
    <i>
      <x v="6"/>
    </i>
    <i>
      <x v="7"/>
    </i>
    <i>
      <x v="8"/>
    </i>
    <i>
      <x v="9"/>
    </i>
    <i>
      <x v="10"/>
    </i>
    <i>
      <x v="11"/>
    </i>
  </rowItems>
  <colItems count="1">
    <i/>
  </colItems>
  <dataFields count="1">
    <dataField name="Sum of SALES" fld="1" baseField="0" baseItem="0" numFmtId="165"/>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7EF74-0397-4B86-97F8-1352D1A626E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A20:C32" firstHeaderRow="0" firstDataRow="1" firstDataCol="1"/>
  <pivotFields count="14">
    <pivotField axis="axisRow" numFmtId="164" showAll="0">
      <items count="13">
        <item x="0"/>
        <item x="1"/>
        <item x="2"/>
        <item x="3"/>
        <item x="4"/>
        <item x="5"/>
        <item x="6"/>
        <item x="7"/>
        <item x="8"/>
        <item x="9"/>
        <item x="10"/>
        <item x="11"/>
        <item t="default"/>
      </items>
    </pivotField>
    <pivotField dataField="1" numFmtId="165" showAll="0"/>
    <pivotField dataField="1" numFmtId="165" showAll="0"/>
    <pivotField numFmtId="165" showAll="0"/>
    <pivotField numFmtId="9" showAll="0"/>
    <pivotField numFmtId="165" showAll="0"/>
    <pivotField numFmtId="165" showAll="0"/>
    <pivotField showAll="0"/>
    <pivotField numFmtId="1" showAll="0"/>
    <pivotField numFmtId="166"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TOTAL SALES" fld="1" baseField="0" baseItem="0" numFmtId="165"/>
    <dataField name="TOTAL EXPENSES" fld="2" baseField="0" baseItem="0" numFmtId="165"/>
  </dataFields>
  <chartFormats count="6">
    <chartFormat chart="0"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1"/>
          </reference>
        </references>
      </pivotArea>
    </chartFormat>
    <chartFormat chart="40" format="11" series="1">
      <pivotArea type="data" outline="0" fieldPosition="0">
        <references count="1">
          <reference field="4294967294" count="1" selected="0">
            <x v="0"/>
          </reference>
        </references>
      </pivotArea>
    </chartFormat>
    <chartFormat chart="40"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3CC758-4E6A-4B86-9BCD-F53F29D02BC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B41" firstHeaderRow="1" firstDataRow="1" firstDataCol="1"/>
  <pivotFields count="2">
    <pivotField axis="axisRow" showAll="0">
      <items count="6">
        <item x="3"/>
        <item x="0"/>
        <item x="1"/>
        <item x="2"/>
        <item x="4"/>
        <item t="default"/>
      </items>
    </pivotField>
    <pivotField dataField="1" showAll="0"/>
  </pivotFields>
  <rowFields count="1">
    <field x="0"/>
  </rowFields>
  <rowItems count="6">
    <i>
      <x/>
    </i>
    <i>
      <x v="1"/>
    </i>
    <i>
      <x v="2"/>
    </i>
    <i>
      <x v="3"/>
    </i>
    <i>
      <x v="4"/>
    </i>
    <i t="grand">
      <x/>
    </i>
  </rowItems>
  <colItems count="1">
    <i/>
  </colItems>
  <dataFields count="1">
    <dataField name="Sum of SALES" fld="1"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9D2C69F-4967-41E6-BE8A-972BC7278AEE}" sourceName="YEAR">
  <pivotTables>
    <pivotTable tabId="7" name="PivotTable4"/>
    <pivotTable tabId="7" name="PivotTable1"/>
    <pivotTable tabId="7" name="PivotTable2"/>
    <pivotTable tabId="7" name="PivotTable5"/>
  </pivotTables>
  <data>
    <tabular pivotCacheId="19142659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2A387EA-4A72-4324-B9EA-93EF266C3E0E}" cache="Slicer_YEAR1" caption="YEAR" startItem="4"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20C9782-DCB2-4BDA-842F-092553754E42}" cache="Slicer_YEAR1"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0EB733-BF50-459D-95B2-6971F0D29EBE}" name="Table1" displayName="Table1" ref="A19:K31" totalsRowShown="0" headerRowDxfId="12" dataDxfId="11">
  <autoFilter ref="A19:K31" xr:uid="{A80EB733-BF50-459D-95B2-6971F0D29EBE}">
    <filterColumn colId="0">
      <filters>
        <dateGroupItem year="2024" month="3" day="1" dateTimeGrouping="day"/>
        <dateGroupItem year="2023" month="3" day="1" dateTimeGrouping="day"/>
        <dateGroupItem year="2022" month="3" day="1" dateTimeGrouping="day"/>
        <dateGroupItem year="2021" month="3" day="1" dateTimeGrouping="day"/>
        <dateGroupItem year="2020" month="3" day="1" dateTimeGrouping="day"/>
        <dateGroupItem year="2019" month="3" day="1" dateTimeGrouping="day"/>
        <dateGroupItem year="2018" month="3" day="1" dateTimeGrouping="day"/>
        <dateGroupItem year="2017" month="3" day="1" dateTimeGrouping="day"/>
        <dateGroupItem year="2016" month="3" day="1" dateTimeGrouping="day"/>
        <dateGroupItem year="2015" month="3" day="1" dateTimeGrouping="day"/>
      </filters>
    </filterColumn>
  </autoFilter>
  <tableColumns count="11">
    <tableColumn id="1" xr3:uid="{A19467AA-EF95-4F03-B580-4150E0B22520}" name="YEAR" dataDxfId="10"/>
    <tableColumn id="2" xr3:uid="{5A71E56C-EE40-436D-B081-24DDD2F8B768}" name="SALES" dataDxfId="9" dataCellStyle="Comma"/>
    <tableColumn id="3" xr3:uid="{C6613371-8407-4CED-AF8A-0B2B456CE400}" name="EXPENSES" dataDxfId="8" dataCellStyle="Comma"/>
    <tableColumn id="4" xr3:uid="{45D30491-056A-45CA-ACD2-BD647A02B4C0}" name="OPERATING PROFIT" dataDxfId="7" dataCellStyle="Comma">
      <calculatedColumnFormula>B20-C20</calculatedColumnFormula>
    </tableColumn>
    <tableColumn id="5" xr3:uid="{EDED4F4A-AD3A-4D6C-B50F-2C837502C209}" name="OPERATING MARGIN" dataDxfId="6" dataCellStyle="Percent">
      <calculatedColumnFormula>D20/B20</calculatedColumnFormula>
    </tableColumn>
    <tableColumn id="6" xr3:uid="{96E1B229-2314-4102-B92E-ED591E5CCBFA}" name="OTHER INCOME" dataDxfId="5"/>
    <tableColumn id="7" xr3:uid="{499E5837-2C79-49B7-BF6A-D98C4355BAA8}" name="INTEREST" dataDxfId="4" dataCellStyle="Comma"/>
    <tableColumn id="8" xr3:uid="{149371F7-D0DC-4039-9A56-0819C94D43AA}" name="DEPRECIATION" dataDxfId="3"/>
    <tableColumn id="9" xr3:uid="{09D949A1-6699-4FE6-8E9F-52EDB954BBE1}" name="PROFIT BEFORE TAX" dataDxfId="2">
      <calculatedColumnFormula>(D20+F20)-(G20+H20)</calculatedColumnFormula>
    </tableColumn>
    <tableColumn id="10" xr3:uid="{BE946B01-D867-4F21-9872-2A9514ADE5E9}" name="TAX%" dataDxfId="1"/>
    <tableColumn id="11" xr3:uid="{1A5B4AD5-960B-4C87-9DDA-79797ABE7AB7}" name="NET PROFIT" dataDxfId="0">
      <calculatedColumnFormula>I20-((I20*J20)/100)</calculatedColumnFormula>
    </tableColumn>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22BF-A78F-4ACB-970B-7921C0E8A37F}">
  <dimension ref="A1"/>
  <sheetViews>
    <sheetView tabSelected="1" topLeftCell="A26" zoomScale="85" zoomScaleNormal="85" workbookViewId="0">
      <selection activeCell="AG44" sqref="AG4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E3C8-F796-4F74-ACE2-45ADF4ADEEE4}">
  <dimension ref="A3:M41"/>
  <sheetViews>
    <sheetView topLeftCell="A6" workbookViewId="0">
      <selection activeCell="Q12" sqref="Q12"/>
    </sheetView>
  </sheetViews>
  <sheetFormatPr defaultRowHeight="15" x14ac:dyDescent="0.25"/>
  <cols>
    <col min="1" max="1" width="13.140625" bestFit="1" customWidth="1"/>
    <col min="2" max="2" width="12.140625" bestFit="1" customWidth="1"/>
    <col min="3" max="3" width="15.85546875" bestFit="1" customWidth="1"/>
    <col min="6" max="6" width="8.42578125" bestFit="1" customWidth="1"/>
    <col min="7" max="7" width="12.140625" bestFit="1" customWidth="1"/>
    <col min="8" max="8" width="17.42578125" bestFit="1" customWidth="1"/>
    <col min="10" max="10" width="13.140625" bestFit="1" customWidth="1"/>
    <col min="11" max="11" width="12.7109375" bestFit="1" customWidth="1"/>
    <col min="12" max="12" width="25.140625" bestFit="1" customWidth="1"/>
    <col min="13" max="14" width="26.7109375" bestFit="1" customWidth="1"/>
  </cols>
  <sheetData>
    <row r="3" spans="1:13" x14ac:dyDescent="0.25">
      <c r="A3" s="13" t="s">
        <v>13</v>
      </c>
      <c r="B3" t="s">
        <v>14</v>
      </c>
      <c r="F3" s="13" t="s">
        <v>0</v>
      </c>
      <c r="G3" t="s">
        <v>24</v>
      </c>
      <c r="H3" t="s">
        <v>26</v>
      </c>
      <c r="J3" s="13" t="s">
        <v>13</v>
      </c>
      <c r="K3" t="s">
        <v>14</v>
      </c>
      <c r="L3" t="s">
        <v>23</v>
      </c>
      <c r="M3" t="s">
        <v>22</v>
      </c>
    </row>
    <row r="4" spans="1:13" x14ac:dyDescent="0.25">
      <c r="A4" s="14">
        <v>41334</v>
      </c>
      <c r="B4" s="3">
        <v>31618</v>
      </c>
      <c r="F4" s="14">
        <v>41334</v>
      </c>
      <c r="G4" s="3">
        <v>31618</v>
      </c>
      <c r="H4">
        <v>7662.45</v>
      </c>
      <c r="J4" s="14">
        <v>41334</v>
      </c>
      <c r="K4" s="3">
        <v>31618</v>
      </c>
      <c r="L4" s="3">
        <v>11220</v>
      </c>
      <c r="M4" s="29">
        <v>0.35486115503826932</v>
      </c>
    </row>
    <row r="5" spans="1:13" x14ac:dyDescent="0.25">
      <c r="A5" s="14">
        <v>41699</v>
      </c>
      <c r="B5" s="3">
        <v>35306</v>
      </c>
      <c r="F5" s="14">
        <v>41699</v>
      </c>
      <c r="G5" s="3">
        <v>35306</v>
      </c>
      <c r="H5">
        <v>9005.19</v>
      </c>
      <c r="J5" s="14">
        <v>41699</v>
      </c>
      <c r="K5" s="3">
        <v>35306</v>
      </c>
      <c r="L5" s="3">
        <v>13079</v>
      </c>
      <c r="M5" s="29">
        <v>0.37044694952699259</v>
      </c>
    </row>
    <row r="6" spans="1:13" x14ac:dyDescent="0.25">
      <c r="A6" s="14">
        <v>42064</v>
      </c>
      <c r="B6" s="3">
        <v>38817</v>
      </c>
      <c r="F6" s="14">
        <v>42064</v>
      </c>
      <c r="G6" s="3">
        <v>38817</v>
      </c>
      <c r="H6">
        <v>9765.48</v>
      </c>
      <c r="J6" s="14">
        <v>42064</v>
      </c>
      <c r="K6" s="3">
        <v>38817</v>
      </c>
      <c r="L6" s="3">
        <v>14251</v>
      </c>
      <c r="M6" s="29">
        <v>0.36713295720947009</v>
      </c>
    </row>
    <row r="7" spans="1:13" x14ac:dyDescent="0.25">
      <c r="A7" s="14">
        <v>42430</v>
      </c>
      <c r="B7" s="3">
        <v>39192</v>
      </c>
      <c r="F7" s="14">
        <v>42430</v>
      </c>
      <c r="G7" s="3">
        <v>39192</v>
      </c>
      <c r="H7">
        <v>9509.76</v>
      </c>
      <c r="J7" s="14">
        <v>42430</v>
      </c>
      <c r="K7" s="3">
        <v>39192</v>
      </c>
      <c r="L7" s="3">
        <v>14531</v>
      </c>
      <c r="M7" s="29">
        <v>0.3707644417228006</v>
      </c>
    </row>
    <row r="8" spans="1:13" x14ac:dyDescent="0.25">
      <c r="A8" s="14">
        <v>42795</v>
      </c>
      <c r="B8" s="3">
        <v>42768</v>
      </c>
      <c r="F8" s="14">
        <v>42795</v>
      </c>
      <c r="G8" s="3">
        <v>42768</v>
      </c>
      <c r="H8">
        <v>10417.549999999999</v>
      </c>
      <c r="J8" s="14">
        <v>42795</v>
      </c>
      <c r="K8" s="3">
        <v>42768</v>
      </c>
      <c r="L8" s="3">
        <v>15470</v>
      </c>
      <c r="M8" s="29">
        <v>0.36171904227459784</v>
      </c>
    </row>
    <row r="9" spans="1:13" x14ac:dyDescent="0.25">
      <c r="A9" s="14">
        <v>43160</v>
      </c>
      <c r="B9" s="3">
        <v>43449</v>
      </c>
      <c r="F9" s="14">
        <v>43160</v>
      </c>
      <c r="G9" s="3">
        <v>43449</v>
      </c>
      <c r="H9">
        <v>11490.6</v>
      </c>
      <c r="J9" s="14">
        <v>43160</v>
      </c>
      <c r="K9" s="3">
        <v>43449</v>
      </c>
      <c r="L9" s="3">
        <v>16521</v>
      </c>
      <c r="M9" s="29">
        <v>0.3802389007802251</v>
      </c>
    </row>
    <row r="10" spans="1:13" x14ac:dyDescent="0.25">
      <c r="A10" s="14">
        <v>43525</v>
      </c>
      <c r="B10" s="3">
        <v>48340</v>
      </c>
      <c r="F10" s="14">
        <v>43525</v>
      </c>
      <c r="G10" s="3">
        <v>48340</v>
      </c>
      <c r="H10">
        <v>12830.5</v>
      </c>
      <c r="J10" s="14">
        <v>43525</v>
      </c>
      <c r="K10" s="3">
        <v>48340</v>
      </c>
      <c r="L10" s="3">
        <v>18538</v>
      </c>
      <c r="M10" s="29">
        <v>0.38349193214729005</v>
      </c>
    </row>
    <row r="11" spans="1:13" x14ac:dyDescent="0.25">
      <c r="A11" s="14">
        <v>43891</v>
      </c>
      <c r="B11" s="3">
        <v>49338</v>
      </c>
      <c r="F11" s="14">
        <v>43891</v>
      </c>
      <c r="G11" s="3">
        <v>49338</v>
      </c>
      <c r="H11">
        <v>15588.3</v>
      </c>
      <c r="J11" s="14">
        <v>43891</v>
      </c>
      <c r="K11" s="3">
        <v>49338</v>
      </c>
      <c r="L11" s="3">
        <v>19294</v>
      </c>
      <c r="M11" s="29">
        <v>0.39105760265920791</v>
      </c>
    </row>
    <row r="12" spans="1:13" x14ac:dyDescent="0.25">
      <c r="A12" s="14">
        <v>44256</v>
      </c>
      <c r="B12" s="3">
        <v>49257</v>
      </c>
      <c r="F12" s="14">
        <v>44256</v>
      </c>
      <c r="G12" s="3">
        <v>49257</v>
      </c>
      <c r="H12">
        <v>13452.75</v>
      </c>
      <c r="J12" s="14">
        <v>44256</v>
      </c>
      <c r="K12" s="3">
        <v>49257</v>
      </c>
      <c r="L12" s="3">
        <v>17064</v>
      </c>
      <c r="M12" s="29">
        <v>0.34642791887447472</v>
      </c>
    </row>
    <row r="13" spans="1:13" x14ac:dyDescent="0.25">
      <c r="A13" s="14">
        <v>44621</v>
      </c>
      <c r="B13" s="3">
        <v>60645</v>
      </c>
      <c r="F13" s="14">
        <v>44621</v>
      </c>
      <c r="G13" s="3">
        <v>60645</v>
      </c>
      <c r="H13">
        <v>15556.5</v>
      </c>
      <c r="J13" s="14">
        <v>44621</v>
      </c>
      <c r="K13" s="3">
        <v>60645</v>
      </c>
      <c r="L13" s="3">
        <v>20624</v>
      </c>
      <c r="M13" s="29">
        <v>0.34007750020611754</v>
      </c>
    </row>
    <row r="14" spans="1:13" x14ac:dyDescent="0.25">
      <c r="A14" s="14">
        <v>44986</v>
      </c>
      <c r="B14" s="3">
        <v>70919</v>
      </c>
      <c r="F14" s="14">
        <v>44986</v>
      </c>
      <c r="G14" s="3">
        <v>70919</v>
      </c>
      <c r="H14">
        <v>19436.25</v>
      </c>
      <c r="J14" s="14">
        <v>44986</v>
      </c>
      <c r="K14" s="3">
        <v>70919</v>
      </c>
      <c r="L14" s="3">
        <v>25704</v>
      </c>
      <c r="M14" s="29">
        <v>0.36244165879383522</v>
      </c>
    </row>
    <row r="15" spans="1:13" x14ac:dyDescent="0.25">
      <c r="A15" s="14">
        <v>45352</v>
      </c>
      <c r="B15" s="3">
        <v>70866</v>
      </c>
      <c r="F15" s="14">
        <v>45352</v>
      </c>
      <c r="G15" s="3">
        <v>70866</v>
      </c>
      <c r="H15">
        <v>20626.400000000001</v>
      </c>
      <c r="J15" s="14">
        <v>45352</v>
      </c>
      <c r="K15" s="3">
        <v>70866</v>
      </c>
      <c r="L15" s="3">
        <v>26232</v>
      </c>
      <c r="M15" s="29">
        <v>0.37016340699348066</v>
      </c>
    </row>
    <row r="20" spans="1:3" x14ac:dyDescent="0.25">
      <c r="A20" s="13" t="s">
        <v>13</v>
      </c>
      <c r="B20" t="s">
        <v>24</v>
      </c>
      <c r="C20" t="s">
        <v>25</v>
      </c>
    </row>
    <row r="21" spans="1:3" x14ac:dyDescent="0.25">
      <c r="A21" s="14">
        <v>41334</v>
      </c>
      <c r="B21" s="3">
        <v>31618</v>
      </c>
      <c r="C21" s="3">
        <v>20398</v>
      </c>
    </row>
    <row r="22" spans="1:3" x14ac:dyDescent="0.25">
      <c r="A22" s="14">
        <v>41699</v>
      </c>
      <c r="B22" s="3">
        <v>35306</v>
      </c>
      <c r="C22" s="3">
        <v>22227</v>
      </c>
    </row>
    <row r="23" spans="1:3" x14ac:dyDescent="0.25">
      <c r="A23" s="14">
        <v>42064</v>
      </c>
      <c r="B23" s="3">
        <v>38817</v>
      </c>
      <c r="C23" s="3">
        <v>24566</v>
      </c>
    </row>
    <row r="24" spans="1:3" x14ac:dyDescent="0.25">
      <c r="A24" s="14">
        <v>42430</v>
      </c>
      <c r="B24" s="3">
        <v>39192</v>
      </c>
      <c r="C24" s="3">
        <v>24661</v>
      </c>
    </row>
    <row r="25" spans="1:3" x14ac:dyDescent="0.25">
      <c r="A25" s="14">
        <v>42795</v>
      </c>
      <c r="B25" s="3">
        <v>42768</v>
      </c>
      <c r="C25" s="3">
        <v>27298</v>
      </c>
    </row>
    <row r="26" spans="1:3" x14ac:dyDescent="0.25">
      <c r="A26" s="14">
        <v>43160</v>
      </c>
      <c r="B26" s="3">
        <v>43449</v>
      </c>
      <c r="C26" s="3">
        <v>26928</v>
      </c>
    </row>
    <row r="27" spans="1:3" x14ac:dyDescent="0.25">
      <c r="A27" s="14">
        <v>43525</v>
      </c>
      <c r="B27" s="3">
        <v>48340</v>
      </c>
      <c r="C27" s="3">
        <v>29802</v>
      </c>
    </row>
    <row r="28" spans="1:3" x14ac:dyDescent="0.25">
      <c r="A28" s="14">
        <v>43891</v>
      </c>
      <c r="B28" s="3">
        <v>49338</v>
      </c>
      <c r="C28" s="3">
        <v>30044</v>
      </c>
    </row>
    <row r="29" spans="1:3" x14ac:dyDescent="0.25">
      <c r="A29" s="14">
        <v>44256</v>
      </c>
      <c r="B29" s="3">
        <v>49257</v>
      </c>
      <c r="C29" s="3">
        <v>32193</v>
      </c>
    </row>
    <row r="30" spans="1:3" x14ac:dyDescent="0.25">
      <c r="A30" s="14">
        <v>44621</v>
      </c>
      <c r="B30" s="3">
        <v>60645</v>
      </c>
      <c r="C30" s="3">
        <v>40021</v>
      </c>
    </row>
    <row r="31" spans="1:3" x14ac:dyDescent="0.25">
      <c r="A31" s="14">
        <v>44986</v>
      </c>
      <c r="B31" s="3">
        <v>70919</v>
      </c>
      <c r="C31" s="3">
        <v>45215</v>
      </c>
    </row>
    <row r="32" spans="1:3" x14ac:dyDescent="0.25">
      <c r="A32" s="14">
        <v>45352</v>
      </c>
      <c r="B32" s="3">
        <v>70866</v>
      </c>
      <c r="C32" s="3">
        <v>44634</v>
      </c>
    </row>
    <row r="35" spans="1:2" x14ac:dyDescent="0.25">
      <c r="A35" s="13" t="s">
        <v>13</v>
      </c>
      <c r="B35" t="s">
        <v>14</v>
      </c>
    </row>
    <row r="36" spans="1:2" x14ac:dyDescent="0.25">
      <c r="A36" s="27" t="s">
        <v>18</v>
      </c>
      <c r="B36">
        <v>15791.83</v>
      </c>
    </row>
    <row r="37" spans="1:2" x14ac:dyDescent="0.25">
      <c r="A37" s="27" t="s">
        <v>15</v>
      </c>
      <c r="B37">
        <v>30596.59</v>
      </c>
    </row>
    <row r="38" spans="1:2" x14ac:dyDescent="0.25">
      <c r="A38" s="27" t="s">
        <v>16</v>
      </c>
      <c r="B38">
        <v>20966.830000000002</v>
      </c>
    </row>
    <row r="39" spans="1:2" x14ac:dyDescent="0.25">
      <c r="A39" s="27" t="s">
        <v>17</v>
      </c>
      <c r="B39">
        <v>2989.5</v>
      </c>
    </row>
    <row r="40" spans="1:2" x14ac:dyDescent="0.25">
      <c r="A40" s="27" t="s">
        <v>19</v>
      </c>
      <c r="B40">
        <v>8344.4</v>
      </c>
    </row>
    <row r="41" spans="1:2" x14ac:dyDescent="0.25">
      <c r="A41" s="27" t="s">
        <v>21</v>
      </c>
      <c r="B41">
        <v>78689.149999999994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9594-86C8-4FFC-A0A8-4537782EB6BF}">
  <dimension ref="A1:AC40"/>
  <sheetViews>
    <sheetView topLeftCell="A16" workbookViewId="0">
      <selection activeCell="F34" sqref="F34"/>
    </sheetView>
  </sheetViews>
  <sheetFormatPr defaultRowHeight="15" x14ac:dyDescent="0.25"/>
  <cols>
    <col min="1" max="1" width="19.85546875" bestFit="1" customWidth="1"/>
    <col min="4" max="4" width="16.42578125" customWidth="1"/>
    <col min="5" max="5" width="20.28515625" customWidth="1"/>
    <col min="6" max="6" width="21.7109375" customWidth="1"/>
    <col min="7" max="7" width="16.85546875" customWidth="1"/>
    <col min="8" max="8" width="11.28515625" customWidth="1"/>
    <col min="9" max="9" width="16.140625" customWidth="1"/>
    <col min="10" max="10" width="20.42578125" customWidth="1"/>
    <col min="12" max="12" width="13.28515625" customWidth="1"/>
  </cols>
  <sheetData>
    <row r="1" spans="1:29" x14ac:dyDescent="0.25">
      <c r="A1" s="30" t="s">
        <v>9</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row>
    <row r="4" spans="1:29" ht="15.75" x14ac:dyDescent="0.25">
      <c r="A4" s="1"/>
      <c r="B4" s="9">
        <v>41334</v>
      </c>
      <c r="C4" s="9">
        <v>41699</v>
      </c>
      <c r="D4" s="9">
        <v>42064</v>
      </c>
      <c r="E4" s="9">
        <v>42430</v>
      </c>
      <c r="F4" s="9">
        <v>42795</v>
      </c>
      <c r="G4" s="9">
        <v>43160</v>
      </c>
      <c r="H4" s="9">
        <v>43525</v>
      </c>
      <c r="I4" s="9">
        <v>43891</v>
      </c>
      <c r="J4" s="9">
        <v>44256</v>
      </c>
      <c r="K4" s="9">
        <v>44621</v>
      </c>
      <c r="L4" s="9">
        <v>44986</v>
      </c>
      <c r="M4" s="9">
        <v>45352</v>
      </c>
    </row>
    <row r="5" spans="1:29" x14ac:dyDescent="0.25">
      <c r="A5" s="10" t="s">
        <v>0</v>
      </c>
      <c r="B5" s="6">
        <v>31618</v>
      </c>
      <c r="C5" s="6">
        <v>35306</v>
      </c>
      <c r="D5" s="6">
        <v>38817</v>
      </c>
      <c r="E5" s="6">
        <v>39192</v>
      </c>
      <c r="F5" s="6">
        <v>42768</v>
      </c>
      <c r="G5" s="6">
        <v>43449</v>
      </c>
      <c r="H5" s="6">
        <v>48340</v>
      </c>
      <c r="I5" s="6">
        <v>49338</v>
      </c>
      <c r="J5" s="6">
        <v>49257</v>
      </c>
      <c r="K5" s="6">
        <v>60645</v>
      </c>
      <c r="L5" s="6">
        <v>70919</v>
      </c>
      <c r="M5" s="6">
        <v>70866</v>
      </c>
    </row>
    <row r="6" spans="1:29" x14ac:dyDescent="0.25">
      <c r="A6" s="10" t="s">
        <v>1</v>
      </c>
      <c r="B6" s="6">
        <v>20398</v>
      </c>
      <c r="C6" s="6">
        <v>22227</v>
      </c>
      <c r="D6" s="6">
        <v>24566</v>
      </c>
      <c r="E6" s="6">
        <v>24661</v>
      </c>
      <c r="F6" s="6">
        <v>27298</v>
      </c>
      <c r="G6" s="6">
        <v>26928</v>
      </c>
      <c r="H6" s="6">
        <v>29802</v>
      </c>
      <c r="I6" s="6">
        <v>30044</v>
      </c>
      <c r="J6" s="6">
        <v>32193</v>
      </c>
      <c r="K6" s="6">
        <v>40021</v>
      </c>
      <c r="L6" s="6">
        <v>45215</v>
      </c>
      <c r="M6" s="6">
        <v>44634</v>
      </c>
    </row>
    <row r="7" spans="1:29" x14ac:dyDescent="0.25">
      <c r="A7" s="11" t="s">
        <v>2</v>
      </c>
      <c r="B7" s="6">
        <f t="shared" ref="B7:M7" si="0">B5-B6</f>
        <v>11220</v>
      </c>
      <c r="C7" s="6">
        <f t="shared" si="0"/>
        <v>13079</v>
      </c>
      <c r="D7" s="6">
        <f t="shared" si="0"/>
        <v>14251</v>
      </c>
      <c r="E7" s="6">
        <f t="shared" si="0"/>
        <v>14531</v>
      </c>
      <c r="F7" s="6">
        <f t="shared" si="0"/>
        <v>15470</v>
      </c>
      <c r="G7" s="6">
        <f t="shared" si="0"/>
        <v>16521</v>
      </c>
      <c r="H7" s="6">
        <f t="shared" si="0"/>
        <v>18538</v>
      </c>
      <c r="I7" s="6">
        <f t="shared" si="0"/>
        <v>19294</v>
      </c>
      <c r="J7" s="6">
        <f t="shared" si="0"/>
        <v>17064</v>
      </c>
      <c r="K7" s="6">
        <f t="shared" si="0"/>
        <v>20624</v>
      </c>
      <c r="L7" s="6">
        <f t="shared" si="0"/>
        <v>25704</v>
      </c>
      <c r="M7" s="6">
        <f t="shared" si="0"/>
        <v>26232</v>
      </c>
    </row>
    <row r="8" spans="1:29" x14ac:dyDescent="0.25">
      <c r="A8" s="11" t="s">
        <v>3</v>
      </c>
      <c r="B8" s="4">
        <f t="shared" ref="B8:M8" si="1">B7/B5</f>
        <v>0.35486115503826932</v>
      </c>
      <c r="C8" s="4">
        <f t="shared" si="1"/>
        <v>0.37044694952699259</v>
      </c>
      <c r="D8" s="4">
        <f t="shared" si="1"/>
        <v>0.36713295720947009</v>
      </c>
      <c r="E8" s="4">
        <f t="shared" si="1"/>
        <v>0.3707644417228006</v>
      </c>
      <c r="F8" s="4">
        <f t="shared" si="1"/>
        <v>0.36171904227459784</v>
      </c>
      <c r="G8" s="4">
        <f t="shared" si="1"/>
        <v>0.3802389007802251</v>
      </c>
      <c r="H8" s="4">
        <f t="shared" si="1"/>
        <v>0.38349193214729005</v>
      </c>
      <c r="I8" s="4">
        <f t="shared" si="1"/>
        <v>0.39105760265920791</v>
      </c>
      <c r="J8" s="4">
        <f t="shared" si="1"/>
        <v>0.34642791887447472</v>
      </c>
      <c r="K8" s="4">
        <f t="shared" si="1"/>
        <v>0.34007750020611754</v>
      </c>
      <c r="L8" s="4">
        <f t="shared" si="1"/>
        <v>0.36244165879383522</v>
      </c>
      <c r="M8" s="4">
        <f t="shared" si="1"/>
        <v>0.37016340699348066</v>
      </c>
    </row>
    <row r="9" spans="1:29" x14ac:dyDescent="0.25">
      <c r="A9" s="10" t="s">
        <v>4</v>
      </c>
      <c r="B9" s="5">
        <v>852</v>
      </c>
      <c r="C9" s="5">
        <v>966</v>
      </c>
      <c r="D9" s="5">
        <v>1229</v>
      </c>
      <c r="E9" s="5">
        <v>1483</v>
      </c>
      <c r="F9" s="5">
        <v>1759</v>
      </c>
      <c r="G9" s="5">
        <v>2240</v>
      </c>
      <c r="H9" s="5">
        <v>2080</v>
      </c>
      <c r="I9" s="5">
        <v>2417</v>
      </c>
      <c r="J9" s="5">
        <v>2577</v>
      </c>
      <c r="K9" s="5">
        <v>1910</v>
      </c>
      <c r="L9" s="6">
        <v>2098</v>
      </c>
      <c r="M9" s="6">
        <v>2804</v>
      </c>
    </row>
    <row r="10" spans="1:29" x14ac:dyDescent="0.25">
      <c r="A10" s="10" t="s">
        <v>5</v>
      </c>
      <c r="B10" s="6">
        <v>108</v>
      </c>
      <c r="C10" s="6">
        <v>29</v>
      </c>
      <c r="D10" s="6">
        <v>91</v>
      </c>
      <c r="E10" s="6">
        <v>78</v>
      </c>
      <c r="F10" s="6">
        <v>49</v>
      </c>
      <c r="G10" s="6">
        <v>115</v>
      </c>
      <c r="H10" s="6">
        <v>71</v>
      </c>
      <c r="I10" s="6">
        <v>81</v>
      </c>
      <c r="J10" s="6">
        <v>58</v>
      </c>
      <c r="K10" s="6">
        <v>60</v>
      </c>
      <c r="L10" s="6">
        <v>78</v>
      </c>
      <c r="M10" s="6">
        <v>80</v>
      </c>
    </row>
    <row r="11" spans="1:29" x14ac:dyDescent="0.25">
      <c r="A11" s="10" t="s">
        <v>6</v>
      </c>
      <c r="B11" s="2">
        <v>859</v>
      </c>
      <c r="C11" s="2">
        <v>965</v>
      </c>
      <c r="D11" s="2">
        <v>1028</v>
      </c>
      <c r="E11" s="2">
        <v>1077</v>
      </c>
      <c r="F11" s="2">
        <v>1153</v>
      </c>
      <c r="G11" s="2">
        <v>1236</v>
      </c>
      <c r="H11" s="2">
        <v>1397</v>
      </c>
      <c r="I11" s="2">
        <v>1645</v>
      </c>
      <c r="J11" s="2">
        <v>1646</v>
      </c>
      <c r="K11" s="2">
        <v>1732</v>
      </c>
      <c r="L11" s="2">
        <v>1809</v>
      </c>
      <c r="M11" s="2">
        <v>1816</v>
      </c>
    </row>
    <row r="12" spans="1:29" x14ac:dyDescent="0.25">
      <c r="A12" s="11" t="s">
        <v>7</v>
      </c>
      <c r="B12" s="7">
        <f t="shared" ref="B12:M12" si="2">(B7+B9)-(B10+B11)</f>
        <v>11105</v>
      </c>
      <c r="C12" s="7">
        <f t="shared" si="2"/>
        <v>13051</v>
      </c>
      <c r="D12" s="7">
        <f t="shared" si="2"/>
        <v>14361</v>
      </c>
      <c r="E12" s="7">
        <f t="shared" si="2"/>
        <v>14859</v>
      </c>
      <c r="F12" s="7">
        <f t="shared" si="2"/>
        <v>16027</v>
      </c>
      <c r="G12" s="7">
        <f t="shared" si="2"/>
        <v>17410</v>
      </c>
      <c r="H12" s="7">
        <f t="shared" si="2"/>
        <v>19150</v>
      </c>
      <c r="I12" s="7">
        <f t="shared" si="2"/>
        <v>19985</v>
      </c>
      <c r="J12" s="7">
        <f t="shared" si="2"/>
        <v>17937</v>
      </c>
      <c r="K12" s="7">
        <f t="shared" si="2"/>
        <v>20742</v>
      </c>
      <c r="L12" s="7">
        <f t="shared" si="2"/>
        <v>25915</v>
      </c>
      <c r="M12" s="7">
        <f t="shared" si="2"/>
        <v>27140</v>
      </c>
    </row>
    <row r="13" spans="1:29" x14ac:dyDescent="0.25">
      <c r="A13" s="12" t="s">
        <v>8</v>
      </c>
      <c r="B13" s="8">
        <v>31</v>
      </c>
      <c r="C13" s="8">
        <v>31</v>
      </c>
      <c r="D13" s="8">
        <v>32</v>
      </c>
      <c r="E13" s="8">
        <v>36</v>
      </c>
      <c r="F13" s="8">
        <v>35</v>
      </c>
      <c r="G13" s="8">
        <v>34</v>
      </c>
      <c r="H13" s="8">
        <v>33</v>
      </c>
      <c r="I13" s="8">
        <v>22</v>
      </c>
      <c r="J13" s="8">
        <v>25</v>
      </c>
      <c r="K13" s="8">
        <v>25</v>
      </c>
      <c r="L13" s="8">
        <v>25</v>
      </c>
      <c r="M13" s="8">
        <v>24</v>
      </c>
    </row>
    <row r="14" spans="1:29" x14ac:dyDescent="0.25">
      <c r="A14" s="10" t="s">
        <v>10</v>
      </c>
      <c r="B14" s="2">
        <f t="shared" ref="B14:M14" si="3">B12-((B12*B13)/100)</f>
        <v>7662.45</v>
      </c>
      <c r="C14" s="2">
        <f t="shared" si="3"/>
        <v>9005.19</v>
      </c>
      <c r="D14" s="2">
        <f t="shared" si="3"/>
        <v>9765.48</v>
      </c>
      <c r="E14" s="2">
        <f t="shared" si="3"/>
        <v>9509.76</v>
      </c>
      <c r="F14" s="2">
        <f t="shared" si="3"/>
        <v>10417.549999999999</v>
      </c>
      <c r="G14" s="2">
        <f t="shared" si="3"/>
        <v>11490.6</v>
      </c>
      <c r="H14" s="2">
        <f t="shared" si="3"/>
        <v>12830.5</v>
      </c>
      <c r="I14" s="2">
        <f t="shared" si="3"/>
        <v>15588.3</v>
      </c>
      <c r="J14" s="2">
        <f t="shared" si="3"/>
        <v>13452.75</v>
      </c>
      <c r="K14" s="2">
        <f t="shared" si="3"/>
        <v>15556.5</v>
      </c>
      <c r="L14" s="2">
        <f t="shared" si="3"/>
        <v>19436.25</v>
      </c>
      <c r="M14" s="2">
        <f t="shared" si="3"/>
        <v>20626.400000000001</v>
      </c>
    </row>
    <row r="17" spans="1:26" x14ac:dyDescent="0.25">
      <c r="C17" s="26"/>
    </row>
    <row r="18" spans="1:26" x14ac:dyDescent="0.25">
      <c r="X18" s="32" t="s">
        <v>11</v>
      </c>
      <c r="Y18" s="32"/>
      <c r="Z18" s="32"/>
    </row>
    <row r="19" spans="1:26" x14ac:dyDescent="0.25">
      <c r="A19" s="15" t="s">
        <v>12</v>
      </c>
      <c r="B19" s="15" t="s">
        <v>0</v>
      </c>
      <c r="C19" s="15" t="s">
        <v>1</v>
      </c>
      <c r="D19" s="16" t="s">
        <v>2</v>
      </c>
      <c r="E19" s="16" t="s">
        <v>3</v>
      </c>
      <c r="F19" s="15" t="s">
        <v>4</v>
      </c>
      <c r="G19" s="15" t="s">
        <v>5</v>
      </c>
      <c r="H19" s="15" t="s">
        <v>6</v>
      </c>
      <c r="I19" s="16" t="s">
        <v>7</v>
      </c>
      <c r="J19" s="17" t="s">
        <v>8</v>
      </c>
      <c r="K19" s="15" t="s">
        <v>10</v>
      </c>
      <c r="X19" s="32"/>
      <c r="Y19" s="32"/>
      <c r="Z19" s="32"/>
    </row>
    <row r="20" spans="1:26" ht="15.75" hidden="1" x14ac:dyDescent="0.25">
      <c r="A20" s="9">
        <v>41334</v>
      </c>
      <c r="B20" s="18">
        <v>31618</v>
      </c>
      <c r="C20" s="18">
        <v>20398</v>
      </c>
      <c r="D20" s="18">
        <f t="shared" ref="D20:D31" si="4">B20-C20</f>
        <v>11220</v>
      </c>
      <c r="E20" s="19">
        <f t="shared" ref="E20:E31" si="5">D20/B20</f>
        <v>0.35486115503826932</v>
      </c>
      <c r="F20" s="20">
        <v>852</v>
      </c>
      <c r="G20" s="21">
        <v>108</v>
      </c>
      <c r="H20" s="22">
        <v>859</v>
      </c>
      <c r="I20" s="23">
        <f t="shared" ref="I20:I31" si="6">(D20+F20)-(G20+H20)</f>
        <v>11105</v>
      </c>
      <c r="J20" s="24">
        <v>31</v>
      </c>
      <c r="K20" s="25">
        <f t="shared" ref="K20:K31" si="7">I20-((I20*J20)/100)</f>
        <v>7662.45</v>
      </c>
      <c r="X20" s="32"/>
      <c r="Y20" s="32"/>
      <c r="Z20" s="32"/>
    </row>
    <row r="21" spans="1:26" ht="15.75" hidden="1" x14ac:dyDescent="0.25">
      <c r="A21" s="9">
        <v>41699</v>
      </c>
      <c r="B21" s="18">
        <v>35306</v>
      </c>
      <c r="C21" s="18">
        <v>22227</v>
      </c>
      <c r="D21" s="18">
        <f t="shared" si="4"/>
        <v>13079</v>
      </c>
      <c r="E21" s="19">
        <f t="shared" si="5"/>
        <v>0.37044694952699259</v>
      </c>
      <c r="F21" s="20">
        <v>966</v>
      </c>
      <c r="G21" s="21">
        <v>29</v>
      </c>
      <c r="H21" s="22">
        <v>965</v>
      </c>
      <c r="I21" s="23">
        <f t="shared" si="6"/>
        <v>13051</v>
      </c>
      <c r="J21" s="24">
        <v>31</v>
      </c>
      <c r="K21" s="25">
        <f t="shared" si="7"/>
        <v>9005.19</v>
      </c>
      <c r="X21" s="32"/>
      <c r="Y21" s="32"/>
      <c r="Z21" s="32"/>
    </row>
    <row r="22" spans="1:26" ht="15.75" x14ac:dyDescent="0.25">
      <c r="A22" s="9">
        <v>42064</v>
      </c>
      <c r="B22" s="18">
        <v>38817</v>
      </c>
      <c r="C22" s="18">
        <v>24566</v>
      </c>
      <c r="D22" s="18">
        <f t="shared" si="4"/>
        <v>14251</v>
      </c>
      <c r="E22" s="19">
        <f t="shared" si="5"/>
        <v>0.36713295720947009</v>
      </c>
      <c r="F22" s="20">
        <v>1229</v>
      </c>
      <c r="G22" s="21">
        <v>91</v>
      </c>
      <c r="H22" s="22">
        <v>1028</v>
      </c>
      <c r="I22" s="23">
        <f t="shared" si="6"/>
        <v>14361</v>
      </c>
      <c r="J22" s="24">
        <v>32</v>
      </c>
      <c r="K22" s="25">
        <f t="shared" si="7"/>
        <v>9765.48</v>
      </c>
      <c r="X22" s="32"/>
      <c r="Y22" s="32"/>
      <c r="Z22" s="32"/>
    </row>
    <row r="23" spans="1:26" ht="15.75" x14ac:dyDescent="0.25">
      <c r="A23" s="9">
        <v>42430</v>
      </c>
      <c r="B23" s="18">
        <v>39192</v>
      </c>
      <c r="C23" s="18">
        <v>24661</v>
      </c>
      <c r="D23" s="18">
        <f t="shared" si="4"/>
        <v>14531</v>
      </c>
      <c r="E23" s="19">
        <f t="shared" si="5"/>
        <v>0.3707644417228006</v>
      </c>
      <c r="F23" s="20">
        <v>1483</v>
      </c>
      <c r="G23" s="21">
        <v>78</v>
      </c>
      <c r="H23" s="22">
        <v>1077</v>
      </c>
      <c r="I23" s="23">
        <f t="shared" si="6"/>
        <v>14859</v>
      </c>
      <c r="J23" s="24">
        <v>36</v>
      </c>
      <c r="K23" s="25">
        <f t="shared" si="7"/>
        <v>9509.76</v>
      </c>
    </row>
    <row r="24" spans="1:26" ht="15.75" x14ac:dyDescent="0.25">
      <c r="A24" s="9">
        <v>42795</v>
      </c>
      <c r="B24" s="18">
        <v>42768</v>
      </c>
      <c r="C24" s="18">
        <v>27298</v>
      </c>
      <c r="D24" s="18">
        <f t="shared" si="4"/>
        <v>15470</v>
      </c>
      <c r="E24" s="19">
        <f t="shared" si="5"/>
        <v>0.36171904227459784</v>
      </c>
      <c r="F24" s="20">
        <v>1759</v>
      </c>
      <c r="G24" s="21">
        <v>49</v>
      </c>
      <c r="H24" s="22">
        <v>1153</v>
      </c>
      <c r="I24" s="23">
        <f t="shared" si="6"/>
        <v>16027</v>
      </c>
      <c r="J24" s="24">
        <v>35</v>
      </c>
      <c r="K24" s="25">
        <f t="shared" si="7"/>
        <v>10417.549999999999</v>
      </c>
    </row>
    <row r="25" spans="1:26" ht="15.75" x14ac:dyDescent="0.25">
      <c r="A25" s="9">
        <v>43160</v>
      </c>
      <c r="B25" s="18">
        <v>43449</v>
      </c>
      <c r="C25" s="18">
        <v>26928</v>
      </c>
      <c r="D25" s="18">
        <f t="shared" si="4"/>
        <v>16521</v>
      </c>
      <c r="E25" s="19">
        <f t="shared" si="5"/>
        <v>0.3802389007802251</v>
      </c>
      <c r="F25" s="20">
        <v>2240</v>
      </c>
      <c r="G25" s="21">
        <v>115</v>
      </c>
      <c r="H25" s="22">
        <v>1236</v>
      </c>
      <c r="I25" s="23">
        <f t="shared" si="6"/>
        <v>17410</v>
      </c>
      <c r="J25" s="24">
        <v>34</v>
      </c>
      <c r="K25" s="25">
        <f t="shared" si="7"/>
        <v>11490.6</v>
      </c>
    </row>
    <row r="26" spans="1:26" ht="15.75" x14ac:dyDescent="0.25">
      <c r="A26" s="9">
        <v>43525</v>
      </c>
      <c r="B26" s="18">
        <v>48340</v>
      </c>
      <c r="C26" s="18">
        <v>29802</v>
      </c>
      <c r="D26" s="18">
        <f t="shared" si="4"/>
        <v>18538</v>
      </c>
      <c r="E26" s="19">
        <f t="shared" si="5"/>
        <v>0.38349193214729005</v>
      </c>
      <c r="F26" s="20">
        <v>2080</v>
      </c>
      <c r="G26" s="21">
        <v>71</v>
      </c>
      <c r="H26" s="22">
        <v>1397</v>
      </c>
      <c r="I26" s="23">
        <f t="shared" si="6"/>
        <v>19150</v>
      </c>
      <c r="J26" s="24">
        <v>33</v>
      </c>
      <c r="K26" s="25">
        <f t="shared" si="7"/>
        <v>12830.5</v>
      </c>
    </row>
    <row r="27" spans="1:26" ht="15.75" x14ac:dyDescent="0.25">
      <c r="A27" s="9">
        <v>43891</v>
      </c>
      <c r="B27" s="18">
        <v>49338</v>
      </c>
      <c r="C27" s="18">
        <v>30044</v>
      </c>
      <c r="D27" s="18">
        <f t="shared" si="4"/>
        <v>19294</v>
      </c>
      <c r="E27" s="19">
        <f t="shared" si="5"/>
        <v>0.39105760265920791</v>
      </c>
      <c r="F27" s="20">
        <v>2417</v>
      </c>
      <c r="G27" s="21">
        <v>81</v>
      </c>
      <c r="H27" s="22">
        <v>1645</v>
      </c>
      <c r="I27" s="23">
        <f t="shared" si="6"/>
        <v>19985</v>
      </c>
      <c r="J27" s="24">
        <v>22</v>
      </c>
      <c r="K27" s="25">
        <f t="shared" si="7"/>
        <v>15588.3</v>
      </c>
    </row>
    <row r="28" spans="1:26" ht="15.75" x14ac:dyDescent="0.25">
      <c r="A28" s="9">
        <v>44256</v>
      </c>
      <c r="B28" s="18">
        <v>49257</v>
      </c>
      <c r="C28" s="18">
        <v>32193</v>
      </c>
      <c r="D28" s="18">
        <f t="shared" si="4"/>
        <v>17064</v>
      </c>
      <c r="E28" s="19">
        <f t="shared" si="5"/>
        <v>0.34642791887447472</v>
      </c>
      <c r="F28" s="20">
        <v>2577</v>
      </c>
      <c r="G28" s="21">
        <v>58</v>
      </c>
      <c r="H28" s="22">
        <v>1646</v>
      </c>
      <c r="I28" s="23">
        <f t="shared" si="6"/>
        <v>17937</v>
      </c>
      <c r="J28" s="24">
        <v>25</v>
      </c>
      <c r="K28" s="25">
        <f t="shared" si="7"/>
        <v>13452.75</v>
      </c>
    </row>
    <row r="29" spans="1:26" ht="15.75" x14ac:dyDescent="0.25">
      <c r="A29" s="9">
        <v>44621</v>
      </c>
      <c r="B29" s="18">
        <v>60645</v>
      </c>
      <c r="C29" s="18">
        <v>40021</v>
      </c>
      <c r="D29" s="18">
        <f t="shared" si="4"/>
        <v>20624</v>
      </c>
      <c r="E29" s="19">
        <f t="shared" si="5"/>
        <v>0.34007750020611754</v>
      </c>
      <c r="F29" s="20">
        <v>1910</v>
      </c>
      <c r="G29" s="21">
        <v>60</v>
      </c>
      <c r="H29" s="22">
        <v>1732</v>
      </c>
      <c r="I29" s="23">
        <f t="shared" si="6"/>
        <v>20742</v>
      </c>
      <c r="J29" s="24">
        <v>25</v>
      </c>
      <c r="K29" s="25">
        <f t="shared" si="7"/>
        <v>15556.5</v>
      </c>
    </row>
    <row r="30" spans="1:26" ht="15.75" x14ac:dyDescent="0.25">
      <c r="A30" s="9">
        <v>44986</v>
      </c>
      <c r="B30" s="18">
        <v>70919</v>
      </c>
      <c r="C30" s="18">
        <v>45215</v>
      </c>
      <c r="D30" s="18">
        <f t="shared" si="4"/>
        <v>25704</v>
      </c>
      <c r="E30" s="19">
        <f t="shared" si="5"/>
        <v>0.36244165879383522</v>
      </c>
      <c r="F30" s="21">
        <v>2098</v>
      </c>
      <c r="G30" s="21">
        <v>78</v>
      </c>
      <c r="H30" s="22">
        <v>1809</v>
      </c>
      <c r="I30" s="23">
        <f t="shared" si="6"/>
        <v>25915</v>
      </c>
      <c r="J30" s="24">
        <v>25</v>
      </c>
      <c r="K30" s="25">
        <f t="shared" si="7"/>
        <v>19436.25</v>
      </c>
    </row>
    <row r="31" spans="1:26" ht="15.75" x14ac:dyDescent="0.25">
      <c r="A31" s="9">
        <v>45352</v>
      </c>
      <c r="B31" s="18">
        <v>70866</v>
      </c>
      <c r="C31" s="18">
        <v>44634</v>
      </c>
      <c r="D31" s="18">
        <f t="shared" si="4"/>
        <v>26232</v>
      </c>
      <c r="E31" s="19">
        <f t="shared" si="5"/>
        <v>0.37016340699348066</v>
      </c>
      <c r="F31" s="21">
        <v>2804</v>
      </c>
      <c r="G31" s="21">
        <v>80</v>
      </c>
      <c r="H31" s="22">
        <v>1816</v>
      </c>
      <c r="I31" s="23">
        <f t="shared" si="6"/>
        <v>27140</v>
      </c>
      <c r="J31" s="24">
        <v>24</v>
      </c>
      <c r="K31" s="25">
        <f t="shared" si="7"/>
        <v>20626.400000000001</v>
      </c>
    </row>
    <row r="35" spans="1:2" x14ac:dyDescent="0.25">
      <c r="A35" s="28" t="s">
        <v>20</v>
      </c>
      <c r="B35" s="28" t="s">
        <v>0</v>
      </c>
    </row>
    <row r="36" spans="1:2" x14ac:dyDescent="0.25">
      <c r="A36" t="s">
        <v>15</v>
      </c>
      <c r="B36">
        <v>30596.59</v>
      </c>
    </row>
    <row r="37" spans="1:2" x14ac:dyDescent="0.25">
      <c r="A37" t="s">
        <v>16</v>
      </c>
      <c r="B37">
        <v>20966.830000000002</v>
      </c>
    </row>
    <row r="38" spans="1:2" x14ac:dyDescent="0.25">
      <c r="A38" t="s">
        <v>17</v>
      </c>
      <c r="B38">
        <v>2989.5</v>
      </c>
    </row>
    <row r="39" spans="1:2" x14ac:dyDescent="0.25">
      <c r="A39" t="s">
        <v>18</v>
      </c>
      <c r="B39">
        <v>15791.83</v>
      </c>
    </row>
    <row r="40" spans="1:2" x14ac:dyDescent="0.25">
      <c r="A40" t="s">
        <v>19</v>
      </c>
      <c r="B40">
        <v>8344.4</v>
      </c>
    </row>
  </sheetData>
  <mergeCells count="2">
    <mergeCell ref="A1:AC1"/>
    <mergeCell ref="X18:Z2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ITC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Gurusamy</dc:creator>
  <cp:lastModifiedBy>Sekaran Gurusamy</cp:lastModifiedBy>
  <dcterms:created xsi:type="dcterms:W3CDTF">2025-01-06T12:42:11Z</dcterms:created>
  <dcterms:modified xsi:type="dcterms:W3CDTF">2025-01-07T14:29:22Z</dcterms:modified>
</cp:coreProperties>
</file>