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Batch 9\CSE 7215c\Day 02\"/>
    </mc:Choice>
  </mc:AlternateContent>
  <bookViews>
    <workbookView xWindow="0" yWindow="0" windowWidth="24000" windowHeight="1032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5" i="1"/>
  <c r="K18" i="1"/>
  <c r="K17" i="1"/>
  <c r="E17" i="1"/>
  <c r="M14" i="1" s="1"/>
  <c r="M4" i="1" l="1"/>
  <c r="M8" i="1"/>
  <c r="M12" i="1"/>
  <c r="I4" i="1"/>
  <c r="I8" i="1"/>
  <c r="I12" i="1"/>
  <c r="M3" i="1"/>
  <c r="I15" i="1"/>
  <c r="I9" i="1"/>
  <c r="I2" i="1"/>
  <c r="I6" i="1"/>
  <c r="I10" i="1"/>
  <c r="I14" i="1"/>
  <c r="M15" i="1"/>
  <c r="M5" i="1"/>
  <c r="M9" i="1"/>
  <c r="M13" i="1"/>
  <c r="M7" i="1"/>
  <c r="M11" i="1"/>
  <c r="I5" i="1"/>
  <c r="I13" i="1"/>
  <c r="I3" i="1"/>
  <c r="I7" i="1"/>
  <c r="I11" i="1"/>
  <c r="M2" i="1"/>
  <c r="M17" i="1" s="1"/>
  <c r="M6" i="1"/>
  <c r="M10" i="1"/>
  <c r="L17" i="1"/>
  <c r="M18" i="1"/>
  <c r="O17" i="1"/>
  <c r="O18" i="1" s="1"/>
  <c r="L18" i="1"/>
  <c r="N5" i="1" l="1"/>
  <c r="J5" i="1"/>
  <c r="J10" i="1"/>
  <c r="N10" i="1"/>
  <c r="N15" i="1"/>
  <c r="J15" i="1"/>
  <c r="N4" i="1"/>
  <c r="J4" i="1"/>
  <c r="N7" i="1"/>
  <c r="J7" i="1"/>
  <c r="J6" i="1"/>
  <c r="N6" i="1"/>
  <c r="N11" i="1"/>
  <c r="J11" i="1"/>
  <c r="N3" i="1"/>
  <c r="J3" i="1"/>
  <c r="I17" i="1"/>
  <c r="J2" i="1"/>
  <c r="N2" i="1"/>
  <c r="N12" i="1"/>
  <c r="J12" i="1"/>
  <c r="N13" i="1"/>
  <c r="J13" i="1"/>
  <c r="J14" i="1"/>
  <c r="N14" i="1"/>
  <c r="N9" i="1"/>
  <c r="J9" i="1"/>
  <c r="N8" i="1"/>
  <c r="J8" i="1"/>
  <c r="N17" i="1" l="1"/>
  <c r="N18" i="1" s="1"/>
  <c r="J18" i="1"/>
  <c r="J17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<sst xmlns="http://schemas.openxmlformats.org/spreadsheetml/2006/main" count="14" uniqueCount="14">
  <si>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</si>
  <si>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</si>
  <si>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</si>
  <si>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</si>
  <si>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</si>
  <si>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</si>
  <si>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Adj Close*</t>
  </si>
  <si>
    <t>Mean Distance</t>
  </si>
  <si>
    <t>Mean Absolute Deviation</t>
  </si>
  <si>
    <t>Mean Square Distance</t>
  </si>
  <si>
    <t>Mean Absolute Deviation (Hypothetical)</t>
  </si>
  <si>
    <t>Mean Distance (Hypothetical)</t>
  </si>
  <si>
    <t>Close Price (Hypothetical)</t>
  </si>
  <si>
    <t>Mean Square Distance (Hypothetical)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</si>
</sst>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5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2" fontId="0" fillId="0" borderId="0" xfId="0" applyNumberFormat="1"/>
    <xf numFmtId="0" fontId="2" fillId="0" borderId="0" xfId="0" applyFont="1" applyAlignment="1">
      <alignment horizontal="right" vertical="center" wrapText="1"/>
    </xf>
    <xf numFmtId="2" fontId="3" fillId="0" borderId="0" xfId="0" applyNumberFormat="1" applyFont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Sheet1!$I$2:$I$15</c:f>
              <c:numCache>
                <c:formatCode>#,##0.00</c:formatCode>
                <c:ptCount val="14"/>
                <c:pt idx="0">
                  <c:v>-69.035714285714675</c:v>
                </c:pt>
                <c:pt idx="1">
                  <c:v>-69.035714285714675</c:v>
                </c:pt>
                <c:pt idx="2">
                  <c:v>-27.535714285714675</c:v>
                </c:pt>
                <c:pt idx="3">
                  <c:v>-27.535714285714675</c:v>
                </c:pt>
                <c:pt idx="4">
                  <c:v>15.164285714285143</c:v>
                </c:pt>
                <c:pt idx="5">
                  <c:v>16.664285714285143</c:v>
                </c:pt>
                <c:pt idx="6">
                  <c:v>-28.985714285714494</c:v>
                </c:pt>
                <c:pt idx="7">
                  <c:v>-45.085714285714857</c:v>
                </c:pt>
                <c:pt idx="8">
                  <c:v>27.564285714285688</c:v>
                </c:pt>
                <c:pt idx="9">
                  <c:v>34.814285714285688</c:v>
                </c:pt>
                <c:pt idx="10">
                  <c:v>55.264285714285506</c:v>
                </c:pt>
                <c:pt idx="11">
                  <c:v>23.364285714284961</c:v>
                </c:pt>
                <c:pt idx="12">
                  <c:v>26.214285714285325</c:v>
                </c:pt>
                <c:pt idx="13">
                  <c:v>68.164285714285143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599808"/>
        <c:axId val="-1701601440"/>
      </c:barChart>
      <c:dateAx>
        <c:axId val="-17015998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1440"/>
        <c:crosses val="autoZero"/>
        <c:auto val="1"/>
        <c:lblOffset val="100"/>
        <c:baseTimeUnit val="days"/>
      </c:dateAx>
      <c:valAx>
        <c:axId val="-1701601440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 (Hypothetical)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Sheet1!$K$2:$K$15</c:f>
              <c:numCache>
                <c:formatCode>General</c:formatCode>
                <c:ptCount val="14"/>
                <c:pt idx="0" formatCode="0.00">
                  <c:v>-25</c:v>
                </c:pt>
                <c:pt idx="1">
                  <c:v>38.479999999999997</c:v>
                </c:pt>
                <c:pt idx="2">
                  <c:v>32.51</c:v>
                </c:pt>
                <c:pt idx="3">
                  <c:v>-28.36</c:v>
                </c:pt>
                <c:pt idx="4">
                  <c:v>-15.23</c:v>
                </c:pt>
                <c:pt idx="5">
                  <c:v>91.01</c:v>
                </c:pt>
                <c:pt idx="6">
                  <c:v>-5.32</c:v>
                </c:pt>
                <c:pt idx="7">
                  <c:v>48.58</c:v>
                </c:pt>
                <c:pt idx="8">
                  <c:v>21.4</c:v>
                </c:pt>
                <c:pt idx="9">
                  <c:v>-7.75</c:v>
                </c:pt>
                <c:pt idx="10">
                  <c:v>10.220000000000001</c:v>
                </c:pt>
                <c:pt idx="11">
                  <c:v>25.01</c:v>
                </c:pt>
                <c:pt idx="12">
                  <c:v>-90.52</c:v>
                </c:pt>
                <c:pt idx="13">
                  <c:v>-95.03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605248"/>
        <c:axId val="-1701602528"/>
      </c:barChart>
      <c:dateAx>
        <c:axId val="-170160524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2528"/>
        <c:crosses val="autoZero"/>
        <c:auto val="1"/>
        <c:lblOffset val="100"/>
        <c:baseTimeUnit val="days"/>
      </c:dateAx>
      <c:valAx>
        <c:axId val="-170160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Sheet1!$E$2:$E$15</c:f>
              <c:numCache>
                <c:formatCode>#,##0.00</c:formatCode>
                <c:ptCount val="14"/>
                <c:pt idx="0">
                  <c:v>4084.5</c:v>
                </c:pt>
                <c:pt idx="1">
                  <c:v>4084.5</c:v>
                </c:pt>
                <c:pt idx="2">
                  <c:v>4126</c:v>
                </c:pt>
                <c:pt idx="3">
                  <c:v>4126</c:v>
                </c:pt>
                <c:pt idx="4">
                  <c:v>4168.7</c:v>
                </c:pt>
                <c:pt idx="5">
                  <c:v>4170.2</c:v>
                </c:pt>
                <c:pt idx="6">
                  <c:v>4124.55</c:v>
                </c:pt>
                <c:pt idx="7">
                  <c:v>4108.45</c:v>
                </c:pt>
                <c:pt idx="8">
                  <c:v>4181.1000000000004</c:v>
                </c:pt>
                <c:pt idx="9">
                  <c:v>4188.3500000000004</c:v>
                </c:pt>
                <c:pt idx="10">
                  <c:v>4208.8</c:v>
                </c:pt>
                <c:pt idx="11">
                  <c:v>4176.8999999999996</c:v>
                </c:pt>
                <c:pt idx="12">
                  <c:v>4179.75</c:v>
                </c:pt>
                <c:pt idx="13">
                  <c:v>4221.7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601984"/>
        <c:axId val="-1701600896"/>
      </c:scatterChart>
      <c:valAx>
        <c:axId val="-17016019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0896"/>
        <c:crosses val="autoZero"/>
        <c:crossBetween val="midCat"/>
      </c:valAx>
      <c:valAx>
        <c:axId val="-1701600896"/>
        <c:scaling>
          <c:orientation val="minMax"/>
          <c:max val="43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 (Hypothetical)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Sheet1!$M$2:$M$15</c:f>
              <c:numCache>
                <c:formatCode>#,##0.00</c:formatCode>
                <c:ptCount val="14"/>
                <c:pt idx="0">
                  <c:v>4128.5357142857147</c:v>
                </c:pt>
                <c:pt idx="1">
                  <c:v>4192.0157142857142</c:v>
                </c:pt>
                <c:pt idx="2">
                  <c:v>4186.0457142857149</c:v>
                </c:pt>
                <c:pt idx="3">
                  <c:v>4125.175714285715</c:v>
                </c:pt>
                <c:pt idx="4">
                  <c:v>4138.3057142857151</c:v>
                </c:pt>
                <c:pt idx="5">
                  <c:v>4244.5457142857149</c:v>
                </c:pt>
                <c:pt idx="6">
                  <c:v>4148.215714285715</c:v>
                </c:pt>
                <c:pt idx="7">
                  <c:v>4202.1157142857146</c:v>
                </c:pt>
                <c:pt idx="8">
                  <c:v>4174.9357142857143</c:v>
                </c:pt>
                <c:pt idx="9">
                  <c:v>4145.7857142857147</c:v>
                </c:pt>
                <c:pt idx="10">
                  <c:v>4163.7557142857149</c:v>
                </c:pt>
                <c:pt idx="11">
                  <c:v>4178.5457142857149</c:v>
                </c:pt>
                <c:pt idx="12">
                  <c:v>4063.0157142857147</c:v>
                </c:pt>
                <c:pt idx="13">
                  <c:v>4058.5057142857145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611776"/>
        <c:axId val="-1701610144"/>
      </c:scatterChart>
      <c:valAx>
        <c:axId val="-17016117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10144"/>
        <c:crosses val="autoZero"/>
        <c:crossBetween val="midCat"/>
      </c:valAx>
      <c:valAx>
        <c:axId val="-1701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9525</xdr:rowOff>
    </xdr:from>
    <xdr:to>
      <xdr:col>25</xdr:col>
      <xdr:colOff>190500</xdr:colOff>
      <xdr:row>12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13</xdr:row>
      <xdr:rowOff>9525</xdr:rowOff>
    </xdr:from>
    <xdr:to>
      <xdr:col>25</xdr:col>
      <xdr:colOff>209550</xdr:colOff>
      <xdr:row>27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18</xdr:row>
      <xdr:rowOff>133349</xdr:rowOff>
    </xdr:from>
    <xdr:to>
      <xdr:col>9</xdr:col>
      <xdr:colOff>469899</xdr:colOff>
      <xdr:row>37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18</xdr:row>
      <xdr:rowOff>142875</xdr:rowOff>
    </xdr:from>
    <xdr:to>
      <xdr:col>17</xdr:col>
      <xdr:colOff>393700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H18" sqref="H18"/>
    </sheetView>
  </sheetViews>
  <sheetFormatPr defaultRowHeight="15" x14ac:dyDescent="0.25"/>
  <cols>
    <col min="1" max="1" width="10" bestFit="1" customWidth="1"/>
    <col min="9" max="9" width="12.42578125" customWidth="1"/>
    <col min="10" max="10" width="10.140625" customWidth="1"/>
    <col min="11" max="12" width="14.140625" customWidth="1"/>
    <col min="13" max="13" width="14.42578125" customWidth="1"/>
    <col min="14" max="14" width="12.7109375" bestFit="1" customWidth="1"/>
    <col min="15" max="15" width="14.140625" customWidth="1"/>
  </cols>
  <sheetData>
    <row r="1" spans="1:15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8" t="s">
        <v>11</v>
      </c>
      <c r="L1" s="8" t="s">
        <v>10</v>
      </c>
      <c r="M1" s="8" t="s">
        <v>12</v>
      </c>
      <c r="N1" s="2" t="s">
        <v>9</v>
      </c>
      <c r="O1" s="8" t="s">
        <v>13</v>
      </c>
    </row>
    <row r="2" spans="1:15" x14ac:dyDescent="0.25">
      <c r="A2" s="3">
        <v>41946</v>
      </c>
      <c r="B2" s="5">
        <v>4075</v>
      </c>
      <c r="C2" s="5">
        <v>4108.45</v>
      </c>
      <c r="D2" s="5">
        <v>4034.8</v>
      </c>
      <c r="E2" s="5">
        <v>4084.5</v>
      </c>
      <c r="F2" s="6">
        <v>62700</v>
      </c>
      <c r="G2" s="5">
        <v>4084.5</v>
      </c>
      <c r="I2" s="4">
        <f t="shared" ref="I2:I15" si="0">E2-$E$17</f>
        <v>-69.035714285714675</v>
      </c>
      <c r="J2" s="7">
        <f t="shared" ref="J2:J15" si="1">ABS(I2)</f>
        <v>69.035714285714675</v>
      </c>
      <c r="K2" s="9">
        <v>-25</v>
      </c>
      <c r="L2" s="10">
        <f t="shared" ref="L2:L15" si="2">ABS(K2)</f>
        <v>25</v>
      </c>
      <c r="M2" s="11">
        <f t="shared" ref="M2:M15" si="3">K2+$E$17</f>
        <v>4128.5357142857147</v>
      </c>
      <c r="N2" s="4">
        <f t="shared" ref="N2:N15" si="4">I2^2</f>
        <v>4765.9298469388295</v>
      </c>
      <c r="O2" s="9">
        <f t="shared" ref="O2:O15" si="5">K2^2</f>
        <v>625</v>
      </c>
    </row>
    <row r="3" spans="1:15" x14ac:dyDescent="0.25">
      <c r="A3" s="3">
        <v>41947</v>
      </c>
      <c r="B3" s="5">
        <v>4084.5</v>
      </c>
      <c r="C3" s="5">
        <v>4084.5</v>
      </c>
      <c r="D3" s="5">
        <v>4084.5</v>
      </c>
      <c r="E3" s="5">
        <v>4084.5</v>
      </c>
      <c r="F3" s="1">
        <v>0</v>
      </c>
      <c r="G3" s="5">
        <v>4084.5</v>
      </c>
      <c r="I3" s="4">
        <f t="shared" si="0"/>
        <v>-69.035714285714675</v>
      </c>
      <c r="J3" s="7">
        <f t="shared" si="1"/>
        <v>69.035714285714675</v>
      </c>
      <c r="K3" s="10">
        <v>38.479999999999997</v>
      </c>
      <c r="L3" s="10">
        <f t="shared" si="2"/>
        <v>38.479999999999997</v>
      </c>
      <c r="M3" s="11">
        <f t="shared" si="3"/>
        <v>4192.0157142857142</v>
      </c>
      <c r="N3" s="4">
        <f t="shared" si="4"/>
        <v>4765.9298469388295</v>
      </c>
      <c r="O3" s="9">
        <f t="shared" si="5"/>
        <v>1480.7103999999997</v>
      </c>
    </row>
    <row r="4" spans="1:15" x14ac:dyDescent="0.25">
      <c r="A4" s="3">
        <v>41948</v>
      </c>
      <c r="B4" s="5">
        <v>4079.9</v>
      </c>
      <c r="C4" s="5">
        <v>4154.3500000000004</v>
      </c>
      <c r="D4" s="5">
        <v>4057.35</v>
      </c>
      <c r="E4" s="5">
        <v>4126</v>
      </c>
      <c r="F4" s="6">
        <v>73200</v>
      </c>
      <c r="G4" s="5">
        <v>4126</v>
      </c>
      <c r="I4" s="4">
        <f t="shared" si="0"/>
        <v>-27.535714285714675</v>
      </c>
      <c r="J4" s="7">
        <f t="shared" si="1"/>
        <v>27.535714285714675</v>
      </c>
      <c r="K4" s="10">
        <v>32.51</v>
      </c>
      <c r="L4" s="10">
        <f t="shared" si="2"/>
        <v>32.51</v>
      </c>
      <c r="M4" s="11">
        <f t="shared" si="3"/>
        <v>4186.0457142857149</v>
      </c>
      <c r="N4" s="4">
        <f t="shared" si="4"/>
        <v>758.21556122451125</v>
      </c>
      <c r="O4" s="9">
        <f t="shared" si="5"/>
        <v>1056.9000999999998</v>
      </c>
    </row>
    <row r="5" spans="1:15" x14ac:dyDescent="0.25">
      <c r="A5" s="3">
        <v>41949</v>
      </c>
      <c r="B5" s="5">
        <v>4126</v>
      </c>
      <c r="C5" s="5">
        <v>4126</v>
      </c>
      <c r="D5" s="5">
        <v>4126</v>
      </c>
      <c r="E5" s="5">
        <v>4126</v>
      </c>
      <c r="F5" s="1">
        <v>0</v>
      </c>
      <c r="G5" s="5">
        <v>4126</v>
      </c>
      <c r="I5" s="4">
        <f t="shared" si="0"/>
        <v>-27.535714285714675</v>
      </c>
      <c r="J5" s="7">
        <f t="shared" si="1"/>
        <v>27.535714285714675</v>
      </c>
      <c r="K5" s="10">
        <v>-28.36</v>
      </c>
      <c r="L5" s="10">
        <f t="shared" si="2"/>
        <v>28.36</v>
      </c>
      <c r="M5" s="11">
        <f t="shared" si="3"/>
        <v>4125.175714285715</v>
      </c>
      <c r="N5" s="4">
        <f t="shared" si="4"/>
        <v>758.21556122451125</v>
      </c>
      <c r="O5" s="9">
        <f t="shared" si="5"/>
        <v>804.28959999999995</v>
      </c>
    </row>
    <row r="6" spans="1:15" x14ac:dyDescent="0.25">
      <c r="A6" s="3">
        <v>41950</v>
      </c>
      <c r="B6" s="5">
        <v>4126</v>
      </c>
      <c r="C6" s="5">
        <v>4183.45</v>
      </c>
      <c r="D6" s="5">
        <v>4116.3</v>
      </c>
      <c r="E6" s="5">
        <v>4168.7</v>
      </c>
      <c r="F6" s="6">
        <v>61800</v>
      </c>
      <c r="G6" s="5">
        <v>4168.7</v>
      </c>
      <c r="I6" s="4">
        <f t="shared" si="0"/>
        <v>15.164285714285143</v>
      </c>
      <c r="J6" s="7">
        <f t="shared" si="1"/>
        <v>15.164285714285143</v>
      </c>
      <c r="K6" s="10">
        <v>-15.23</v>
      </c>
      <c r="L6" s="10">
        <f t="shared" si="2"/>
        <v>15.23</v>
      </c>
      <c r="M6" s="11">
        <f t="shared" si="3"/>
        <v>4138.3057142857151</v>
      </c>
      <c r="N6" s="4">
        <f t="shared" si="4"/>
        <v>229.95556122447246</v>
      </c>
      <c r="O6" s="9">
        <f t="shared" si="5"/>
        <v>231.9529</v>
      </c>
    </row>
    <row r="7" spans="1:15" x14ac:dyDescent="0.25">
      <c r="A7" s="3">
        <v>41953</v>
      </c>
      <c r="B7" s="5">
        <v>4169</v>
      </c>
      <c r="C7" s="5">
        <v>4181.3500000000004</v>
      </c>
      <c r="D7" s="5">
        <v>4142.2</v>
      </c>
      <c r="E7" s="5">
        <v>4170.2</v>
      </c>
      <c r="F7" s="6">
        <v>30500</v>
      </c>
      <c r="G7" s="5">
        <v>4170.2</v>
      </c>
      <c r="I7" s="4">
        <f t="shared" si="0"/>
        <v>16.664285714285143</v>
      </c>
      <c r="J7" s="7">
        <f t="shared" si="1"/>
        <v>16.664285714285143</v>
      </c>
      <c r="K7" s="10">
        <v>91.01</v>
      </c>
      <c r="L7" s="10">
        <f t="shared" si="2"/>
        <v>91.01</v>
      </c>
      <c r="M7" s="11">
        <f t="shared" si="3"/>
        <v>4244.5457142857149</v>
      </c>
      <c r="N7" s="4">
        <f t="shared" si="4"/>
        <v>277.69841836732786</v>
      </c>
      <c r="O7" s="9">
        <f t="shared" si="5"/>
        <v>8282.8201000000008</v>
      </c>
    </row>
    <row r="8" spans="1:15" x14ac:dyDescent="0.25">
      <c r="A8" s="3">
        <v>41954</v>
      </c>
      <c r="B8" s="5">
        <v>4165.5</v>
      </c>
      <c r="C8" s="5">
        <v>4165.5</v>
      </c>
      <c r="D8" s="5">
        <v>4108.8500000000004</v>
      </c>
      <c r="E8" s="5">
        <v>4124.55</v>
      </c>
      <c r="F8" s="6">
        <v>32500</v>
      </c>
      <c r="G8" s="5">
        <v>4124.55</v>
      </c>
      <c r="I8" s="4">
        <f t="shared" si="0"/>
        <v>-28.985714285714494</v>
      </c>
      <c r="J8" s="7">
        <f t="shared" si="1"/>
        <v>28.985714285714494</v>
      </c>
      <c r="K8" s="10">
        <v>-5.32</v>
      </c>
      <c r="L8" s="10">
        <f t="shared" si="2"/>
        <v>5.32</v>
      </c>
      <c r="M8" s="11">
        <f t="shared" si="3"/>
        <v>4148.215714285715</v>
      </c>
      <c r="N8" s="4">
        <f t="shared" si="4"/>
        <v>840.17163265307329</v>
      </c>
      <c r="O8" s="9">
        <f t="shared" si="5"/>
        <v>28.302400000000002</v>
      </c>
    </row>
    <row r="9" spans="1:15" x14ac:dyDescent="0.25">
      <c r="A9" s="3">
        <v>41955</v>
      </c>
      <c r="B9" s="5">
        <v>4121.1000000000004</v>
      </c>
      <c r="C9" s="5">
        <v>4150</v>
      </c>
      <c r="D9" s="5">
        <v>4101</v>
      </c>
      <c r="E9" s="5">
        <v>4108.45</v>
      </c>
      <c r="F9" s="6">
        <v>28200</v>
      </c>
      <c r="G9" s="5">
        <v>4108.45</v>
      </c>
      <c r="I9" s="4">
        <f t="shared" si="0"/>
        <v>-45.085714285714857</v>
      </c>
      <c r="J9" s="7">
        <f t="shared" si="1"/>
        <v>45.085714285714857</v>
      </c>
      <c r="K9" s="10">
        <v>48.58</v>
      </c>
      <c r="L9" s="10">
        <f t="shared" si="2"/>
        <v>48.58</v>
      </c>
      <c r="M9" s="11">
        <f t="shared" si="3"/>
        <v>4202.1157142857146</v>
      </c>
      <c r="N9" s="4">
        <f t="shared" si="4"/>
        <v>2032.7216326531127</v>
      </c>
      <c r="O9" s="9">
        <f t="shared" si="5"/>
        <v>2360.0164</v>
      </c>
    </row>
    <row r="10" spans="1:15" x14ac:dyDescent="0.25">
      <c r="A10" s="3">
        <v>41956</v>
      </c>
      <c r="B10" s="5">
        <v>4111</v>
      </c>
      <c r="C10" s="5">
        <v>4200</v>
      </c>
      <c r="D10" s="5">
        <v>4111</v>
      </c>
      <c r="E10" s="5">
        <v>4181.1000000000004</v>
      </c>
      <c r="F10" s="6">
        <v>41300</v>
      </c>
      <c r="G10" s="5">
        <v>4181.1000000000004</v>
      </c>
      <c r="I10" s="4">
        <f t="shared" si="0"/>
        <v>27.564285714285688</v>
      </c>
      <c r="J10" s="7">
        <f t="shared" si="1"/>
        <v>27.564285714285688</v>
      </c>
      <c r="K10" s="10">
        <v>21.4</v>
      </c>
      <c r="L10" s="10">
        <f t="shared" si="2"/>
        <v>21.4</v>
      </c>
      <c r="M10" s="11">
        <f t="shared" si="3"/>
        <v>4174.9357142857143</v>
      </c>
      <c r="N10" s="4">
        <f t="shared" si="4"/>
        <v>759.78984693877408</v>
      </c>
      <c r="O10" s="9">
        <f t="shared" si="5"/>
        <v>457.95999999999992</v>
      </c>
    </row>
    <row r="11" spans="1:15" x14ac:dyDescent="0.25">
      <c r="A11" s="3">
        <v>41957</v>
      </c>
      <c r="B11" s="5">
        <v>4191.05</v>
      </c>
      <c r="C11" s="5">
        <v>4209.45</v>
      </c>
      <c r="D11" s="5">
        <v>4176.1499999999996</v>
      </c>
      <c r="E11" s="5">
        <v>4188.3500000000004</v>
      </c>
      <c r="F11" s="6">
        <v>44300</v>
      </c>
      <c r="G11" s="5">
        <v>4188.3500000000004</v>
      </c>
      <c r="I11" s="4">
        <f t="shared" si="0"/>
        <v>34.814285714285688</v>
      </c>
      <c r="J11" s="7">
        <f t="shared" si="1"/>
        <v>34.814285714285688</v>
      </c>
      <c r="K11" s="10">
        <v>-7.75</v>
      </c>
      <c r="L11" s="10">
        <f t="shared" si="2"/>
        <v>7.75</v>
      </c>
      <c r="M11" s="11">
        <f t="shared" si="3"/>
        <v>4145.7857142857147</v>
      </c>
      <c r="N11" s="4">
        <f t="shared" si="4"/>
        <v>1212.0344897959167</v>
      </c>
      <c r="O11" s="9">
        <f t="shared" si="5"/>
        <v>60.0625</v>
      </c>
    </row>
    <row r="12" spans="1:15" x14ac:dyDescent="0.25">
      <c r="A12" s="3">
        <v>41960</v>
      </c>
      <c r="B12" s="5">
        <v>4180</v>
      </c>
      <c r="C12" s="5">
        <v>4225</v>
      </c>
      <c r="D12" s="5">
        <v>4149.3500000000004</v>
      </c>
      <c r="E12" s="5">
        <v>4208.8</v>
      </c>
      <c r="F12" s="6">
        <v>49100</v>
      </c>
      <c r="G12" s="5">
        <v>4208.8</v>
      </c>
      <c r="I12" s="4">
        <f t="shared" si="0"/>
        <v>55.264285714285506</v>
      </c>
      <c r="J12" s="7">
        <f t="shared" si="1"/>
        <v>55.264285714285506</v>
      </c>
      <c r="K12" s="10">
        <v>10.220000000000001</v>
      </c>
      <c r="L12" s="10">
        <f t="shared" si="2"/>
        <v>10.220000000000001</v>
      </c>
      <c r="M12" s="11">
        <f t="shared" si="3"/>
        <v>4163.7557142857149</v>
      </c>
      <c r="N12" s="4">
        <f t="shared" si="4"/>
        <v>3054.141275510181</v>
      </c>
      <c r="O12" s="9">
        <f t="shared" si="5"/>
        <v>104.44840000000001</v>
      </c>
    </row>
    <row r="13" spans="1:15" x14ac:dyDescent="0.25">
      <c r="A13" s="3">
        <v>41961</v>
      </c>
      <c r="B13" s="5">
        <v>4220</v>
      </c>
      <c r="C13" s="5">
        <v>4225</v>
      </c>
      <c r="D13" s="5">
        <v>4170.2</v>
      </c>
      <c r="E13" s="5">
        <v>4176.8999999999996</v>
      </c>
      <c r="F13" s="6">
        <v>28900</v>
      </c>
      <c r="G13" s="5">
        <v>4176.8999999999996</v>
      </c>
      <c r="I13" s="4">
        <f t="shared" si="0"/>
        <v>23.364285714284961</v>
      </c>
      <c r="J13" s="7">
        <f t="shared" si="1"/>
        <v>23.364285714284961</v>
      </c>
      <c r="K13" s="10">
        <v>25.01</v>
      </c>
      <c r="L13" s="10">
        <f t="shared" si="2"/>
        <v>25.01</v>
      </c>
      <c r="M13" s="11">
        <f t="shared" si="3"/>
        <v>4178.5457142857149</v>
      </c>
      <c r="N13" s="4">
        <f t="shared" si="4"/>
        <v>545.88984693874033</v>
      </c>
      <c r="O13" s="9">
        <f t="shared" si="5"/>
        <v>625.50010000000009</v>
      </c>
    </row>
    <row r="14" spans="1:15" x14ac:dyDescent="0.25">
      <c r="A14" s="3">
        <v>41962</v>
      </c>
      <c r="B14" s="5">
        <v>4182</v>
      </c>
      <c r="C14" s="5">
        <v>4196</v>
      </c>
      <c r="D14" s="5">
        <v>4141.8999999999996</v>
      </c>
      <c r="E14" s="5">
        <v>4179.75</v>
      </c>
      <c r="F14" s="6">
        <v>30300</v>
      </c>
      <c r="G14" s="5">
        <v>4179.75</v>
      </c>
      <c r="I14" s="4">
        <f t="shared" si="0"/>
        <v>26.214285714285325</v>
      </c>
      <c r="J14" s="7">
        <f t="shared" si="1"/>
        <v>26.214285714285325</v>
      </c>
      <c r="K14" s="10">
        <v>-90.52</v>
      </c>
      <c r="L14" s="10">
        <f t="shared" si="2"/>
        <v>90.52</v>
      </c>
      <c r="M14" s="11">
        <f t="shared" si="3"/>
        <v>4063.0157142857147</v>
      </c>
      <c r="N14" s="4">
        <f t="shared" si="4"/>
        <v>687.18877551018363</v>
      </c>
      <c r="O14" s="9">
        <f t="shared" si="5"/>
        <v>8193.8703999999998</v>
      </c>
    </row>
    <row r="15" spans="1:15" x14ac:dyDescent="0.25">
      <c r="A15" s="3">
        <v>41963</v>
      </c>
      <c r="B15" s="5">
        <v>4182</v>
      </c>
      <c r="C15" s="5">
        <v>4232.3999999999996</v>
      </c>
      <c r="D15" s="5">
        <v>4182</v>
      </c>
      <c r="E15" s="5">
        <v>4221.7</v>
      </c>
      <c r="F15" s="6">
        <v>35000</v>
      </c>
      <c r="G15" s="5">
        <v>4221.7</v>
      </c>
      <c r="I15" s="4">
        <f t="shared" si="0"/>
        <v>68.164285714285143</v>
      </c>
      <c r="J15" s="7">
        <f t="shared" si="1"/>
        <v>68.164285714285143</v>
      </c>
      <c r="K15" s="10">
        <v>-95.03</v>
      </c>
      <c r="L15" s="10">
        <f t="shared" si="2"/>
        <v>95.03</v>
      </c>
      <c r="M15" s="11">
        <f t="shared" si="3"/>
        <v>4058.5057142857145</v>
      </c>
      <c r="N15" s="4">
        <f t="shared" si="4"/>
        <v>4646.3698469386973</v>
      </c>
      <c r="O15" s="9">
        <f t="shared" si="5"/>
        <v>9030.7008999999998</v>
      </c>
    </row>
    <row r="16" spans="1:15" x14ac:dyDescent="0.25">
      <c r="K16" s="10"/>
      <c r="L16" s="10"/>
      <c r="M16" s="10"/>
      <c r="O16" s="10"/>
    </row>
    <row r="17" spans="5:15" x14ac:dyDescent="0.25">
      <c r="E17" s="4">
        <f>AVERAGE(E2:E15)</f>
        <v>4153.5357142857147</v>
      </c>
      <c r="I17" s="4">
        <f t="shared" ref="I17:O17" si="6">AVERAGE(I2:I15)</f>
        <v>-3.8978344361696922E-13</v>
      </c>
      <c r="J17" s="7">
        <f t="shared" si="6"/>
        <v>38.173469387755048</v>
      </c>
      <c r="K17" s="9">
        <f t="shared" si="6"/>
        <v>0</v>
      </c>
      <c r="L17" s="9">
        <f t="shared" si="6"/>
        <v>38.17285714285714</v>
      </c>
      <c r="M17" s="11">
        <f t="shared" si="6"/>
        <v>4153.5357142857147</v>
      </c>
      <c r="N17" s="4">
        <f t="shared" si="6"/>
        <v>1809.5894387755118</v>
      </c>
      <c r="O17" s="11">
        <f t="shared" si="6"/>
        <v>2381.6095857142855</v>
      </c>
    </row>
    <row r="18" spans="5:15" x14ac:dyDescent="0.25">
      <c r="E18" s="7">
        <f>_xlfn.VAR.P(E2:E15)</f>
        <v>1809.5894387755118</v>
      </c>
      <c r="J18" s="7">
        <f>SUM(J2:J15)</f>
        <v>534.42857142857065</v>
      </c>
      <c r="K18" s="9">
        <f>SUM(K2:K15)</f>
        <v>0</v>
      </c>
      <c r="L18" s="9">
        <f>SUM(L2:L15)</f>
        <v>534.41999999999996</v>
      </c>
      <c r="M18" s="9">
        <f>_xlfn.VAR.P(M2:M15)</f>
        <v>2381.6095857142868</v>
      </c>
      <c r="N18" s="7">
        <f>SQRT(N17)</f>
        <v>42.53926937284551</v>
      </c>
      <c r="O18" s="9">
        <f>SQRT(O17)</f>
        <v>48.801737527615607</v>
      </c>
    </row>
    <row r="19" spans="5:15" x14ac:dyDescent="0.25">
      <c r="J19" s="7"/>
      <c r="K19" s="7"/>
      <c r="L19" s="7"/>
    </row>
  </sheetData>
  <sortState ref="A2:O15">
    <sortCondition ref="A2"/>
  </sortState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2014-11-21T06:57:22Z</dcterms:created>
  <dcterms:modified xsi:type="dcterms:W3CDTF">2014-11-23T08:15:55Z</dcterms:modified>
</cp:coreProperties>
</file>