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Standings" sheetId="1" r:id="rId4"/>
    <sheet state="visible" name="Cognitive Garage" sheetId="2" r:id="rId5"/>
    <sheet state="visible" name="Saptang Labs" sheetId="3" r:id="rId6"/>
    <sheet state="visible" name="Paradime.io" sheetId="4" r:id="rId7"/>
    <sheet state="visible" name="Quant Insti" sheetId="5" r:id="rId8"/>
    <sheet state="visible" name="IGDC" sheetId="6" r:id="rId9"/>
    <sheet state="visible" name="SAC" sheetId="7" r:id="rId10"/>
    <sheet state="visible" name="Engineers Conclave" sheetId="8" r:id="rId11"/>
    <sheet state="visible" name="ConsenSys" sheetId="9" r:id="rId12"/>
    <sheet state="visible" name="Cloudphysician" sheetId="10" r:id="rId13"/>
    <sheet state="visible" name="JLR" sheetId="11" r:id="rId14"/>
    <sheet state="visible" name="ISRO" sheetId="12" r:id="rId15"/>
    <sheet state="visible" name="gradCapital" sheetId="13" r:id="rId16"/>
    <sheet state="visible" name="Grow Simplee" sheetId="14" r:id="rId17"/>
    <sheet state="visible" name="Drona Aviation" sheetId="15" r:id="rId18"/>
    <sheet state="visible" name="DevRev" sheetId="16" r:id="rId19"/>
  </sheets>
  <definedNames/>
  <calcPr/>
</workbook>
</file>

<file path=xl/sharedStrings.xml><?xml version="1.0" encoding="utf-8"?>
<sst xmlns="http://schemas.openxmlformats.org/spreadsheetml/2006/main" count="259" uniqueCount="164">
  <si>
    <t>Mid Prep</t>
  </si>
  <si>
    <t>Low Prep</t>
  </si>
  <si>
    <t>High Prep</t>
  </si>
  <si>
    <t>Team Name</t>
  </si>
  <si>
    <t>Team ID</t>
  </si>
  <si>
    <t>Consensys</t>
  </si>
  <si>
    <t>CloudPhysician</t>
  </si>
  <si>
    <t>ISRO</t>
  </si>
  <si>
    <t>JLR</t>
  </si>
  <si>
    <t>Cognitive Garage</t>
  </si>
  <si>
    <t>Saptang Labs</t>
  </si>
  <si>
    <t>Paradime</t>
  </si>
  <si>
    <t>SAC</t>
  </si>
  <si>
    <t>EC</t>
  </si>
  <si>
    <t>QuantInsti</t>
  </si>
  <si>
    <t>IGDC</t>
  </si>
  <si>
    <t>gradCapital</t>
  </si>
  <si>
    <t>GrowSimplee</t>
  </si>
  <si>
    <t>DevRev</t>
  </si>
  <si>
    <t>Drona</t>
  </si>
  <si>
    <t>Total Score</t>
  </si>
  <si>
    <t>IIT Kharagpur</t>
  </si>
  <si>
    <t>IIT Roorkee</t>
  </si>
  <si>
    <t>IIT Kanpur</t>
  </si>
  <si>
    <t>IIT Bombay</t>
  </si>
  <si>
    <t>IIT Guwahati</t>
  </si>
  <si>
    <t>IIT Indore</t>
  </si>
  <si>
    <t>IIT Patna</t>
  </si>
  <si>
    <t>IIT Madras</t>
  </si>
  <si>
    <t>IIT Mandi</t>
  </si>
  <si>
    <t>IIT (BHU) Varanasi</t>
  </si>
  <si>
    <t>IIT Palakkad</t>
  </si>
  <si>
    <t>IIT Bhubaneswar</t>
  </si>
  <si>
    <t>IIT Gandhinagar</t>
  </si>
  <si>
    <t>IIT Hyderabad</t>
  </si>
  <si>
    <t>IIT ISM Dhanbad</t>
  </si>
  <si>
    <t>IIT Tirupati</t>
  </si>
  <si>
    <t>IIT Dharwad</t>
  </si>
  <si>
    <t>IIT Ropar</t>
  </si>
  <si>
    <t xml:space="preserve">IIT Bhilai </t>
  </si>
  <si>
    <t>IIT Jammu</t>
  </si>
  <si>
    <t>IIT Jodhpur</t>
  </si>
  <si>
    <t>IIT Goa</t>
  </si>
  <si>
    <t>Team</t>
  </si>
  <si>
    <t>Topic</t>
  </si>
  <si>
    <t>Number &amp; Quality of parameter(20)</t>
  </si>
  <si>
    <t>Presentation of Solution(10)</t>
  </si>
  <si>
    <t>Depth of Domain understanding(20)</t>
  </si>
  <si>
    <t>Model (Inter Dependency, Correlation and Impact)(25)</t>
  </si>
  <si>
    <t>Total (75)</t>
  </si>
  <si>
    <t>Presentation Marks (45)</t>
  </si>
  <si>
    <t>Step 1 Marks (20)</t>
  </si>
  <si>
    <t>Step 1 Marks Scaled (30)</t>
  </si>
  <si>
    <t>Total (150)</t>
  </si>
  <si>
    <t>Normalized Scores</t>
  </si>
  <si>
    <t>GC Points (150)</t>
  </si>
  <si>
    <t>Lifespam predection</t>
  </si>
  <si>
    <t>Site Inspection</t>
  </si>
  <si>
    <t>Police</t>
  </si>
  <si>
    <t>Real Estate Investment</t>
  </si>
  <si>
    <t>Infrastructure Auditing</t>
  </si>
  <si>
    <t>Sustainability Advisor</t>
  </si>
  <si>
    <t>Battery Reuse</t>
  </si>
  <si>
    <t>Ready for Event</t>
  </si>
  <si>
    <t>Average</t>
  </si>
  <si>
    <t>Online Insurance Aggregator</t>
  </si>
  <si>
    <t>Std Dev</t>
  </si>
  <si>
    <t>Farming Assistance Portal</t>
  </si>
  <si>
    <t>Threshold</t>
  </si>
  <si>
    <t>Crop Recommendation</t>
  </si>
  <si>
    <t>Dispute Resolution</t>
  </si>
  <si>
    <t>Incentive design for Consumers</t>
  </si>
  <si>
    <t>Legal</t>
  </si>
  <si>
    <t>Sports team</t>
  </si>
  <si>
    <t>Student Career</t>
  </si>
  <si>
    <t>Task Force formation</t>
  </si>
  <si>
    <t>Drift in Quality</t>
  </si>
  <si>
    <t>Recruitment</t>
  </si>
  <si>
    <t>Ranking small business</t>
  </si>
  <si>
    <t>CVE-2022-31103</t>
  </si>
  <si>
    <t>CVE-2022-32096</t>
  </si>
  <si>
    <t>CVE-2022-30524</t>
  </si>
  <si>
    <t>CVE-2022-32996</t>
  </si>
  <si>
    <t>CVE-2022-42699</t>
  </si>
  <si>
    <t>CVE-2022-44118</t>
  </si>
  <si>
    <t>CVE-2022-31626</t>
  </si>
  <si>
    <t>Total(70)</t>
  </si>
  <si>
    <t>Total (scaled to 150)</t>
  </si>
  <si>
    <t>The benefit(s) of providing community as a product within Paradime (5)</t>
  </si>
  <si>
    <t>Proposed MVP Solution #1</t>
  </si>
  <si>
    <t>Proposed MVP Solution #2</t>
  </si>
  <si>
    <t>The execution plan / roadmap for MVP (using either JIRA or Trello) (20)</t>
  </si>
  <si>
    <t>Resource plan for MVP (20)</t>
  </si>
  <si>
    <t>Pricing Model (5)</t>
  </si>
  <si>
    <t>Metrics/ KPIs to measure for success (15)</t>
  </si>
  <si>
    <t>Next steps beyond MVP (15)</t>
  </si>
  <si>
    <t>Penalty</t>
  </si>
  <si>
    <t>Total (out of 150)</t>
  </si>
  <si>
    <t>add description (10)</t>
  </si>
  <si>
    <t>user fow diagrams (15)</t>
  </si>
  <si>
    <r>
      <rPr>
        <b/>
      </rPr>
      <t xml:space="preserve">low fidelity wireframes (using </t>
    </r>
    <r>
      <rPr>
        <b/>
        <color rgb="FF1155CC"/>
        <u/>
      </rPr>
      <t>draw.io/ Figma)</t>
    </r>
    <r>
      <rPr>
        <b/>
      </rPr>
      <t xml:space="preserve"> (10)</t>
    </r>
  </si>
  <si>
    <r>
      <rPr>
        <b/>
      </rPr>
      <t xml:space="preserve">low fidelity wireframes (using </t>
    </r>
    <r>
      <rPr>
        <b/>
        <color rgb="FF1155CC"/>
        <u/>
      </rPr>
      <t>draw.io/ Figma)</t>
    </r>
    <r>
      <rPr>
        <b/>
      </rPr>
      <t xml:space="preserve"> (10)</t>
    </r>
  </si>
  <si>
    <t>Company's Score (100)</t>
  </si>
  <si>
    <t>Totol Score (150, Scaled)</t>
  </si>
  <si>
    <t>Company's Score (40)</t>
  </si>
  <si>
    <t>Average of Judges (150, Scaled)</t>
  </si>
  <si>
    <t>Normalized Score</t>
  </si>
  <si>
    <t>Final Score (out of 150)</t>
  </si>
  <si>
    <t>No Submission</t>
  </si>
  <si>
    <t>Innovative (50)</t>
  </si>
  <si>
    <t>Impact (50)</t>
  </si>
  <si>
    <t>Functional (50)</t>
  </si>
  <si>
    <t>Total (Scaled to 250)</t>
  </si>
  <si>
    <t>Penalty (by Tech Meet)</t>
  </si>
  <si>
    <t>TOTAL (250)</t>
  </si>
  <si>
    <t>GC Points (250)</t>
  </si>
  <si>
    <t>Accuracy of the extracted information (150)</t>
  </si>
  <si>
    <t>Inference time of the entire pipeline (25)</t>
  </si>
  <si>
    <t>HR Digitization (25)</t>
  </si>
  <si>
    <t>Novelty (50)</t>
  </si>
  <si>
    <t>Penalty (for code changes)</t>
  </si>
  <si>
    <t>Final Score</t>
  </si>
  <si>
    <t>(avg - 1.5*stdev is -ve)</t>
  </si>
  <si>
    <t>selection of the location of mounting point for the Robot and your reasoning behind doing so (max 20 pts)</t>
  </si>
  <si>
    <t>working MATLAB simulation model with all the assumptions and considerations taken by the you while designing (max 50pts)</t>
  </si>
  <si>
    <t>Valid plots/ animations showing that your designed system is able to perform the cycle mentioned in “Functionalities and Constraints” section. (max 50pts)</t>
  </si>
  <si>
    <t>CAD model of the system (Package your system wisely, keep your system very compact in the idle condition)(50 points)</t>
  </si>
  <si>
    <t>Power Consumption of your system for a single cycle(30 points)</t>
  </si>
  <si>
    <t>simplicity and versatility of your system (Less moving parts in your BOM, minimum cost of components, easily adaptable to different environments)(50 points)</t>
  </si>
  <si>
    <t>Total
(max. 250)</t>
  </si>
  <si>
    <t>SSIM</t>
  </si>
  <si>
    <t>FSIM</t>
  </si>
  <si>
    <t>SRSN</t>
  </si>
  <si>
    <t>Atlas</t>
  </si>
  <si>
    <t>Presentation</t>
  </si>
  <si>
    <t>Total Marks</t>
  </si>
  <si>
    <t>Q/A</t>
  </si>
  <si>
    <t>Total (out of 100)</t>
  </si>
  <si>
    <t>Total (scaled to 250)</t>
  </si>
  <si>
    <t>STEP 1 (40)</t>
  </si>
  <si>
    <t>STEP 2 (160)</t>
  </si>
  <si>
    <t>STEP 3 (160)</t>
  </si>
  <si>
    <t>STEP 4 (40)</t>
  </si>
  <si>
    <t>TOTAL (400)</t>
  </si>
  <si>
    <t>Final Score (400)</t>
  </si>
  <si>
    <t>GC Points (400)</t>
  </si>
  <si>
    <t>Mid Evaluation (100)</t>
  </si>
  <si>
    <t>Dimensions Scores (100)</t>
  </si>
  <si>
    <t>Ch-2 Test Cases Scores (100)</t>
  </si>
  <si>
    <t>Rest of the Presentation (100)</t>
  </si>
  <si>
    <t>Total (400)</t>
  </si>
  <si>
    <t>Task 1</t>
  </si>
  <si>
    <t>Task 2</t>
  </si>
  <si>
    <t>Task 3</t>
  </si>
  <si>
    <t>Doc out of 30</t>
  </si>
  <si>
    <t>Ease of instal out of 20</t>
  </si>
  <si>
    <t>Wrapper out of 100</t>
  </si>
  <si>
    <t>Hover out of 80</t>
  </si>
  <si>
    <t>Rectangle out of 100</t>
  </si>
  <si>
    <t>Swarm demo out of 50</t>
  </si>
  <si>
    <t>PPT (20)</t>
  </si>
  <si>
    <t>Mid term score (100)</t>
  </si>
  <si>
    <t>Eval (160)</t>
  </si>
  <si>
    <t>Report, presentation, Codework (140)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</si>
</sst>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0.0"/>
      <color rgb="FF000000"/>
      <name val="Arial"/>
    </font>
    <font/>
    <font>
      <b/>
      <sz val="10.0"/>
      <color rgb="FF000000"/>
      <name val="Arial"/>
      <scheme val="minor"/>
    </font>
    <font>
      <b/>
      <color rgb="FF000000"/>
      <name val="Arial"/>
      <scheme val="minor"/>
    </font>
    <font>
      <sz val="10.0"/>
      <color rgb="FF000000"/>
      <name val="Arial"/>
    </font>
    <font>
      <color rgb="FF000000"/>
      <name val="Arial"/>
      <scheme val="minor"/>
    </font>
    <font>
      <sz val="11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Sans-serif"/>
    </font>
    <font>
      <color theme="1"/>
      <name val="Arial"/>
    </font>
    <font>
      <b/>
      <u/>
      <color rgb="FF0000FF"/>
    </font>
    <font>
      <sz val="11.0"/>
      <color rgb="FFF7981D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readingOrder="0"/>
    </xf>
    <xf borderId="4" fillId="3" fontId="1" numFmtId="0" xfId="0" applyAlignment="1" applyBorder="1" applyFill="1" applyFont="1">
      <alignment horizontal="right" readingOrder="0" vertical="bottom"/>
    </xf>
    <xf borderId="4" fillId="3" fontId="1" numFmtId="0" xfId="0" applyAlignment="1" applyBorder="1" applyFont="1">
      <alignment horizontal="right" vertical="bottom"/>
    </xf>
    <xf borderId="4" fillId="3" fontId="5" numFmtId="0" xfId="0" applyAlignment="1" applyBorder="1" applyFont="1">
      <alignment vertical="bottom"/>
    </xf>
    <xf borderId="4" fillId="3" fontId="0" numFmtId="0" xfId="0" applyBorder="1" applyFont="1"/>
    <xf borderId="4" fillId="3" fontId="3" numFmtId="2" xfId="0" applyBorder="1" applyFont="1" applyNumberFormat="1"/>
    <xf borderId="0" fillId="0" fontId="6" numFmtId="0" xfId="0" applyFont="1"/>
    <xf borderId="4" fillId="4" fontId="1" numFmtId="0" xfId="0" applyAlignment="1" applyBorder="1" applyFill="1" applyFont="1">
      <alignment horizontal="right" readingOrder="0" vertical="bottom"/>
    </xf>
    <xf borderId="4" fillId="4" fontId="1" numFmtId="0" xfId="0" applyAlignment="1" applyBorder="1" applyFont="1">
      <alignment horizontal="right" vertical="bottom"/>
    </xf>
    <xf borderId="4" fillId="4" fontId="5" numFmtId="0" xfId="0" applyAlignment="1" applyBorder="1" applyFont="1">
      <alignment vertical="bottom"/>
    </xf>
    <xf borderId="4" fillId="4" fontId="0" numFmtId="0" xfId="0" applyBorder="1" applyFont="1"/>
    <xf borderId="4" fillId="4" fontId="3" numFmtId="2" xfId="0" applyBorder="1" applyFont="1" applyNumberFormat="1"/>
    <xf borderId="4" fillId="5" fontId="1" numFmtId="0" xfId="0" applyAlignment="1" applyBorder="1" applyFill="1" applyFont="1">
      <alignment horizontal="right" readingOrder="0" vertical="bottom"/>
    </xf>
    <xf borderId="4" fillId="5" fontId="1" numFmtId="0" xfId="0" applyAlignment="1" applyBorder="1" applyFont="1">
      <alignment horizontal="right" vertical="bottom"/>
    </xf>
    <xf borderId="4" fillId="5" fontId="5" numFmtId="0" xfId="0" applyAlignment="1" applyBorder="1" applyFont="1">
      <alignment vertical="bottom"/>
    </xf>
    <xf borderId="4" fillId="5" fontId="0" numFmtId="0" xfId="0" applyBorder="1" applyFont="1"/>
    <xf borderId="4" fillId="5" fontId="3" numFmtId="2" xfId="0" applyBorder="1" applyFont="1" applyNumberFormat="1"/>
    <xf borderId="4" fillId="0" fontId="1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horizontal="right" vertical="bottom"/>
    </xf>
    <xf borderId="4" fillId="0" fontId="5" numFmtId="0" xfId="0" applyAlignment="1" applyBorder="1" applyFont="1">
      <alignment vertical="bottom"/>
    </xf>
    <xf borderId="4" fillId="0" fontId="0" numFmtId="0" xfId="0" applyBorder="1" applyFont="1"/>
    <xf borderId="4" fillId="0" fontId="3" numFmtId="2" xfId="0" applyBorder="1" applyFont="1" applyNumberFormat="1"/>
    <xf borderId="4" fillId="0" fontId="0" numFmtId="0" xfId="0" applyAlignment="1" applyBorder="1" applyFont="1">
      <alignment readingOrder="0"/>
    </xf>
    <xf borderId="4" fillId="0" fontId="5" numFmtId="0" xfId="0" applyAlignment="1" applyBorder="1" applyFont="1">
      <alignment readingOrder="0" vertical="bottom"/>
    </xf>
    <xf borderId="4" fillId="0" fontId="3" numFmtId="0" xfId="0" applyBorder="1" applyFont="1"/>
    <xf borderId="5" fillId="0" fontId="7" numFmtId="0" xfId="0" applyAlignment="1" applyBorder="1" applyFont="1">
      <alignment readingOrder="0"/>
    </xf>
    <xf borderId="4" fillId="0" fontId="8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/>
    </xf>
    <xf borderId="4" fillId="3" fontId="8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readingOrder="0" shrinkToFit="0" vertical="bottom" wrapText="0"/>
    </xf>
    <xf borderId="4" fillId="3" fontId="10" numFmtId="0" xfId="0" applyAlignment="1" applyBorder="1" applyFont="1">
      <alignment horizontal="right" readingOrder="0" shrinkToFit="0" vertical="bottom" wrapText="0"/>
    </xf>
    <xf borderId="4" fillId="3" fontId="11" numFmtId="0" xfId="0" applyBorder="1" applyFont="1"/>
    <xf borderId="4" fillId="4" fontId="8" numFmtId="0" xfId="0" applyAlignment="1" applyBorder="1" applyFont="1">
      <alignment horizontal="right" readingOrder="0" shrinkToFit="0" vertical="bottom" wrapText="0"/>
    </xf>
    <xf borderId="4" fillId="4" fontId="10" numFmtId="0" xfId="0" applyAlignment="1" applyBorder="1" applyFont="1">
      <alignment readingOrder="0" shrinkToFit="0" vertical="bottom" wrapText="0"/>
    </xf>
    <xf borderId="4" fillId="4" fontId="10" numFmtId="0" xfId="0" applyAlignment="1" applyBorder="1" applyFont="1">
      <alignment horizontal="right" readingOrder="0" shrinkToFit="0" vertical="bottom" wrapText="0"/>
    </xf>
    <xf borderId="4" fillId="4" fontId="11" numFmtId="0" xfId="0" applyBorder="1" applyFont="1"/>
    <xf borderId="4" fillId="5" fontId="8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readingOrder="0" shrinkToFit="0" vertical="bottom" wrapText="0"/>
    </xf>
    <xf borderId="4" fillId="5" fontId="10" numFmtId="0" xfId="0" applyAlignment="1" applyBorder="1" applyFont="1">
      <alignment horizontal="right" readingOrder="0" shrinkToFit="0" vertical="bottom" wrapText="0"/>
    </xf>
    <xf borderId="4" fillId="5" fontId="11" numFmtId="0" xfId="0" applyBorder="1" applyFont="1"/>
    <xf borderId="4" fillId="0" fontId="9" numFmtId="0" xfId="0" applyBorder="1" applyFont="1"/>
    <xf borderId="4" fillId="0" fontId="8" numFmtId="0" xfId="0" applyAlignment="1" applyBorder="1" applyFont="1">
      <alignment horizontal="right" readingOrder="0" shrinkToFit="0" vertical="bottom" wrapText="0"/>
    </xf>
    <xf borderId="4" fillId="0" fontId="10" numFmtId="0" xfId="0" applyAlignment="1" applyBorder="1" applyFont="1">
      <alignment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4" fillId="0" fontId="11" numFmtId="0" xfId="0" applyBorder="1" applyFont="1"/>
    <xf borderId="4" fillId="0" fontId="11" numFmtId="0" xfId="0" applyAlignment="1" applyBorder="1" applyFont="1">
      <alignment readingOrder="0"/>
    </xf>
    <xf borderId="0" fillId="0" fontId="9" numFmtId="0" xfId="0" applyFont="1"/>
    <xf borderId="4" fillId="0" fontId="12" numFmtId="0" xfId="0" applyAlignment="1" applyBorder="1" applyFont="1">
      <alignment vertical="bottom"/>
    </xf>
    <xf borderId="4" fillId="0" fontId="12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vertical="bottom"/>
    </xf>
    <xf borderId="4" fillId="0" fontId="12" numFmtId="0" xfId="0" applyAlignment="1" applyBorder="1" applyFont="1">
      <alignment vertical="bottom"/>
    </xf>
    <xf borderId="4" fillId="0" fontId="9" numFmtId="0" xfId="0" applyBorder="1" applyFont="1"/>
    <xf borderId="4" fillId="3" fontId="12" numFmtId="0" xfId="0" applyAlignment="1" applyBorder="1" applyFont="1">
      <alignment horizontal="right" vertical="bottom"/>
    </xf>
    <xf borderId="4" fillId="3" fontId="14" numFmtId="0" xfId="0" applyAlignment="1" applyBorder="1" applyFont="1">
      <alignment horizontal="right" vertical="bottom"/>
    </xf>
    <xf borderId="4" fillId="3" fontId="11" numFmtId="4" xfId="0" applyBorder="1" applyFont="1" applyNumberFormat="1"/>
    <xf borderId="4" fillId="4" fontId="12" numFmtId="0" xfId="0" applyAlignment="1" applyBorder="1" applyFont="1">
      <alignment horizontal="right" vertical="bottom"/>
    </xf>
    <xf borderId="4" fillId="4" fontId="14" numFmtId="0" xfId="0" applyAlignment="1" applyBorder="1" applyFont="1">
      <alignment horizontal="right" vertical="bottom"/>
    </xf>
    <xf borderId="4" fillId="4" fontId="14" numFmtId="0" xfId="0" applyAlignment="1" applyBorder="1" applyFont="1">
      <alignment vertical="bottom"/>
    </xf>
    <xf borderId="4" fillId="4" fontId="11" numFmtId="4" xfId="0" applyBorder="1" applyFont="1" applyNumberFormat="1"/>
    <xf borderId="4" fillId="5" fontId="12" numFmtId="0" xfId="0" applyAlignment="1" applyBorder="1" applyFont="1">
      <alignment horizontal="right" vertical="bottom"/>
    </xf>
    <xf borderId="4" fillId="5" fontId="14" numFmtId="0" xfId="0" applyAlignment="1" applyBorder="1" applyFont="1">
      <alignment horizontal="right" vertical="bottom"/>
    </xf>
    <xf borderId="4" fillId="5" fontId="14" numFmtId="0" xfId="0" applyAlignment="1" applyBorder="1" applyFont="1">
      <alignment vertical="bottom"/>
    </xf>
    <xf borderId="4" fillId="5" fontId="11" numFmtId="4" xfId="0" applyBorder="1" applyFont="1" applyNumberFormat="1"/>
    <xf borderId="4" fillId="0" fontId="9" numFmtId="4" xfId="0" applyBorder="1" applyFont="1" applyNumberFormat="1"/>
    <xf borderId="4" fillId="5" fontId="14" numFmtId="0" xfId="0" applyAlignment="1" applyBorder="1" applyFont="1">
      <alignment readingOrder="0" vertical="bottom"/>
    </xf>
    <xf borderId="4" fillId="5" fontId="14" numFmtId="0" xfId="0" applyAlignment="1" applyBorder="1" applyFont="1">
      <alignment horizontal="right" vertical="bottom"/>
    </xf>
    <xf borderId="4" fillId="0" fontId="12" numFmtId="0" xfId="0" applyAlignment="1" applyBorder="1" applyFont="1">
      <alignment horizontal="right" vertical="bottom"/>
    </xf>
    <xf borderId="4" fillId="0" fontId="14" numFmtId="0" xfId="0" applyAlignment="1" applyBorder="1" applyFont="1">
      <alignment horizontal="right" vertical="bottom"/>
    </xf>
    <xf borderId="4" fillId="0" fontId="14" numFmtId="0" xfId="0" applyAlignment="1" applyBorder="1" applyFont="1">
      <alignment vertical="bottom"/>
    </xf>
    <xf borderId="4" fillId="0" fontId="14" numFmtId="0" xfId="0" applyAlignment="1" applyBorder="1" applyFont="1">
      <alignment horizontal="right" vertical="bottom"/>
    </xf>
    <xf borderId="4" fillId="0" fontId="11" numFmtId="4" xfId="0" applyBorder="1" applyFont="1" applyNumberFormat="1"/>
    <xf borderId="4" fillId="0" fontId="14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shrinkToFit="0" wrapText="1"/>
    </xf>
    <xf borderId="4" fillId="0" fontId="9" numFmtId="0" xfId="0" applyAlignment="1" applyBorder="1" applyFont="1">
      <alignment shrinkToFit="0" wrapText="1"/>
    </xf>
    <xf borderId="4" fillId="0" fontId="15" numFmtId="0" xfId="0" applyAlignment="1" applyBorder="1" applyFont="1">
      <alignment readingOrder="0" shrinkToFit="0" wrapText="1"/>
    </xf>
    <xf borderId="4" fillId="3" fontId="9" numFmtId="0" xfId="0" applyAlignment="1" applyBorder="1" applyFont="1">
      <alignment readingOrder="0"/>
    </xf>
    <xf borderId="4" fillId="3" fontId="11" numFmtId="0" xfId="0" applyAlignment="1" applyBorder="1" applyFont="1">
      <alignment readingOrder="0"/>
    </xf>
    <xf borderId="4" fillId="6" fontId="9" numFmtId="0" xfId="0" applyAlignment="1" applyBorder="1" applyFill="1" applyFont="1">
      <alignment readingOrder="0"/>
    </xf>
    <xf borderId="4" fillId="6" fontId="11" numFmtId="0" xfId="0" applyAlignment="1" applyBorder="1" applyFont="1">
      <alignment readingOrder="0"/>
    </xf>
    <xf borderId="4" fillId="6" fontId="11" numFmtId="0" xfId="0" applyBorder="1" applyFont="1"/>
    <xf borderId="4" fillId="5" fontId="9" numFmtId="0" xfId="0" applyAlignment="1" applyBorder="1" applyFont="1">
      <alignment readingOrder="0"/>
    </xf>
    <xf borderId="4" fillId="5" fontId="11" numFmtId="0" xfId="0" applyAlignment="1" applyBorder="1" applyFont="1">
      <alignment readingOrder="0"/>
    </xf>
    <xf borderId="4" fillId="3" fontId="8" numFmtId="0" xfId="0" applyAlignment="1" applyBorder="1" applyFont="1">
      <alignment readingOrder="0" shrinkToFit="0" wrapText="0"/>
    </xf>
    <xf borderId="4" fillId="4" fontId="8" numFmtId="0" xfId="0" applyAlignment="1" applyBorder="1" applyFont="1">
      <alignment readingOrder="0" shrinkToFit="0" wrapText="0"/>
    </xf>
    <xf borderId="4" fillId="4" fontId="11" numFmtId="0" xfId="0" applyAlignment="1" applyBorder="1" applyFont="1">
      <alignment readingOrder="0"/>
    </xf>
    <xf borderId="4" fillId="5" fontId="8" numFmtId="0" xfId="0" applyAlignment="1" applyBorder="1" applyFont="1">
      <alignment readingOrder="0" shrinkToFit="0" wrapText="0"/>
    </xf>
    <xf borderId="4" fillId="0" fontId="8" numFmtId="0" xfId="0" applyAlignment="1" applyBorder="1" applyFont="1">
      <alignment readingOrder="0" shrinkToFit="0" wrapText="0"/>
    </xf>
    <xf borderId="0" fillId="0" fontId="9" numFmtId="0" xfId="0" applyAlignment="1" applyFont="1">
      <alignment readingOrder="0"/>
    </xf>
    <xf borderId="4" fillId="3" fontId="12" numFmtId="0" xfId="0" applyAlignment="1" applyBorder="1" applyFont="1">
      <alignment horizontal="center" vertical="bottom"/>
    </xf>
    <xf borderId="4" fillId="3" fontId="11" numFmtId="0" xfId="0" applyBorder="1" applyFont="1"/>
    <xf borderId="4" fillId="4" fontId="12" numFmtId="0" xfId="0" applyAlignment="1" applyBorder="1" applyFont="1">
      <alignment horizontal="center" vertical="bottom"/>
    </xf>
    <xf borderId="4" fillId="4" fontId="11" numFmtId="0" xfId="0" applyBorder="1" applyFont="1"/>
    <xf borderId="4" fillId="5" fontId="12" numFmtId="0" xfId="0" applyAlignment="1" applyBorder="1" applyFont="1">
      <alignment horizontal="center" vertical="bottom"/>
    </xf>
    <xf borderId="4" fillId="5" fontId="11" numFmtId="0" xfId="0" applyBorder="1" applyFont="1"/>
    <xf borderId="4" fillId="0" fontId="12" numFmtId="0" xfId="0" applyAlignment="1" applyBorder="1" applyFont="1">
      <alignment horizontal="center" readingOrder="0" vertical="bottom"/>
    </xf>
    <xf borderId="4" fillId="0" fontId="11" numFmtId="0" xfId="0" applyBorder="1" applyFont="1"/>
    <xf borderId="0" fillId="0" fontId="16" numFmtId="0" xfId="0" applyFont="1"/>
    <xf borderId="4" fillId="0" fontId="14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/>
    </xf>
    <xf borderId="4" fillId="0" fontId="12" numFmtId="0" xfId="0" applyAlignment="1" applyBorder="1" applyFont="1">
      <alignment readingOrder="0" vertical="bottom"/>
    </xf>
    <xf borderId="4" fillId="3" fontId="11" numFmtId="4" xfId="0" applyAlignment="1" applyBorder="1" applyFont="1" applyNumberFormat="1">
      <alignment readingOrder="0"/>
    </xf>
    <xf borderId="4" fillId="4" fontId="9" numFmtId="0" xfId="0" applyAlignment="1" applyBorder="1" applyFont="1">
      <alignment readingOrder="0"/>
    </xf>
    <xf borderId="4" fillId="4" fontId="11" numFmtId="4" xfId="0" applyAlignment="1" applyBorder="1" applyFont="1" applyNumberFormat="1">
      <alignment readingOrder="0"/>
    </xf>
    <xf borderId="4" fillId="5" fontId="11" numFmtId="4" xfId="0" applyAlignment="1" applyBorder="1" applyFont="1" applyNumberFormat="1">
      <alignment readingOrder="0"/>
    </xf>
    <xf borderId="4" fillId="0" fontId="11" numFmtId="4" xfId="0" applyAlignment="1" applyBorder="1" applyFont="1" applyNumberFormat="1">
      <alignment readingOrder="0"/>
    </xf>
    <xf borderId="3" fillId="0" fontId="12" numFmtId="0" xfId="0" applyAlignment="1" applyBorder="1" applyFont="1">
      <alignment vertical="bottom"/>
    </xf>
    <xf borderId="2" fillId="0" fontId="12" numFmtId="0" xfId="0" applyAlignment="1" applyBorder="1" applyFont="1">
      <alignment shrinkToFit="0" vertical="bottom" wrapText="0"/>
    </xf>
    <xf borderId="0" fillId="0" fontId="14" numFmtId="0" xfId="0" applyAlignment="1" applyFont="1">
      <alignment vertical="bottom"/>
    </xf>
    <xf borderId="6" fillId="3" fontId="12" numFmtId="0" xfId="0" applyAlignment="1" applyBorder="1" applyFont="1">
      <alignment horizontal="right" vertical="bottom"/>
    </xf>
    <xf borderId="7" fillId="3" fontId="14" numFmtId="0" xfId="0" applyAlignment="1" applyBorder="1" applyFont="1">
      <alignment horizontal="right" vertical="bottom"/>
    </xf>
    <xf borderId="6" fillId="4" fontId="12" numFmtId="0" xfId="0" applyAlignment="1" applyBorder="1" applyFont="1">
      <alignment horizontal="right" vertical="bottom"/>
    </xf>
    <xf borderId="7" fillId="4" fontId="14" numFmtId="0" xfId="0" applyAlignment="1" applyBorder="1" applyFont="1">
      <alignment horizontal="right" vertical="bottom"/>
    </xf>
    <xf borderId="6" fillId="5" fontId="12" numFmtId="0" xfId="0" applyAlignment="1" applyBorder="1" applyFont="1">
      <alignment horizontal="right" vertical="bottom"/>
    </xf>
    <xf borderId="7" fillId="5" fontId="14" numFmtId="0" xfId="0" applyAlignment="1" applyBorder="1" applyFont="1">
      <alignment horizontal="right" vertical="bottom"/>
    </xf>
    <xf borderId="8" fillId="0" fontId="14" numFmtId="0" xfId="0" applyAlignment="1" applyBorder="1" applyFont="1">
      <alignment vertical="bottom"/>
    </xf>
    <xf borderId="9" fillId="0" fontId="14" numFmtId="0" xfId="0" applyAlignment="1" applyBorder="1" applyFont="1">
      <alignment vertical="bottom"/>
    </xf>
    <xf borderId="7" fillId="0" fontId="12" numFmtId="0" xfId="0" applyAlignment="1" applyBorder="1" applyFont="1">
      <alignment vertical="bottom"/>
    </xf>
    <xf borderId="7" fillId="0" fontId="12" numFmtId="0" xfId="0" applyAlignment="1" applyBorder="1" applyFont="1">
      <alignment horizontal="right" vertical="bottom"/>
    </xf>
    <xf borderId="6" fillId="0" fontId="12" numFmtId="0" xfId="0" applyAlignment="1" applyBorder="1" applyFont="1">
      <alignment horizontal="right" vertical="bottom"/>
    </xf>
    <xf borderId="7" fillId="0" fontId="14" numFmtId="0" xfId="0" applyAlignment="1" applyBorder="1" applyFont="1">
      <alignment horizontal="right" vertical="bottom"/>
    </xf>
    <xf borderId="7" fillId="0" fontId="14" numFmtId="0" xfId="0" applyAlignment="1" applyBorder="1" applyFont="1">
      <alignment horizontal="right" vertical="bottom"/>
    </xf>
    <xf borderId="7" fillId="0" fontId="12" numFmtId="0" xfId="0" applyAlignment="1" applyBorder="1" applyFont="1">
      <alignment horizontal="right" vertical="bottom"/>
    </xf>
    <xf borderId="0" fillId="0" fontId="14" numFmtId="0" xfId="0" applyAlignment="1" applyFont="1">
      <alignment shrinkToFit="0" vertical="bottom" wrapText="0"/>
    </xf>
    <xf borderId="6" fillId="7" fontId="12" numFmtId="0" xfId="0" applyAlignment="1" applyBorder="1" applyFill="1" applyFont="1">
      <alignment horizontal="right" vertical="bottom"/>
    </xf>
    <xf borderId="4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4" fillId="3" fontId="3" numFmtId="0" xfId="0" applyAlignment="1" applyBorder="1" applyFont="1">
      <alignment horizontal="center" readingOrder="0" shrinkToFit="0" vertical="bottom" wrapText="0"/>
    </xf>
    <xf borderId="4" fillId="3" fontId="0" numFmtId="0" xfId="0" applyAlignment="1" applyBorder="1" applyFont="1">
      <alignment horizontal="center" readingOrder="0" shrinkToFit="0" vertical="bottom" wrapText="0"/>
    </xf>
    <xf borderId="4" fillId="3" fontId="0" numFmtId="0" xfId="0" applyAlignment="1" applyBorder="1" applyFont="1">
      <alignment horizontal="center" readingOrder="0"/>
    </xf>
    <xf borderId="4" fillId="3" fontId="17" numFmtId="0" xfId="0" applyBorder="1" applyFont="1"/>
    <xf borderId="0" fillId="0" fontId="17" numFmtId="0" xfId="0" applyFont="1"/>
    <xf borderId="4" fillId="4" fontId="3" numFmtId="0" xfId="0" applyAlignment="1" applyBorder="1" applyFont="1">
      <alignment horizontal="center" readingOrder="0"/>
    </xf>
    <xf borderId="4" fillId="4" fontId="0" numFmtId="0" xfId="0" applyAlignment="1" applyBorder="1" applyFont="1">
      <alignment horizontal="center" readingOrder="0"/>
    </xf>
    <xf borderId="4" fillId="4" fontId="0" numFmtId="0" xfId="0" applyAlignment="1" applyBorder="1" applyFont="1">
      <alignment horizontal="center" readingOrder="0" shrinkToFit="0" vertical="bottom" wrapText="0"/>
    </xf>
    <xf borderId="4" fillId="4" fontId="17" numFmtId="0" xfId="0" applyBorder="1" applyFont="1"/>
    <xf borderId="4" fillId="5" fontId="3" numFmtId="0" xfId="0" applyAlignment="1" applyBorder="1" applyFont="1">
      <alignment horizontal="center" readingOrder="0"/>
    </xf>
    <xf borderId="4" fillId="5" fontId="0" numFmtId="0" xfId="0" applyAlignment="1" applyBorder="1" applyFont="1">
      <alignment horizontal="center" readingOrder="0"/>
    </xf>
    <xf borderId="4" fillId="5" fontId="0" numFmtId="0" xfId="0" applyAlignment="1" applyBorder="1" applyFont="1">
      <alignment horizontal="center" readingOrder="0" shrinkToFit="0" vertical="bottom" wrapText="0"/>
    </xf>
    <xf borderId="4" fillId="5" fontId="17" numFmtId="0" xfId="0" applyBorder="1" applyFont="1"/>
    <xf borderId="4" fillId="0" fontId="3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readingOrder="0" shrinkToFit="0" vertical="bottom" wrapText="0"/>
    </xf>
    <xf borderId="4" fillId="0" fontId="0" numFmtId="0" xfId="0" applyAlignment="1" applyBorder="1" applyFont="1">
      <alignment horizontal="center" readingOrder="0"/>
    </xf>
    <xf borderId="4" fillId="0" fontId="17" numFmtId="0" xfId="0" applyBorder="1" applyFont="1"/>
    <xf borderId="4" fillId="0" fontId="17" numFmtId="0" xfId="0" applyAlignment="1" applyBorder="1" applyFont="1">
      <alignment readingOrder="0"/>
    </xf>
    <xf borderId="4" fillId="0" fontId="18" numFmtId="0" xfId="0" applyBorder="1" applyFont="1"/>
    <xf borderId="4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vertical="bottom"/>
    </xf>
    <xf borderId="4" fillId="0" fontId="0" numFmtId="0" xfId="0" applyAlignment="1" applyBorder="1" applyFont="1">
      <alignment horizontal="center" readingOrder="0" vertical="bottom"/>
    </xf>
    <xf borderId="0" fillId="0" fontId="18" numFmtId="0" xfId="0" applyFont="1"/>
    <xf borderId="4" fillId="0" fontId="3" numFmtId="0" xfId="0" applyAlignment="1" applyBorder="1" applyFont="1">
      <alignment readingOrder="0" shrinkToFit="0" vertical="bottom" wrapText="0"/>
    </xf>
    <xf borderId="4" fillId="0" fontId="18" numFmtId="0" xfId="0" applyAlignment="1" applyBorder="1" applyFont="1">
      <alignment readingOrder="0"/>
    </xf>
    <xf borderId="4" fillId="3" fontId="3" numFmtId="0" xfId="0" applyAlignment="1" applyBorder="1" applyFont="1">
      <alignment horizontal="right" readingOrder="0" shrinkToFit="0" vertical="bottom" wrapText="0"/>
    </xf>
    <xf borderId="4" fillId="3" fontId="0" numFmtId="0" xfId="0" applyAlignment="1" applyBorder="1" applyFont="1">
      <alignment horizontal="right" readingOrder="0" shrinkToFit="0" vertical="bottom" wrapText="0"/>
    </xf>
    <xf borderId="4" fillId="3" fontId="17" numFmtId="0" xfId="0" applyAlignment="1" applyBorder="1" applyFont="1">
      <alignment readingOrder="0"/>
    </xf>
    <xf borderId="4" fillId="4" fontId="3" numFmtId="0" xfId="0" applyAlignment="1" applyBorder="1" applyFont="1">
      <alignment horizontal="right" readingOrder="0" shrinkToFit="0" vertical="bottom" wrapText="0"/>
    </xf>
    <xf borderId="4" fillId="4" fontId="0" numFmtId="0" xfId="0" applyAlignment="1" applyBorder="1" applyFont="1">
      <alignment horizontal="right" readingOrder="0" shrinkToFit="0" vertical="bottom" wrapText="0"/>
    </xf>
    <xf borderId="4" fillId="4" fontId="17" numFmtId="0" xfId="0" applyAlignment="1" applyBorder="1" applyFont="1">
      <alignment readingOrder="0"/>
    </xf>
    <xf borderId="4" fillId="5" fontId="3" numFmtId="0" xfId="0" applyAlignment="1" applyBorder="1" applyFont="1">
      <alignment horizontal="right" readingOrder="0" shrinkToFit="0" vertical="bottom" wrapText="0"/>
    </xf>
    <xf borderId="4" fillId="5" fontId="0" numFmtId="0" xfId="0" applyAlignment="1" applyBorder="1" applyFont="1">
      <alignment horizontal="right" readingOrder="0" shrinkToFit="0" vertical="bottom" wrapText="0"/>
    </xf>
    <xf borderId="4" fillId="5" fontId="17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shrinkToFit="0" vertical="bottom" wrapText="0"/>
    </xf>
    <xf borderId="4" fillId="0" fontId="0" numFmtId="0" xfId="0" applyAlignment="1" applyBorder="1" applyFont="1">
      <alignment horizontal="right" readingOrder="0" shrinkToFit="0" vertical="bottom" wrapText="0"/>
    </xf>
    <xf borderId="4" fillId="3" fontId="12" numFmtId="0" xfId="0" applyAlignment="1" applyBorder="1" applyFont="1">
      <alignment vertical="bottom"/>
    </xf>
    <xf borderId="4" fillId="3" fontId="14" numFmtId="0" xfId="0" applyAlignment="1" applyBorder="1" applyFont="1">
      <alignment readingOrder="0" vertical="bottom"/>
    </xf>
    <xf borderId="4" fillId="3" fontId="14" numFmtId="0" xfId="0" applyAlignment="1" applyBorder="1" applyFont="1">
      <alignment vertical="bottom"/>
    </xf>
    <xf borderId="4" fillId="3" fontId="14" numFmtId="0" xfId="0" applyAlignment="1" applyBorder="1" applyFont="1">
      <alignment vertical="bottom"/>
    </xf>
    <xf borderId="4" fillId="4" fontId="12" numFmtId="0" xfId="0" applyAlignment="1" applyBorder="1" applyFont="1">
      <alignment vertical="bottom"/>
    </xf>
    <xf borderId="4" fillId="4" fontId="14" numFmtId="0" xfId="0" applyAlignment="1" applyBorder="1" applyFont="1">
      <alignment readingOrder="0" vertical="bottom"/>
    </xf>
    <xf borderId="4" fillId="4" fontId="14" numFmtId="0" xfId="0" applyAlignment="1" applyBorder="1" applyFont="1">
      <alignment vertical="bottom"/>
    </xf>
    <xf borderId="4" fillId="5" fontId="12" numFmtId="0" xfId="0" applyAlignment="1" applyBorder="1" applyFont="1">
      <alignment vertical="bottom"/>
    </xf>
    <xf borderId="4" fillId="5" fontId="14" numFmtId="0" xfId="0" applyAlignment="1" applyBorder="1" applyFont="1">
      <alignment vertical="bottom"/>
    </xf>
    <xf borderId="4" fillId="0" fontId="14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7" fillId="3" fontId="14" numFmtId="0" xfId="0" applyAlignment="1" applyBorder="1" applyFont="1">
      <alignment horizontal="right" vertical="bottom"/>
    </xf>
    <xf borderId="7" fillId="4" fontId="14" numFmtId="0" xfId="0" applyAlignment="1" applyBorder="1" applyFont="1">
      <alignment horizontal="right" vertical="bottom"/>
    </xf>
    <xf borderId="7" fillId="5" fontId="14" numFmtId="0" xfId="0" applyAlignment="1" applyBorder="1" applyFont="1">
      <alignment horizontal="right" vertical="bottom"/>
    </xf>
    <xf borderId="7" fillId="0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1" fillId="0" fontId="12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readingOrder="0"/>
    </xf>
    <xf borderId="4" fillId="3" fontId="9" numFmtId="0" xfId="0" applyAlignment="1" applyBorder="1" applyFont="1">
      <alignment readingOrder="0"/>
    </xf>
    <xf borderId="4" fillId="3" fontId="11" numFmtId="0" xfId="0" applyAlignment="1" applyBorder="1" applyFont="1">
      <alignment readingOrder="0"/>
    </xf>
    <xf borderId="4" fillId="4" fontId="9" numFmtId="0" xfId="0" applyAlignment="1" applyBorder="1" applyFont="1">
      <alignment readingOrder="0"/>
    </xf>
    <xf borderId="4" fillId="4" fontId="11" numFmtId="0" xfId="0" applyAlignment="1" applyBorder="1" applyFont="1">
      <alignment readingOrder="0"/>
    </xf>
    <xf borderId="4" fillId="5" fontId="9" numFmtId="0" xfId="0" applyAlignment="1" applyBorder="1" applyFont="1">
      <alignment readingOrder="0"/>
    </xf>
    <xf borderId="4" fillId="5" fontId="11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4" fillId="3" fontId="1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raw.io/figma)" TargetMode="External"/><Relationship Id="rId2" Type="http://schemas.openxmlformats.org/officeDocument/2006/relationships/hyperlink" Target="http://draw.io/figma)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5.5"/>
    <col customWidth="1" min="4" max="4" width="13.5"/>
    <col customWidth="1" min="6" max="6" width="11.75"/>
    <col customWidth="1" min="7" max="7" width="16.13"/>
    <col customWidth="1" min="8" max="8" width="14.0"/>
    <col customWidth="1" min="9" max="9" width="12.75"/>
    <col customWidth="1" min="10" max="11" width="8.25"/>
    <col customWidth="1" min="12" max="12" width="11.88"/>
    <col customWidth="1" min="13" max="13" width="11.63"/>
    <col customWidth="1" min="14" max="14" width="13.88"/>
    <col customWidth="1" min="15" max="15" width="13.25"/>
    <col customWidth="1" min="16" max="16" width="14.13"/>
  </cols>
  <sheetData>
    <row r="1">
      <c r="A1" s="1"/>
      <c r="B1" s="2"/>
      <c r="C1" s="3" t="s">
        <v>0</v>
      </c>
      <c r="D1" s="4"/>
      <c r="E1" s="4"/>
      <c r="F1" s="5"/>
      <c r="G1" s="3" t="s">
        <v>1</v>
      </c>
      <c r="H1" s="4"/>
      <c r="I1" s="4"/>
      <c r="J1" s="4"/>
      <c r="K1" s="4"/>
      <c r="L1" s="4"/>
      <c r="M1" s="5"/>
      <c r="N1" s="3" t="s">
        <v>2</v>
      </c>
      <c r="O1" s="4"/>
      <c r="P1" s="4"/>
      <c r="Q1" s="5"/>
      <c r="R1" s="6"/>
      <c r="S1" s="7"/>
      <c r="T1" s="8"/>
      <c r="U1" s="7"/>
      <c r="V1" s="7"/>
      <c r="W1" s="7"/>
      <c r="X1" s="7"/>
      <c r="Y1" s="7"/>
      <c r="Z1" s="7"/>
      <c r="AA1" s="7"/>
    </row>
    <row r="2">
      <c r="A2" s="9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1" t="s">
        <v>20</v>
      </c>
      <c r="S2" s="7"/>
      <c r="T2" s="8"/>
      <c r="U2" s="7"/>
      <c r="V2" s="7"/>
      <c r="W2" s="7"/>
      <c r="X2" s="7"/>
      <c r="Y2" s="7"/>
      <c r="Z2" s="7"/>
      <c r="AA2" s="7"/>
    </row>
    <row r="3">
      <c r="A3" s="12" t="s">
        <v>21</v>
      </c>
      <c r="B3" s="13">
        <v>11.0</v>
      </c>
      <c r="C3" s="14">
        <f>VLOOKUP(B3,ConsenSys!$1:$977,10,0)</f>
        <v>167.6938774</v>
      </c>
      <c r="D3" s="15">
        <f>VLOOKUP(B3,Cloudphysician!$1:$978,11,0)</f>
        <v>214.6017699</v>
      </c>
      <c r="E3" s="15">
        <f>VLOOKUP(B3,ISRO!$1:$998,14,0)</f>
        <v>250</v>
      </c>
      <c r="F3" s="15">
        <f>VLOOKUP(B3,JLR!$1:$1000,11,0)</f>
        <v>204.5780974</v>
      </c>
      <c r="G3" s="15">
        <f>VLOOKUP(B3,'Cognitive Garage'!$1:$1000,13,0)</f>
        <v>146.3144528</v>
      </c>
      <c r="H3" s="15">
        <f>VLOOKUP(B3,'Saptang Labs'!$1:$1000,12,0)</f>
        <v>150</v>
      </c>
      <c r="I3" s="15">
        <f>VLOOKUP(B3,Paradime.io!$1:$999,17,0)</f>
        <v>150</v>
      </c>
      <c r="J3" s="15">
        <f>VLOOKUP(B3,SAC!$1:$1000,4,0)</f>
        <v>150</v>
      </c>
      <c r="K3" s="15">
        <f>VLOOKUP(B3,'Engineers Conclave'!$1:$1000,4,0)</f>
        <v>150</v>
      </c>
      <c r="L3" s="15">
        <f>VLOOKUP(B3,'Quant Insti'!$1:$998,6,0)</f>
        <v>150</v>
      </c>
      <c r="M3" s="15">
        <f>VLOOKUP(B3,IGDC!$1:$999,5,0)</f>
        <v>15</v>
      </c>
      <c r="N3" s="15">
        <f>VLOOKUP(B3,gradCapital!$1:$998,10,0)</f>
        <v>40</v>
      </c>
      <c r="O3" s="15">
        <f>VLOOKUP(B3,'Grow Simplee'!$1:$998,10,0)</f>
        <v>362.7380321</v>
      </c>
      <c r="P3" s="15">
        <f>VLOOKUP(B3,DevRev!$1:$999,9,0)</f>
        <v>357.0828282</v>
      </c>
      <c r="Q3" s="15">
        <f>VLOOKUP(B3,'Drona Aviation'!$1:$1000,11,0)</f>
        <v>398.2200825</v>
      </c>
      <c r="R3" s="16">
        <f t="shared" ref="R3:R24" si="1">SUM(C3:Q3)</f>
        <v>2906.22914</v>
      </c>
      <c r="S3" s="17"/>
      <c r="T3" s="17"/>
      <c r="U3" s="17"/>
      <c r="V3" s="17"/>
      <c r="W3" s="17"/>
      <c r="X3" s="17"/>
      <c r="Y3" s="17"/>
      <c r="Z3" s="17"/>
      <c r="AA3" s="17"/>
    </row>
    <row r="4">
      <c r="A4" s="18" t="s">
        <v>22</v>
      </c>
      <c r="B4" s="19">
        <v>17.0</v>
      </c>
      <c r="C4" s="20">
        <f>VLOOKUP(B4,ConsenSys!$1:$977,10,0)</f>
        <v>250</v>
      </c>
      <c r="D4" s="21">
        <f>VLOOKUP(B4,Cloudphysician!$1:$978,11,0)</f>
        <v>175.8849558</v>
      </c>
      <c r="E4" s="21">
        <f>VLOOKUP(B4,ISRO!$1:$998,14,0)</f>
        <v>169.5955796</v>
      </c>
      <c r="F4" s="21">
        <f>VLOOKUP(B4,JLR!$1:$1000,11,0)</f>
        <v>159.1561947</v>
      </c>
      <c r="G4" s="21">
        <f>VLOOKUP(B4,'Cognitive Garage'!$1:$1000,13,0)</f>
        <v>146.3144528</v>
      </c>
      <c r="H4" s="21">
        <f>VLOOKUP(B4,'Saptang Labs'!$1:$1000,12,0)</f>
        <v>91.74888045</v>
      </c>
      <c r="I4" s="21">
        <f>VLOOKUP(B4,Paradime.io!$1:$999,17,0)</f>
        <v>113.5354097</v>
      </c>
      <c r="J4" s="21">
        <f>VLOOKUP(B4,SAC!$1:$1000,4,0)</f>
        <v>150</v>
      </c>
      <c r="K4" s="21">
        <f>VLOOKUP(B4,'Engineers Conclave'!$1:$1000,4,0)</f>
        <v>150</v>
      </c>
      <c r="L4" s="21">
        <f>VLOOKUP(B4,'Quant Insti'!$1:$998,6,0)</f>
        <v>115.4259654</v>
      </c>
      <c r="M4" s="21">
        <f>VLOOKUP(B4,IGDC!$1:$999,5,0)</f>
        <v>15</v>
      </c>
      <c r="N4" s="21">
        <f>VLOOKUP(B4,gradCapital!$1:$998,10,0)</f>
        <v>357.638432</v>
      </c>
      <c r="O4" s="21">
        <f>VLOOKUP(B4,'Grow Simplee'!$1:$998,10,0)</f>
        <v>284.0407949</v>
      </c>
      <c r="P4" s="21">
        <f>VLOOKUP(B4,DevRev!$1:$999,9,0)</f>
        <v>305.6441965</v>
      </c>
      <c r="Q4" s="21">
        <f>VLOOKUP(B4,'Drona Aviation'!$1:$1000,11,0)</f>
        <v>400</v>
      </c>
      <c r="R4" s="22">
        <f t="shared" si="1"/>
        <v>2883.984862</v>
      </c>
      <c r="S4" s="17"/>
      <c r="T4" s="17"/>
      <c r="U4" s="17"/>
      <c r="V4" s="17"/>
      <c r="W4" s="17"/>
      <c r="X4" s="17"/>
      <c r="Y4" s="17"/>
      <c r="Z4" s="17"/>
      <c r="AA4" s="17"/>
    </row>
    <row r="5">
      <c r="A5" s="23" t="s">
        <v>23</v>
      </c>
      <c r="B5" s="24">
        <v>43.0</v>
      </c>
      <c r="C5" s="25">
        <f>VLOOKUP(B5,ConsenSys!$1:$977,10,0)</f>
        <v>193.6852846</v>
      </c>
      <c r="D5" s="26">
        <f>VLOOKUP(B5,Cloudphysician!$1:$978,11,0)</f>
        <v>25</v>
      </c>
      <c r="E5" s="26">
        <f>VLOOKUP(B5,ISRO!$1:$998,14,0)</f>
        <v>173.6158006</v>
      </c>
      <c r="F5" s="26">
        <f>VLOOKUP(B5,JLR!$1:$1000,11,0)</f>
        <v>250</v>
      </c>
      <c r="G5" s="26">
        <f>VLOOKUP(B5,'Cognitive Garage'!$1:$1000,13,0)</f>
        <v>143.8574213</v>
      </c>
      <c r="H5" s="26">
        <f>VLOOKUP(B5,'Saptang Labs'!$1:$1000,12,0)</f>
        <v>15</v>
      </c>
      <c r="I5" s="26">
        <f>VLOOKUP(B5,Paradime.io!$1:$999,17,0)</f>
        <v>143.3700745</v>
      </c>
      <c r="J5" s="26">
        <f>VLOOKUP(B5,SAC!$1:$1000,4,0)</f>
        <v>150</v>
      </c>
      <c r="K5" s="26">
        <f>VLOOKUP(B5,'Engineers Conclave'!$1:$1000,4,0)</f>
        <v>150</v>
      </c>
      <c r="L5" s="26">
        <f>VLOOKUP(B5,'Quant Insti'!$1:$998,6,0)</f>
        <v>118.2599026</v>
      </c>
      <c r="M5" s="26">
        <f>VLOOKUP(B5,IGDC!$1:$999,5,0)</f>
        <v>15</v>
      </c>
      <c r="N5" s="26">
        <f>VLOOKUP(B5,gradCapital!$1:$998,10,0)</f>
        <v>400</v>
      </c>
      <c r="O5" s="26">
        <f>VLOOKUP(B5,'Grow Simplee'!$1:$998,10,0)</f>
        <v>274.786316</v>
      </c>
      <c r="P5" s="26">
        <f>VLOOKUP(B5,DevRev!$1:$999,9,0)</f>
        <v>361.2660904</v>
      </c>
      <c r="Q5" s="26">
        <f>VLOOKUP(B5,'Drona Aviation'!$1:$1000,11,0)</f>
        <v>321.6836305</v>
      </c>
      <c r="R5" s="27">
        <f t="shared" si="1"/>
        <v>2735.52452</v>
      </c>
      <c r="S5" s="17"/>
      <c r="T5" s="17"/>
      <c r="U5" s="17"/>
      <c r="V5" s="17"/>
      <c r="W5" s="17"/>
      <c r="X5" s="17"/>
      <c r="Y5" s="17"/>
      <c r="Z5" s="17"/>
      <c r="AA5" s="17"/>
    </row>
    <row r="6">
      <c r="A6" s="28" t="s">
        <v>24</v>
      </c>
      <c r="B6" s="29">
        <v>41.0</v>
      </c>
      <c r="C6" s="30">
        <f>VLOOKUP(B6,ConsenSys!$1:$977,10,0)</f>
        <v>25</v>
      </c>
      <c r="D6" s="31">
        <f>VLOOKUP(B6,Cloudphysician!$1:$978,11,0)</f>
        <v>241.1504425</v>
      </c>
      <c r="E6" s="31">
        <f>VLOOKUP(B6,ISRO!$1:$998,14,0)</f>
        <v>25</v>
      </c>
      <c r="F6" s="31">
        <f>VLOOKUP(B6,JLR!$1:$1000,11,0)</f>
        <v>177.3249558</v>
      </c>
      <c r="G6" s="31">
        <f>VLOOKUP(B6,'Cognitive Garage'!$1:$1000,13,0)</f>
        <v>15</v>
      </c>
      <c r="H6" s="31">
        <f>VLOOKUP(B6,'Saptang Labs'!$1:$1000,12,0)</f>
        <v>125.0352345</v>
      </c>
      <c r="I6" s="31">
        <f>VLOOKUP(B6,Paradime.io!$1:$999,17,0)</f>
        <v>137.8451366</v>
      </c>
      <c r="J6" s="31">
        <f>VLOOKUP(B6,SAC!$1:$1000,4,0)</f>
        <v>150</v>
      </c>
      <c r="K6" s="31">
        <f>VLOOKUP(B6,'Engineers Conclave'!$1:$1000,4,0)</f>
        <v>150</v>
      </c>
      <c r="L6" s="31">
        <f>VLOOKUP(B6,'Quant Insti'!$1:$998,6,0)</f>
        <v>129.5956517</v>
      </c>
      <c r="M6" s="31">
        <f>VLOOKUP(B6,IGDC!$1:$999,5,0)</f>
        <v>15</v>
      </c>
      <c r="N6" s="31">
        <f>VLOOKUP(B6,gradCapital!$1:$998,10,0)</f>
        <v>40</v>
      </c>
      <c r="O6" s="31">
        <f>VLOOKUP(B6,'Grow Simplee'!$1:$998,10,0)</f>
        <v>280.2335726</v>
      </c>
      <c r="P6" s="31">
        <f>VLOOKUP(B6,DevRev!$1:$999,9,0)</f>
        <v>306.4188746</v>
      </c>
      <c r="Q6" s="31">
        <f>VLOOKUP(B6,'Drona Aviation'!$1:$1000,11,0)</f>
        <v>339.4828054</v>
      </c>
      <c r="R6" s="32">
        <f t="shared" si="1"/>
        <v>2157.086674</v>
      </c>
      <c r="S6" s="17"/>
      <c r="T6" s="17"/>
      <c r="U6" s="17"/>
      <c r="V6" s="17"/>
      <c r="W6" s="17"/>
      <c r="X6" s="17"/>
      <c r="Y6" s="17"/>
      <c r="Z6" s="17"/>
      <c r="AA6" s="17"/>
    </row>
    <row r="7">
      <c r="A7" s="28" t="s">
        <v>25</v>
      </c>
      <c r="B7" s="29">
        <v>45.0</v>
      </c>
      <c r="C7" s="30">
        <f>VLOOKUP(B7,ConsenSys!$1:$977,10,0)</f>
        <v>198.0171857</v>
      </c>
      <c r="D7" s="31">
        <f>VLOOKUP(B7,Cloudphysician!$1:$978,11,0)</f>
        <v>25</v>
      </c>
      <c r="E7" s="31">
        <f>VLOOKUP(B7,ISRO!$1:$998,14,0)</f>
        <v>25</v>
      </c>
      <c r="F7" s="31">
        <f>VLOOKUP(B7,JLR!$1:$1000,11,0)</f>
        <v>168.2405753</v>
      </c>
      <c r="G7" s="31">
        <f>VLOOKUP(B7,'Cognitive Garage'!$1:$1000,13,0)</f>
        <v>145.085937</v>
      </c>
      <c r="H7" s="31">
        <f>VLOOKUP(B7,'Saptang Labs'!$1:$1000,12,0)</f>
        <v>136.1306858</v>
      </c>
      <c r="I7" s="31">
        <f>VLOOKUP(B7,Paradime.io!$1:$999,17,0)</f>
        <v>145.5800497</v>
      </c>
      <c r="J7" s="31">
        <f>VLOOKUP(B7,SAC!$1:$1000,4,0)</f>
        <v>150</v>
      </c>
      <c r="K7" s="31">
        <f>VLOOKUP(B7,'Engineers Conclave'!$1:$1000,4,0)</f>
        <v>150</v>
      </c>
      <c r="L7" s="31">
        <f>VLOOKUP(B7,'Quant Insti'!$1:$998,6,0)</f>
        <v>143.1985506</v>
      </c>
      <c r="M7" s="31">
        <f>VLOOKUP(B7,IGDC!$1:$999,5,0)</f>
        <v>15</v>
      </c>
      <c r="N7" s="31">
        <f>VLOOKUP(B7,gradCapital!$1:$998,10,0)</f>
        <v>245.9579345</v>
      </c>
      <c r="O7" s="31">
        <f>VLOOKUP(B7,'Grow Simplee'!$1:$998,10,0)</f>
        <v>40</v>
      </c>
      <c r="P7" s="31">
        <f>VLOOKUP(B7,DevRev!$1:$999,9,0)</f>
        <v>382.1049338</v>
      </c>
      <c r="Q7" s="31">
        <f>VLOOKUP(B7,'Drona Aviation'!$1:$1000,11,0)</f>
        <v>40</v>
      </c>
      <c r="R7" s="32">
        <f t="shared" si="1"/>
        <v>2009.315852</v>
      </c>
      <c r="S7" s="17"/>
      <c r="T7" s="17"/>
      <c r="U7" s="17"/>
      <c r="V7" s="17"/>
      <c r="W7" s="17"/>
      <c r="X7" s="17"/>
      <c r="Y7" s="17"/>
      <c r="Z7" s="17"/>
      <c r="AA7" s="17"/>
    </row>
    <row r="8">
      <c r="A8" s="28" t="s">
        <v>26</v>
      </c>
      <c r="B8" s="29">
        <v>53.0</v>
      </c>
      <c r="C8" s="30">
        <f>VLOOKUP(B8,ConsenSys!$1:$977,10,0)</f>
        <v>25</v>
      </c>
      <c r="D8" s="31">
        <f>VLOOKUP(B8,Cloudphysician!$1:$978,11,0)</f>
        <v>250</v>
      </c>
      <c r="E8" s="31">
        <f>VLOOKUP(B8,ISRO!$1:$998,14,0)</f>
        <v>25</v>
      </c>
      <c r="F8" s="31">
        <f>VLOOKUP(B8,JLR!$1:$1000,11,0)</f>
        <v>168.2405753</v>
      </c>
      <c r="G8" s="31">
        <f>VLOOKUP(B8,'Cognitive Garage'!$1:$1000,13,0)</f>
        <v>15</v>
      </c>
      <c r="H8" s="31">
        <f>VLOOKUP(B8,'Saptang Labs'!$1:$1000,12,0)</f>
        <v>91.74888045</v>
      </c>
      <c r="I8" s="31">
        <f>VLOOKUP(B8,Paradime.io!$1:$999,17,0)</f>
        <v>15</v>
      </c>
      <c r="J8" s="31">
        <f>VLOOKUP(B8,SAC!$1:$1000,4,0)</f>
        <v>150</v>
      </c>
      <c r="K8" s="31">
        <f>VLOOKUP(B8,'Engineers Conclave'!$1:$1000,4,0)</f>
        <v>150</v>
      </c>
      <c r="L8" s="31">
        <f>VLOOKUP(B8,'Quant Insti'!$1:$998,6,0)</f>
        <v>15</v>
      </c>
      <c r="M8" s="31">
        <f>VLOOKUP(B8,IGDC!$1:$999,5,0)</f>
        <v>15</v>
      </c>
      <c r="N8" s="31">
        <f>VLOOKUP(B8,gradCapital!$1:$998,10,0)</f>
        <v>249.8089861</v>
      </c>
      <c r="O8" s="31">
        <f>VLOOKUP(B8,'Grow Simplee'!$1:$998,10,0)</f>
        <v>40</v>
      </c>
      <c r="P8" s="31">
        <f>VLOOKUP(B8,DevRev!$1:$999,9,0)</f>
        <v>361.8083653</v>
      </c>
      <c r="Q8" s="31">
        <f>VLOOKUP(B8,'Drona Aviation'!$1:$1000,11,0)</f>
        <v>205.9889936</v>
      </c>
      <c r="R8" s="32">
        <f t="shared" si="1"/>
        <v>1777.595801</v>
      </c>
      <c r="S8" s="17"/>
      <c r="T8" s="17"/>
      <c r="U8" s="17"/>
      <c r="V8" s="17"/>
      <c r="W8" s="17"/>
      <c r="X8" s="17"/>
      <c r="Y8" s="17"/>
      <c r="Z8" s="17"/>
      <c r="AA8" s="17"/>
    </row>
    <row r="9">
      <c r="A9" s="28" t="s">
        <v>27</v>
      </c>
      <c r="B9" s="29">
        <v>23.0</v>
      </c>
      <c r="C9" s="30">
        <f>VLOOKUP(B9,ConsenSys!$1:$977,10,0)</f>
        <v>167.6938774</v>
      </c>
      <c r="D9" s="31">
        <f>VLOOKUP(B9,Cloudphysician!$1:$978,11,0)</f>
        <v>25</v>
      </c>
      <c r="E9" s="31">
        <f>VLOOKUP(B9,ISRO!$1:$998,14,0)</f>
        <v>25</v>
      </c>
      <c r="F9" s="31">
        <f>VLOOKUP(B9,JLR!$1:$1000,11,0)</f>
        <v>25</v>
      </c>
      <c r="G9" s="31">
        <f>VLOOKUP(B9,'Cognitive Garage'!$1:$1000,13,0)</f>
        <v>129.1152323</v>
      </c>
      <c r="H9" s="31">
        <f>VLOOKUP(B9,'Saptang Labs'!$1:$1000,12,0)</f>
        <v>130.5829601</v>
      </c>
      <c r="I9" s="31">
        <f>VLOOKUP(B9,Paradime.io!$1:$999,17,0)</f>
        <v>15</v>
      </c>
      <c r="J9" s="31">
        <f>VLOOKUP(B9,SAC!$1:$1000,4,0)</f>
        <v>150</v>
      </c>
      <c r="K9" s="31">
        <f>VLOOKUP(B9,'Engineers Conclave'!$1:$1000,4,0)</f>
        <v>150</v>
      </c>
      <c r="L9" s="31">
        <f>VLOOKUP(B9,'Quant Insti'!$1:$998,6,0)</f>
        <v>113.1588155</v>
      </c>
      <c r="M9" s="31">
        <f>VLOOKUP(B9,IGDC!$1:$999,5,0)</f>
        <v>92.95550274</v>
      </c>
      <c r="N9" s="31">
        <f>VLOOKUP(B9,gradCapital!$1:$998,10,0)</f>
        <v>40</v>
      </c>
      <c r="O9" s="31">
        <f>VLOOKUP(B9,'Grow Simplee'!$1:$998,10,0)</f>
        <v>272.8094891</v>
      </c>
      <c r="P9" s="31">
        <f>VLOOKUP(B9,DevRev!$1:$999,9,0)</f>
        <v>400</v>
      </c>
      <c r="Q9" s="31">
        <f>VLOOKUP(B9,'Drona Aviation'!$1:$1000,11,0)</f>
        <v>40</v>
      </c>
      <c r="R9" s="32">
        <f t="shared" si="1"/>
        <v>1776.315877</v>
      </c>
      <c r="S9" s="17"/>
      <c r="T9" s="17"/>
      <c r="U9" s="17"/>
      <c r="V9" s="17"/>
      <c r="W9" s="17"/>
      <c r="X9" s="17"/>
      <c r="Y9" s="17"/>
      <c r="Z9" s="17"/>
      <c r="AA9" s="17"/>
    </row>
    <row r="10">
      <c r="A10" s="28" t="s">
        <v>28</v>
      </c>
      <c r="B10" s="29">
        <v>13.0</v>
      </c>
      <c r="C10" s="30">
        <f>VLOOKUP(B10,ConsenSys!$1:$977,10,0)</f>
        <v>25</v>
      </c>
      <c r="D10" s="31">
        <f>VLOOKUP(B10,Cloudphysician!$1:$978,11,0)</f>
        <v>149.3362832</v>
      </c>
      <c r="E10" s="31">
        <f>VLOOKUP(B10,ISRO!$1:$998,14,0)</f>
        <v>165.5753586</v>
      </c>
      <c r="F10" s="31">
        <f>VLOOKUP(B10,JLR!$1:$1000,11,0)</f>
        <v>25</v>
      </c>
      <c r="G10" s="31">
        <f>VLOOKUP(B10,'Cognitive Garage'!$1:$1000,13,0)</f>
        <v>15</v>
      </c>
      <c r="H10" s="31">
        <f>VLOOKUP(B10,'Saptang Labs'!$1:$1000,12,0)</f>
        <v>15</v>
      </c>
      <c r="I10" s="31">
        <f>VLOOKUP(B10,Paradime.io!$1:$999,17,0)</f>
        <v>15</v>
      </c>
      <c r="J10" s="31">
        <f>VLOOKUP(B10,SAC!$1:$1000,4,0)</f>
        <v>120</v>
      </c>
      <c r="K10" s="31">
        <f>VLOOKUP(B10,'Engineers Conclave'!$1:$1000,4,0)</f>
        <v>150</v>
      </c>
      <c r="L10" s="31">
        <f>VLOOKUP(B10,'Quant Insti'!$1:$998,6,0)</f>
        <v>121.6606273</v>
      </c>
      <c r="M10" s="31">
        <f>VLOOKUP(B10,IGDC!$1:$999,5,0)</f>
        <v>0</v>
      </c>
      <c r="N10" s="31">
        <f>VLOOKUP(B10,gradCapital!$1:$998,10,0)</f>
        <v>326.8300189</v>
      </c>
      <c r="O10" s="31">
        <f>VLOOKUP(B10,'Grow Simplee'!$1:$998,10,0)</f>
        <v>40</v>
      </c>
      <c r="P10" s="31">
        <f>VLOOKUP(B10,DevRev!$1:$999,9,0)</f>
        <v>372.7313278</v>
      </c>
      <c r="Q10" s="31">
        <f>VLOOKUP(B10,'Drona Aviation'!$1:$1000,11,0)</f>
        <v>40</v>
      </c>
      <c r="R10" s="32">
        <f t="shared" si="1"/>
        <v>1581.133616</v>
      </c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8" t="s">
        <v>29</v>
      </c>
      <c r="B11" s="29">
        <v>25.0</v>
      </c>
      <c r="C11" s="30">
        <f>VLOOKUP(B11,ConsenSys!$1:$977,10,0)</f>
        <v>25</v>
      </c>
      <c r="D11" s="33">
        <v>0.0</v>
      </c>
      <c r="E11" s="31">
        <f>VLOOKUP(B11,ISRO!$1:$998,14,0)</f>
        <v>25</v>
      </c>
      <c r="F11" s="31">
        <f>VLOOKUP(B11,JLR!$1:$1000,11,0)</f>
        <v>25</v>
      </c>
      <c r="G11" s="31">
        <f>VLOOKUP(B11,'Cognitive Garage'!$1:$1000,13,0)</f>
        <v>15</v>
      </c>
      <c r="H11" s="31">
        <f>VLOOKUP(B11,'Saptang Labs'!$1:$1000,12,0)</f>
        <v>15</v>
      </c>
      <c r="I11" s="31">
        <f>VLOOKUP(B11,Paradime.io!$1:$999,17,0)</f>
        <v>95.85560839</v>
      </c>
      <c r="J11" s="31">
        <f>VLOOKUP(B11,SAC!$1:$1000,4,0)</f>
        <v>150</v>
      </c>
      <c r="K11" s="31">
        <f>VLOOKUP(B11,'Engineers Conclave'!$1:$1000,4,0)</f>
        <v>150</v>
      </c>
      <c r="L11" s="31">
        <f>VLOOKUP(B11,'Quant Insti'!$1:$998,6,0)</f>
        <v>134.1299513</v>
      </c>
      <c r="M11" s="31">
        <f>VLOOKUP(B11,IGDC!$1:$999,5,0)</f>
        <v>150</v>
      </c>
      <c r="N11" s="31">
        <f>VLOOKUP(B11,gradCapital!$1:$998,10,0)</f>
        <v>40</v>
      </c>
      <c r="O11" s="31">
        <f>VLOOKUP(B11,'Grow Simplee'!$1:$998,10,0)</f>
        <v>40</v>
      </c>
      <c r="P11" s="31">
        <f>VLOOKUP(B11,DevRev!$1:$999,9,0)</f>
        <v>313.545914</v>
      </c>
      <c r="Q11" s="31">
        <f>VLOOKUP(B11,'Drona Aviation'!$1:$1000,11,0)</f>
        <v>339.4828054</v>
      </c>
      <c r="R11" s="32">
        <f t="shared" si="1"/>
        <v>1518.014279</v>
      </c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8" t="s">
        <v>30</v>
      </c>
      <c r="B12" s="29">
        <v>55.0</v>
      </c>
      <c r="C12" s="30">
        <f>VLOOKUP(B12,ConsenSys!$1:$977,10,0)</f>
        <v>198.0171857</v>
      </c>
      <c r="D12" s="31">
        <f>VLOOKUP(B12,Cloudphysician!$1:$978,11,0)</f>
        <v>193.5840708</v>
      </c>
      <c r="E12" s="31">
        <f>VLOOKUP(B12,ISRO!$1:$998,14,0)</f>
        <v>25</v>
      </c>
      <c r="F12" s="31">
        <f>VLOOKUP(B12,JLR!$1:$1000,11,0)</f>
        <v>25</v>
      </c>
      <c r="G12" s="31">
        <f>VLOOKUP(B12,'Cognitive Garage'!$1:$1000,13,0)</f>
        <v>15</v>
      </c>
      <c r="H12" s="31">
        <f>VLOOKUP(B12,'Saptang Labs'!$1:$1000,12,0)</f>
        <v>102.8443318</v>
      </c>
      <c r="I12" s="31">
        <f>VLOOKUP(B12,Paradime.io!$1:$999,17,0)</f>
        <v>78.17580705</v>
      </c>
      <c r="J12" s="31">
        <f>VLOOKUP(B12,SAC!$1:$1000,4,0)</f>
        <v>150</v>
      </c>
      <c r="K12" s="31">
        <f>VLOOKUP(B12,'Engineers Conclave'!$1:$1000,4,0)</f>
        <v>150</v>
      </c>
      <c r="L12" s="31">
        <f>VLOOKUP(B12,'Quant Insti'!$1:$998,6,0)</f>
        <v>15</v>
      </c>
      <c r="M12" s="31">
        <f>VLOOKUP(B12,IGDC!$1:$999,5,0)</f>
        <v>15</v>
      </c>
      <c r="N12" s="31">
        <f>VLOOKUP(B12,gradCapital!$1:$998,10,0)</f>
        <v>40</v>
      </c>
      <c r="O12" s="31">
        <f>VLOOKUP(B12,'Grow Simplee'!$1:$998,10,0)</f>
        <v>400</v>
      </c>
      <c r="P12" s="31">
        <f>VLOOKUP(B12,DevRev!$1:$999,9,0)</f>
        <v>40</v>
      </c>
      <c r="Q12" s="31">
        <f>VLOOKUP(B12,'Drona Aviation'!$1:$1000,11,0)</f>
        <v>40</v>
      </c>
      <c r="R12" s="32">
        <f t="shared" si="1"/>
        <v>1487.621395</v>
      </c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8" t="s">
        <v>31</v>
      </c>
      <c r="B13" s="29">
        <v>27.0</v>
      </c>
      <c r="C13" s="30">
        <f>VLOOKUP(B13,ConsenSys!$1:$977,10,0)</f>
        <v>0</v>
      </c>
      <c r="D13" s="31">
        <f>VLOOKUP(B13,Cloudphysician!$1:$978,11,0)</f>
        <v>25</v>
      </c>
      <c r="E13" s="31">
        <f>VLOOKUP(B13,ISRO!$1:$998,14,0)</f>
        <v>25</v>
      </c>
      <c r="F13" s="31">
        <f>VLOOKUP(B13,JLR!$1:$1000,11,0)</f>
        <v>25</v>
      </c>
      <c r="G13" s="31">
        <f>VLOOKUP(B13,'Cognitive Garage'!$1:$1000,13,0)</f>
        <v>15</v>
      </c>
      <c r="H13" s="33">
        <v>0.0</v>
      </c>
      <c r="I13" s="31">
        <f>VLOOKUP(B13,Paradime.io!$1:$999,17,0)</f>
        <v>15</v>
      </c>
      <c r="J13" s="31">
        <f>VLOOKUP(B13,SAC!$1:$1000,4,0)</f>
        <v>150</v>
      </c>
      <c r="K13" s="31">
        <f>VLOOKUP(B13,'Engineers Conclave'!$1:$1000,4,0)</f>
        <v>150</v>
      </c>
      <c r="L13" s="33">
        <v>0.0</v>
      </c>
      <c r="M13" s="31">
        <f>VLOOKUP(B13,IGDC!$1:$999,5,0)</f>
        <v>120.4002442</v>
      </c>
      <c r="N13" s="31">
        <f>VLOOKUP(B13,gradCapital!$1:$998,10,0)</f>
        <v>40</v>
      </c>
      <c r="O13" s="31">
        <f>VLOOKUP(B13,'Grow Simplee'!$1:$998,10,0)</f>
        <v>40</v>
      </c>
      <c r="P13" s="31">
        <f>VLOOKUP(B13,DevRev!$1:$999,9,0)</f>
        <v>40</v>
      </c>
      <c r="Q13" s="31">
        <f>VLOOKUP(B13,'Drona Aviation'!$1:$1000,11,0)</f>
        <v>344.8225578</v>
      </c>
      <c r="R13" s="32">
        <f t="shared" si="1"/>
        <v>990.222802</v>
      </c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32</v>
      </c>
      <c r="B14" s="29">
        <v>19.0</v>
      </c>
      <c r="C14" s="30">
        <f>VLOOKUP(B14,ConsenSys!$1:$977,10,0)</f>
        <v>25</v>
      </c>
      <c r="D14" s="31">
        <f>VLOOKUP(B14,Cloudphysician!$1:$978,11,0)</f>
        <v>181.4159292</v>
      </c>
      <c r="E14" s="31">
        <f>VLOOKUP(B14,ISRO!$1:$998,14,0)</f>
        <v>25</v>
      </c>
      <c r="F14" s="31">
        <f>VLOOKUP(B14,JLR!$1:$1000,11,0)</f>
        <v>25</v>
      </c>
      <c r="G14" s="31">
        <f>VLOOKUP(B14,'Cognitive Garage'!$1:$1000,13,0)</f>
        <v>111.9160118</v>
      </c>
      <c r="H14" s="31">
        <f>VLOOKUP(B14,'Saptang Labs'!$1:$1000,12,0)</f>
        <v>15</v>
      </c>
      <c r="I14" s="31">
        <f>VLOOKUP(B14,Paradime.io!$1:$999,17,0)</f>
        <v>15</v>
      </c>
      <c r="J14" s="31">
        <f>VLOOKUP(B14,SAC!$1:$1000,4,0)</f>
        <v>120</v>
      </c>
      <c r="K14" s="31">
        <f>VLOOKUP(B14,'Engineers Conclave'!$1:$1000,4,0)</f>
        <v>60</v>
      </c>
      <c r="L14" s="31">
        <f>VLOOKUP(B14,'Quant Insti'!$1:$998,6,0)</f>
        <v>15</v>
      </c>
      <c r="M14" s="31">
        <f>VLOOKUP(B14,IGDC!$1:$999,5,0)</f>
        <v>0</v>
      </c>
      <c r="N14" s="31">
        <f>VLOOKUP(B14,gradCapital!$1:$998,10,0)</f>
        <v>40</v>
      </c>
      <c r="O14" s="31">
        <f>VLOOKUP(B14,'Grow Simplee'!$1:$998,10,0)</f>
        <v>304.5705089</v>
      </c>
      <c r="P14" s="31">
        <f>VLOOKUP(B14,DevRev!$1:$999,9,0)</f>
        <v>0</v>
      </c>
      <c r="Q14" s="31">
        <f>VLOOKUP(B14,'Drona Aviation'!$1:$1000,11,0)</f>
        <v>40</v>
      </c>
      <c r="R14" s="32">
        <f t="shared" si="1"/>
        <v>977.9024499</v>
      </c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8" t="s">
        <v>33</v>
      </c>
      <c r="B15" s="29">
        <v>49.0</v>
      </c>
      <c r="C15" s="30">
        <f>VLOOKUP(B15,ConsenSys!$1:$977,10,0)</f>
        <v>25</v>
      </c>
      <c r="D15" s="31">
        <f>VLOOKUP(B15,Cloudphysician!$1:$978,11,0)</f>
        <v>25</v>
      </c>
      <c r="E15" s="31">
        <f>VLOOKUP(B15,ISRO!$1:$998,14,0)</f>
        <v>0</v>
      </c>
      <c r="F15" s="31">
        <f>VLOOKUP(B15,JLR!$1:$1000,11,0)</f>
        <v>25</v>
      </c>
      <c r="G15" s="31">
        <f>VLOOKUP(B15,'Cognitive Garage'!$1:$1000,13,0)</f>
        <v>127.8867165</v>
      </c>
      <c r="H15" s="31">
        <f>VLOOKUP(B15,'Saptang Labs'!$1:$1000,12,0)</f>
        <v>0</v>
      </c>
      <c r="I15" s="31">
        <f>VLOOKUP(B15,Paradime.io!$1:$999,17,0)</f>
        <v>15</v>
      </c>
      <c r="J15" s="31">
        <f>VLOOKUP(B15,SAC!$1:$1000,4,0)</f>
        <v>120</v>
      </c>
      <c r="K15" s="31">
        <f>VLOOKUP(B15,'Engineers Conclave'!$1:$1000,4,0)</f>
        <v>150</v>
      </c>
      <c r="L15" s="31">
        <f>VLOOKUP(B15,'Quant Insti'!$1:$998,6,0)</f>
        <v>15</v>
      </c>
      <c r="M15" s="31">
        <f>VLOOKUP(B15,IGDC!$1:$999,5,0)</f>
        <v>90.8004884</v>
      </c>
      <c r="N15" s="31">
        <f>VLOOKUP(B15,gradCapital!$1:$998,10,0)</f>
        <v>0</v>
      </c>
      <c r="O15" s="31">
        <f>VLOOKUP(B15,'Grow Simplee'!$1:$998,10,0)</f>
        <v>40</v>
      </c>
      <c r="P15" s="31">
        <f>VLOOKUP(B15,DevRev!$1:$999,9,0)</f>
        <v>40</v>
      </c>
      <c r="Q15" s="31">
        <f>VLOOKUP(B15,'Drona Aviation'!$1:$1000,11,0)</f>
        <v>294.9848681</v>
      </c>
      <c r="R15" s="32">
        <f t="shared" si="1"/>
        <v>968.672073</v>
      </c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34</v>
      </c>
      <c r="B16" s="29">
        <v>21.0</v>
      </c>
      <c r="C16" s="30">
        <f>VLOOKUP(B16,ConsenSys!$1:$977,10,0)</f>
        <v>25</v>
      </c>
      <c r="D16" s="31">
        <f>VLOOKUP(B16,Cloudphysician!$1:$978,11,0)</f>
        <v>25</v>
      </c>
      <c r="E16" s="31">
        <f>VLOOKUP(B16,ISRO!$1:$998,14,0)</f>
        <v>205.7775688</v>
      </c>
      <c r="F16" s="31">
        <f>VLOOKUP(B16,JLR!$1:$1000,11,0)</f>
        <v>25</v>
      </c>
      <c r="G16" s="31">
        <f>VLOOKUP(B16,'Cognitive Garage'!$1:$1000,13,0)</f>
        <v>0</v>
      </c>
      <c r="H16" s="31">
        <f>VLOOKUP(B16,'Saptang Labs'!$1:$1000,12,0)</f>
        <v>15</v>
      </c>
      <c r="I16" s="31">
        <f>VLOOKUP(B16,Paradime.io!$1:$999,17,0)</f>
        <v>15</v>
      </c>
      <c r="J16" s="31">
        <f>VLOOKUP(B16,SAC!$1:$1000,4,0)</f>
        <v>150</v>
      </c>
      <c r="K16" s="31">
        <f>VLOOKUP(B16,'Engineers Conclave'!$1:$1000,4,0)</f>
        <v>150</v>
      </c>
      <c r="L16" s="31">
        <f>VLOOKUP(B16,'Quant Insti'!$1:$998,6,0)</f>
        <v>15</v>
      </c>
      <c r="M16" s="31">
        <f>VLOOKUP(B16,IGDC!$1:$999,5,0)</f>
        <v>97.13876587</v>
      </c>
      <c r="N16" s="31">
        <f>VLOOKUP(B16,gradCapital!$1:$998,10,0)</f>
        <v>40</v>
      </c>
      <c r="O16" s="31">
        <f>VLOOKUP(B16,'Grow Simplee'!$1:$998,10,0)</f>
        <v>40</v>
      </c>
      <c r="P16" s="31">
        <f>VLOOKUP(B16,DevRev!$1:$999,9,0)</f>
        <v>40</v>
      </c>
      <c r="Q16" s="31">
        <f>VLOOKUP(B16,'Drona Aviation'!$1:$1000,11,0)</f>
        <v>40</v>
      </c>
      <c r="R16" s="32">
        <f t="shared" si="1"/>
        <v>882.9163346</v>
      </c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8" t="s">
        <v>35</v>
      </c>
      <c r="B17" s="29">
        <v>29.0</v>
      </c>
      <c r="C17" s="30">
        <f>VLOOKUP(B17,ConsenSys!$1:$977,10,0)</f>
        <v>180.689581</v>
      </c>
      <c r="D17" s="31">
        <f>VLOOKUP(B17,Cloudphysician!$1:$978,11,0)</f>
        <v>25</v>
      </c>
      <c r="E17" s="31">
        <f>VLOOKUP(B17,ISRO!$1:$998,14,0)</f>
        <v>25</v>
      </c>
      <c r="F17" s="31">
        <f>VLOOKUP(B17,JLR!$1:$1000,11,0)</f>
        <v>25</v>
      </c>
      <c r="G17" s="31">
        <f>VLOOKUP(B17,'Cognitive Garage'!$1:$1000,13,0)</f>
        <v>15</v>
      </c>
      <c r="H17" s="31">
        <f>VLOOKUP(B17,'Saptang Labs'!$1:$1000,12,0)</f>
        <v>144.4522743</v>
      </c>
      <c r="I17" s="31">
        <f>VLOOKUP(B17,Paradime.io!$1:$999,17,0)</f>
        <v>15</v>
      </c>
      <c r="J17" s="31">
        <f>VLOOKUP(B17,SAC!$1:$1000,4,0)</f>
        <v>75</v>
      </c>
      <c r="K17" s="31">
        <f>VLOOKUP(B17,'Engineers Conclave'!$1:$1000,4,0)</f>
        <v>150</v>
      </c>
      <c r="L17" s="31">
        <f>VLOOKUP(B17,'Quant Insti'!$1:$998,6,0)</f>
        <v>15</v>
      </c>
      <c r="M17" s="31">
        <f>VLOOKUP(B17,IGDC!$1:$999,5,0)</f>
        <v>15</v>
      </c>
      <c r="N17" s="31">
        <f>VLOOKUP(B17,gradCapital!$1:$998,10,0)</f>
        <v>40</v>
      </c>
      <c r="O17" s="31">
        <f>VLOOKUP(B17,'Grow Simplee'!$1:$998,10,0)</f>
        <v>40</v>
      </c>
      <c r="P17" s="31">
        <f>VLOOKUP(B17,DevRev!$1:$999,9,0)</f>
        <v>40</v>
      </c>
      <c r="Q17" s="31">
        <f>VLOOKUP(B17,'Drona Aviation'!$1:$1000,11,0)</f>
        <v>40</v>
      </c>
      <c r="R17" s="32">
        <f t="shared" si="1"/>
        <v>845.1418553</v>
      </c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8" t="s">
        <v>36</v>
      </c>
      <c r="B18" s="29">
        <v>57.0</v>
      </c>
      <c r="C18" s="30">
        <f>VLOOKUP(B18,ConsenSys!$1:$977,10,0)</f>
        <v>211.0128893</v>
      </c>
      <c r="D18" s="31">
        <f>VLOOKUP(B18,Cloudphysician!$1:$978,11,0)</f>
        <v>0</v>
      </c>
      <c r="E18" s="31">
        <f>VLOOKUP(B18,ISRO!$1:$998,14,0)</f>
        <v>25</v>
      </c>
      <c r="F18" s="31">
        <f>VLOOKUP(B18,JLR!$1:$1000,11,0)</f>
        <v>25</v>
      </c>
      <c r="G18" s="31">
        <f>VLOOKUP(B18,'Cognitive Garage'!$1:$1000,13,0)</f>
        <v>124.2011693</v>
      </c>
      <c r="H18" s="33">
        <v>0.0</v>
      </c>
      <c r="I18" s="31">
        <f>VLOOKUP(B18,Paradime.io!$1:$999,17,0)</f>
        <v>15</v>
      </c>
      <c r="J18" s="31">
        <f>VLOOKUP(B18,SAC!$1:$1000,4,0)</f>
        <v>0</v>
      </c>
      <c r="K18" s="31">
        <f>VLOOKUP(B18,'Engineers Conclave'!$1:$1000,4,0)</f>
        <v>0</v>
      </c>
      <c r="L18" s="31">
        <f>VLOOKUP(B18,'Quant Insti'!$1:$998,6,0)</f>
        <v>15</v>
      </c>
      <c r="M18" s="31">
        <f>VLOOKUP(B18,IGDC!$1:$999,5,0)</f>
        <v>15</v>
      </c>
      <c r="N18" s="31">
        <f>VLOOKUP(B18,gradCapital!$1:$998,10,0)</f>
        <v>272.915296</v>
      </c>
      <c r="O18" s="31">
        <f>VLOOKUP(B18,'Grow Simplee'!$1:$998,10,0)</f>
        <v>40</v>
      </c>
      <c r="P18" s="31">
        <f>VLOOKUP(B18,DevRev!$1:$999,9,0)</f>
        <v>40</v>
      </c>
      <c r="Q18" s="31">
        <f>VLOOKUP(B18,'Drona Aviation'!$1:$1000,11,0)</f>
        <v>40</v>
      </c>
      <c r="R18" s="32">
        <f t="shared" si="1"/>
        <v>823.1293546</v>
      </c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28" t="s">
        <v>37</v>
      </c>
      <c r="B19" s="29">
        <v>31.0</v>
      </c>
      <c r="C19" s="34">
        <v>0.0</v>
      </c>
      <c r="D19" s="33">
        <v>0.0</v>
      </c>
      <c r="E19" s="31">
        <f>VLOOKUP(B19,ISRO!$1:$998,14,0)</f>
        <v>25</v>
      </c>
      <c r="F19" s="33">
        <v>0.0</v>
      </c>
      <c r="G19" s="33">
        <v>0.0</v>
      </c>
      <c r="H19" s="33">
        <v>0.0</v>
      </c>
      <c r="I19" s="33">
        <v>0.0</v>
      </c>
      <c r="J19" s="31">
        <f>VLOOKUP(B19,SAC!$1:$1000,4,0)</f>
        <v>60</v>
      </c>
      <c r="K19" s="31">
        <f>VLOOKUP(B19,'Engineers Conclave'!$1:$1000,4,0)</f>
        <v>0</v>
      </c>
      <c r="L19" s="33">
        <v>0.0</v>
      </c>
      <c r="M19" s="31">
        <f>VLOOKUP(B19,IGDC!$1:$999,5,0)</f>
        <v>0</v>
      </c>
      <c r="N19" s="31">
        <f>VLOOKUP(B19,gradCapital!$1:$998,10,0)</f>
        <v>299.8726574</v>
      </c>
      <c r="O19" s="31">
        <f>VLOOKUP(B19,'Grow Simplee'!$1:$998,10,0)</f>
        <v>250.9033177</v>
      </c>
      <c r="P19" s="31">
        <f>VLOOKUP(B19,DevRev!$1:$999,9,0)</f>
        <v>40</v>
      </c>
      <c r="Q19" s="31">
        <f>VLOOKUP(B19,'Drona Aviation'!$1:$1000,11,0)</f>
        <v>40</v>
      </c>
      <c r="R19" s="32">
        <f t="shared" si="1"/>
        <v>715.7759752</v>
      </c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8" t="s">
        <v>38</v>
      </c>
      <c r="B20" s="29">
        <v>47.0</v>
      </c>
      <c r="C20" s="30">
        <f>VLOOKUP(B20,ConsenSys!$1:$977,10,0)</f>
        <v>25</v>
      </c>
      <c r="D20" s="31">
        <f>VLOOKUP(B20,Cloudphysician!$1:$978,11,0)</f>
        <v>25</v>
      </c>
      <c r="E20" s="33">
        <v>0.0</v>
      </c>
      <c r="F20" s="31">
        <f>VLOOKUP(B20,JLR!$1:$1000,11,0)</f>
        <v>25</v>
      </c>
      <c r="G20" s="31">
        <f>VLOOKUP(B20,'Cognitive Garage'!$1:$1000,13,0)</f>
        <v>15</v>
      </c>
      <c r="H20" s="31">
        <f>VLOOKUP(B20,'Saptang Labs'!$1:$1000,12,0)</f>
        <v>15</v>
      </c>
      <c r="I20" s="31">
        <f>VLOOKUP(B20,Paradime.io!$1:$999,17,0)</f>
        <v>103.0380277</v>
      </c>
      <c r="J20" s="31">
        <f>VLOOKUP(B20,SAC!$1:$1000,4,0)</f>
        <v>120</v>
      </c>
      <c r="K20" s="31">
        <f>VLOOKUP(B20,'Engineers Conclave'!$1:$1000,4,0)</f>
        <v>150</v>
      </c>
      <c r="L20" s="31">
        <f>VLOOKUP(B20,'Quant Insti'!$1:$998,6,0)</f>
        <v>0</v>
      </c>
      <c r="M20" s="31">
        <f>VLOOKUP(B20,IGDC!$1:$999,5,0)</f>
        <v>15</v>
      </c>
      <c r="N20" s="31">
        <f>VLOOKUP(B20,gradCapital!$1:$998,10,0)</f>
        <v>40</v>
      </c>
      <c r="O20" s="31">
        <f>VLOOKUP(B20,'Grow Simplee'!$1:$998,10,0)</f>
        <v>40</v>
      </c>
      <c r="P20" s="31">
        <f>VLOOKUP(B20,DevRev!$1:$999,9,0)</f>
        <v>40</v>
      </c>
      <c r="Q20" s="31">
        <f>VLOOKUP(B20,'Drona Aviation'!$1:$1000,11,0)</f>
        <v>40</v>
      </c>
      <c r="R20" s="32">
        <f t="shared" si="1"/>
        <v>653.0380277</v>
      </c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28" t="s">
        <v>39</v>
      </c>
      <c r="B21" s="29">
        <v>59.0</v>
      </c>
      <c r="C21" s="30">
        <f>VLOOKUP(B21,ConsenSys!$1:$977,10,0)</f>
        <v>0</v>
      </c>
      <c r="D21" s="31">
        <f>VLOOKUP(B21,Cloudphysician!$1:$978,11,0)</f>
        <v>25</v>
      </c>
      <c r="E21" s="33">
        <v>0.0</v>
      </c>
      <c r="F21" s="33">
        <v>0.0</v>
      </c>
      <c r="G21" s="31">
        <f>VLOOKUP(B21,'Cognitive Garage'!$1:$1000,13,0)</f>
        <v>150</v>
      </c>
      <c r="H21" s="33">
        <v>0.0</v>
      </c>
      <c r="I21" s="31">
        <f>VLOOKUP(B21,Paradime.io!$1:$999,17,0)</f>
        <v>15</v>
      </c>
      <c r="J21" s="31">
        <f>VLOOKUP(B21,SAC!$1:$1000,4,0)</f>
        <v>30</v>
      </c>
      <c r="K21" s="31">
        <f>VLOOKUP(B21,'Engineers Conclave'!$1:$1000,4,0)</f>
        <v>60</v>
      </c>
      <c r="L21" s="31">
        <f>VLOOKUP(B21,'Quant Insti'!$1:$998,6,0)</f>
        <v>15</v>
      </c>
      <c r="M21" s="31">
        <f>VLOOKUP(B21,IGDC!$1:$999,5,0)</f>
        <v>0</v>
      </c>
      <c r="N21" s="31">
        <f>VLOOKUP(B21,gradCapital!$1:$998,10,0)</f>
        <v>40</v>
      </c>
      <c r="O21" s="31">
        <f>VLOOKUP(B21,'Grow Simplee'!$1:$998,10,0)</f>
        <v>40</v>
      </c>
      <c r="P21" s="31">
        <f>VLOOKUP(B21,DevRev!$1:$999,9,0)</f>
        <v>40</v>
      </c>
      <c r="Q21" s="31">
        <f>VLOOKUP(B21,'Drona Aviation'!$1:$1000,11,0)</f>
        <v>40</v>
      </c>
      <c r="R21" s="35">
        <f t="shared" si="1"/>
        <v>455</v>
      </c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28" t="s">
        <v>40</v>
      </c>
      <c r="B22" s="29">
        <v>61.0</v>
      </c>
      <c r="C22" s="34">
        <v>0.0</v>
      </c>
      <c r="D22" s="31">
        <f>VLOOKUP(B22,Cloudphysician!$1:$978,11,0)</f>
        <v>25</v>
      </c>
      <c r="E22" s="31">
        <f>VLOOKUP(B22,ISRO!$1:$998,14,0)</f>
        <v>185.6764637</v>
      </c>
      <c r="F22" s="31">
        <f>VLOOKUP(B22,JLR!$1:$1000,11,0)</f>
        <v>0</v>
      </c>
      <c r="G22" s="31">
        <f>VLOOKUP(B22,'Cognitive Garage'!$1:$1000,13,0)</f>
        <v>15</v>
      </c>
      <c r="H22" s="33">
        <v>0.0</v>
      </c>
      <c r="I22" s="31">
        <f>VLOOKUP(B22,Paradime.io!$1:$999,17,0)</f>
        <v>15</v>
      </c>
      <c r="J22" s="31">
        <f>VLOOKUP(B22,SAC!$1:$1000,4,0)</f>
        <v>15</v>
      </c>
      <c r="K22" s="31">
        <f>VLOOKUP(B22,'Engineers Conclave'!$1:$1000,4,0)</f>
        <v>30</v>
      </c>
      <c r="L22" s="31">
        <f>VLOOKUP(B22,'Quant Insti'!$1:$998,6,0)</f>
        <v>0</v>
      </c>
      <c r="M22" s="33">
        <v>0.0</v>
      </c>
      <c r="N22" s="31">
        <f>VLOOKUP(B22,gradCapital!$1:$998,10,0)</f>
        <v>40</v>
      </c>
      <c r="O22" s="31">
        <f>VLOOKUP(B22,'Grow Simplee'!$1:$998,10,0)</f>
        <v>40</v>
      </c>
      <c r="P22" s="31">
        <f>VLOOKUP(B22,DevRev!$1:$999,9,0)</f>
        <v>40</v>
      </c>
      <c r="Q22" s="31">
        <f>VLOOKUP(B22,'Drona Aviation'!$1:$1000,11,0)</f>
        <v>40</v>
      </c>
      <c r="R22" s="32">
        <f t="shared" si="1"/>
        <v>445.6764637</v>
      </c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28" t="s">
        <v>41</v>
      </c>
      <c r="B23" s="29">
        <v>51.0</v>
      </c>
      <c r="C23" s="30">
        <f>VLOOKUP(B23,ConsenSys!$1:$977,10,0)</f>
        <v>25</v>
      </c>
      <c r="D23" s="31">
        <f>VLOOKUP(B23,Cloudphysician!$1:$978,11,0)</f>
        <v>25</v>
      </c>
      <c r="E23" s="33">
        <v>0.0</v>
      </c>
      <c r="F23" s="31">
        <f>VLOOKUP(B23,JLR!$1:$1000,11,0)</f>
        <v>25</v>
      </c>
      <c r="G23" s="31">
        <f>VLOOKUP(B23,'Cognitive Garage'!$1:$1000,13,0)</f>
        <v>0</v>
      </c>
      <c r="H23" s="31">
        <f>VLOOKUP(B23,'Saptang Labs'!$1:$1000,12,0)</f>
        <v>0</v>
      </c>
      <c r="I23" s="31">
        <f>VLOOKUP(B23,Paradime.io!$1:$999,17,0)</f>
        <v>15</v>
      </c>
      <c r="J23" s="31">
        <f>VLOOKUP(B23,SAC!$1:$1000,4,0)</f>
        <v>0</v>
      </c>
      <c r="K23" s="31">
        <f>VLOOKUP(B23,'Engineers Conclave'!$1:$1000,4,0)</f>
        <v>0</v>
      </c>
      <c r="L23" s="31">
        <f>VLOOKUP(B23,'Quant Insti'!$1:$998,6,0)</f>
        <v>15</v>
      </c>
      <c r="M23" s="31">
        <f>VLOOKUP(B23,IGDC!$1:$999,5,0)</f>
        <v>0</v>
      </c>
      <c r="N23" s="31">
        <f>VLOOKUP(B23,gradCapital!$1:$998,10,0)</f>
        <v>40</v>
      </c>
      <c r="O23" s="31">
        <f>VLOOKUP(B23,'Grow Simplee'!$1:$998,10,0)</f>
        <v>0</v>
      </c>
      <c r="P23" s="31">
        <f>VLOOKUP(B23,DevRev!$1:$999,9,0)</f>
        <v>40</v>
      </c>
      <c r="Q23" s="31">
        <f>VLOOKUP(B23,'Drona Aviation'!$1:$1000,11,0)</f>
        <v>40</v>
      </c>
      <c r="R23" s="35">
        <f t="shared" si="1"/>
        <v>225</v>
      </c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28" t="s">
        <v>42</v>
      </c>
      <c r="B24" s="29">
        <v>33.0</v>
      </c>
      <c r="C24" s="34">
        <v>0.0</v>
      </c>
      <c r="D24" s="33">
        <v>0.0</v>
      </c>
      <c r="E24" s="33">
        <v>0.0</v>
      </c>
      <c r="F24" s="33">
        <v>0.0</v>
      </c>
      <c r="G24" s="33">
        <v>0.0</v>
      </c>
      <c r="H24" s="33">
        <v>0.0</v>
      </c>
      <c r="I24" s="33">
        <v>0.0</v>
      </c>
      <c r="J24" s="31">
        <f>VLOOKUP(B24,SAC!$1:$1000,4,0)</f>
        <v>0</v>
      </c>
      <c r="K24" s="31">
        <f>VLOOKUP(B24,'Engineers Conclave'!$1:$1000,4,0)</f>
        <v>0</v>
      </c>
      <c r="L24" s="33">
        <v>0.0</v>
      </c>
      <c r="M24" s="33">
        <v>0.0</v>
      </c>
      <c r="N24" s="31">
        <f>VLOOKUP(B24,gradCapital!$1:$998,10,0)</f>
        <v>0</v>
      </c>
      <c r="O24" s="31">
        <f>VLOOKUP(B24,'Grow Simplee'!$1:$998,10,0)</f>
        <v>40</v>
      </c>
      <c r="P24" s="31">
        <f>VLOOKUP(B24,DevRev!$1:$999,9,0)</f>
        <v>0</v>
      </c>
      <c r="Q24" s="31">
        <f>VLOOKUP(B24,'Drona Aviation'!$1:$1000,11,0)</f>
        <v>0</v>
      </c>
      <c r="R24" s="35">
        <f t="shared" si="1"/>
        <v>40</v>
      </c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7"/>
      <c r="B25" s="7"/>
      <c r="C25" s="17"/>
      <c r="D25" s="17"/>
      <c r="E25" s="17"/>
      <c r="F25" s="17"/>
      <c r="G25" s="3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7"/>
      <c r="B26" s="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7"/>
      <c r="B27" s="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7"/>
      <c r="B28" s="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7"/>
      <c r="B29" s="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7"/>
      <c r="B30" s="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7"/>
      <c r="B31" s="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7"/>
      <c r="B32" s="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7"/>
      <c r="B33" s="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7"/>
      <c r="B34" s="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7"/>
      <c r="B35" s="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7"/>
      <c r="B36" s="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7"/>
      <c r="B37" s="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7"/>
      <c r="B38" s="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7"/>
      <c r="B39" s="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7"/>
      <c r="B40" s="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7"/>
      <c r="B41" s="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7"/>
      <c r="B42" s="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7"/>
      <c r="B43" s="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7"/>
      <c r="B44" s="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7"/>
      <c r="B45" s="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7"/>
      <c r="B46" s="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7"/>
      <c r="B47" s="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7"/>
      <c r="B48" s="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7"/>
      <c r="B49" s="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7"/>
      <c r="B50" s="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7"/>
      <c r="B51" s="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7"/>
      <c r="B52" s="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7"/>
      <c r="B53" s="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7"/>
      <c r="B54" s="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7"/>
      <c r="B55" s="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7"/>
      <c r="B56" s="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7"/>
      <c r="B57" s="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7"/>
      <c r="B58" s="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7"/>
      <c r="B59" s="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7"/>
      <c r="B60" s="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7"/>
      <c r="B61" s="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7"/>
      <c r="B62" s="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7"/>
      <c r="B63" s="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7"/>
      <c r="B64" s="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7"/>
      <c r="B65" s="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7"/>
      <c r="B66" s="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7"/>
      <c r="B67" s="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7"/>
      <c r="B68" s="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7"/>
      <c r="B69" s="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7"/>
      <c r="B70" s="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7"/>
      <c r="B71" s="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7"/>
      <c r="B72" s="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7"/>
      <c r="B73" s="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7"/>
      <c r="B74" s="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7"/>
      <c r="B75" s="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7"/>
      <c r="B76" s="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7"/>
      <c r="B77" s="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7"/>
      <c r="B78" s="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7"/>
      <c r="B79" s="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7"/>
      <c r="B80" s="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7"/>
      <c r="B81" s="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7"/>
      <c r="B82" s="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7"/>
      <c r="B83" s="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7"/>
      <c r="B84" s="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7"/>
      <c r="B85" s="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7"/>
      <c r="B86" s="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7"/>
      <c r="B87" s="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7"/>
      <c r="B88" s="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7"/>
      <c r="B89" s="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7"/>
      <c r="B90" s="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7"/>
      <c r="B91" s="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7"/>
      <c r="B92" s="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7"/>
      <c r="B93" s="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7"/>
      <c r="B94" s="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7"/>
      <c r="B95" s="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7"/>
      <c r="B96" s="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7"/>
      <c r="B97" s="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7"/>
      <c r="B98" s="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7"/>
      <c r="B99" s="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7"/>
      <c r="B100" s="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7"/>
      <c r="B101" s="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7"/>
      <c r="B102" s="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7"/>
      <c r="B103" s="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7"/>
      <c r="B104" s="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7"/>
      <c r="B105" s="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7"/>
      <c r="B106" s="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7"/>
      <c r="B107" s="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7"/>
      <c r="B108" s="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7"/>
      <c r="B109" s="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7"/>
      <c r="B110" s="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7"/>
      <c r="B111" s="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7"/>
      <c r="B112" s="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7"/>
      <c r="B113" s="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7"/>
      <c r="B114" s="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7"/>
      <c r="B115" s="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7"/>
      <c r="B116" s="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7"/>
      <c r="B117" s="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7"/>
      <c r="B118" s="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7"/>
      <c r="B119" s="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7"/>
      <c r="B120" s="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7"/>
      <c r="B121" s="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7"/>
      <c r="B122" s="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7"/>
      <c r="B123" s="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7"/>
      <c r="B124" s="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7"/>
      <c r="B125" s="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7"/>
      <c r="B126" s="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7"/>
      <c r="B127" s="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7"/>
      <c r="B128" s="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7"/>
      <c r="B129" s="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7"/>
      <c r="B130" s="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7"/>
      <c r="B131" s="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7"/>
      <c r="B132" s="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7"/>
      <c r="B133" s="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7"/>
      <c r="B134" s="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7"/>
      <c r="B135" s="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7"/>
      <c r="B136" s="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7"/>
      <c r="B137" s="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7"/>
      <c r="B138" s="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7"/>
      <c r="B139" s="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7"/>
      <c r="B140" s="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7"/>
      <c r="B141" s="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7"/>
      <c r="B142" s="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7"/>
      <c r="B143" s="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7"/>
      <c r="B144" s="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7"/>
      <c r="B145" s="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7"/>
      <c r="B146" s="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7"/>
      <c r="B147" s="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7"/>
      <c r="B148" s="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7"/>
      <c r="B149" s="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7"/>
      <c r="B150" s="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7"/>
      <c r="B151" s="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7"/>
      <c r="B152" s="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7"/>
      <c r="B153" s="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7"/>
      <c r="B154" s="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7"/>
      <c r="B155" s="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7"/>
      <c r="B156" s="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7"/>
      <c r="B157" s="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7"/>
      <c r="B158" s="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7"/>
      <c r="B159" s="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7"/>
      <c r="B160" s="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7"/>
      <c r="B161" s="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7"/>
      <c r="B162" s="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7"/>
      <c r="B163" s="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7"/>
      <c r="B164" s="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7"/>
      <c r="B165" s="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7"/>
      <c r="B166" s="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7"/>
      <c r="B167" s="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7"/>
      <c r="B168" s="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7"/>
      <c r="B169" s="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7"/>
      <c r="B170" s="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7"/>
      <c r="B171" s="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7"/>
      <c r="B172" s="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7"/>
      <c r="B173" s="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7"/>
      <c r="B174" s="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7"/>
      <c r="B175" s="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7"/>
      <c r="B176" s="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7"/>
      <c r="B177" s="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7"/>
      <c r="B178" s="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7"/>
      <c r="B179" s="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7"/>
      <c r="B180" s="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7"/>
      <c r="B181" s="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7"/>
      <c r="B182" s="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7"/>
      <c r="B183" s="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7"/>
      <c r="B184" s="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7"/>
      <c r="B185" s="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7"/>
      <c r="B186" s="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7"/>
      <c r="B187" s="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7"/>
      <c r="B188" s="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7"/>
      <c r="B189" s="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7"/>
      <c r="B190" s="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7"/>
      <c r="B191" s="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7"/>
      <c r="B192" s="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7"/>
      <c r="B193" s="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7"/>
      <c r="B194" s="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7"/>
      <c r="B195" s="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7"/>
      <c r="B196" s="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7"/>
      <c r="B197" s="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7"/>
      <c r="B198" s="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7"/>
      <c r="B199" s="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7"/>
      <c r="B200" s="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7"/>
      <c r="B201" s="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7"/>
      <c r="B202" s="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7"/>
      <c r="B203" s="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7"/>
      <c r="B204" s="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7"/>
      <c r="B205" s="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7"/>
      <c r="B206" s="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7"/>
      <c r="B207" s="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7"/>
      <c r="B208" s="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7"/>
      <c r="B209" s="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7"/>
      <c r="B210" s="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7"/>
      <c r="B211" s="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7"/>
      <c r="B212" s="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7"/>
      <c r="B213" s="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7"/>
      <c r="B214" s="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7"/>
      <c r="B215" s="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7"/>
      <c r="B216" s="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7"/>
      <c r="B217" s="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7"/>
      <c r="B218" s="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7"/>
      <c r="B219" s="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7"/>
      <c r="B220" s="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7"/>
      <c r="B221" s="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7"/>
      <c r="B222" s="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7"/>
      <c r="B223" s="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7"/>
      <c r="B224" s="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7"/>
      <c r="B225" s="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7"/>
      <c r="B226" s="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7"/>
      <c r="B227" s="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7"/>
      <c r="B228" s="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7"/>
      <c r="B229" s="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7"/>
      <c r="B230" s="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7"/>
      <c r="B231" s="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7"/>
      <c r="B232" s="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7"/>
      <c r="B233" s="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7"/>
      <c r="B234" s="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7"/>
      <c r="B235" s="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7"/>
      <c r="B236" s="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7"/>
      <c r="B237" s="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7"/>
      <c r="B238" s="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7"/>
      <c r="B239" s="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7"/>
      <c r="B240" s="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7"/>
      <c r="B241" s="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7"/>
      <c r="B242" s="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7"/>
      <c r="B243" s="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7"/>
      <c r="B244" s="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7"/>
      <c r="B245" s="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7"/>
      <c r="B246" s="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7"/>
      <c r="B247" s="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7"/>
      <c r="B248" s="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7"/>
      <c r="B249" s="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7"/>
      <c r="B250" s="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7"/>
      <c r="B251" s="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7"/>
      <c r="B252" s="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7"/>
      <c r="B253" s="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7"/>
      <c r="B254" s="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7"/>
      <c r="B255" s="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7"/>
      <c r="B256" s="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7"/>
      <c r="B257" s="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7"/>
      <c r="B258" s="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7"/>
      <c r="B259" s="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7"/>
      <c r="B260" s="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7"/>
      <c r="B261" s="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7"/>
      <c r="B262" s="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7"/>
      <c r="B263" s="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7"/>
      <c r="B264" s="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7"/>
      <c r="B265" s="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7"/>
      <c r="B266" s="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7"/>
      <c r="B267" s="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7"/>
      <c r="B268" s="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7"/>
      <c r="B269" s="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7"/>
      <c r="B270" s="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7"/>
      <c r="B271" s="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7"/>
      <c r="B272" s="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7"/>
      <c r="B273" s="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7"/>
      <c r="B274" s="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7"/>
      <c r="B275" s="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7"/>
      <c r="B276" s="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7"/>
      <c r="B277" s="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7"/>
      <c r="B278" s="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7"/>
      <c r="B279" s="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7"/>
      <c r="B280" s="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7"/>
      <c r="B281" s="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7"/>
      <c r="B282" s="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7"/>
      <c r="B283" s="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7"/>
      <c r="B284" s="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7"/>
      <c r="B285" s="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7"/>
      <c r="B286" s="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7"/>
      <c r="B287" s="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7"/>
      <c r="B288" s="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7"/>
      <c r="B289" s="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7"/>
      <c r="B290" s="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7"/>
      <c r="B291" s="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7"/>
      <c r="B292" s="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7"/>
      <c r="B293" s="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7"/>
      <c r="B294" s="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7"/>
      <c r="B295" s="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7"/>
      <c r="B296" s="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7"/>
      <c r="B297" s="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7"/>
      <c r="B298" s="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7"/>
      <c r="B299" s="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7"/>
      <c r="B300" s="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7"/>
      <c r="B301" s="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7"/>
      <c r="B302" s="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7"/>
      <c r="B303" s="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7"/>
      <c r="B304" s="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7"/>
      <c r="B305" s="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7"/>
      <c r="B306" s="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7"/>
      <c r="B307" s="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7"/>
      <c r="B308" s="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7"/>
      <c r="B309" s="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7"/>
      <c r="B310" s="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7"/>
      <c r="B311" s="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7"/>
      <c r="B312" s="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7"/>
      <c r="B313" s="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7"/>
      <c r="B314" s="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7"/>
      <c r="B315" s="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7"/>
      <c r="B316" s="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7"/>
      <c r="B317" s="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7"/>
      <c r="B318" s="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7"/>
      <c r="B319" s="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7"/>
      <c r="B320" s="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7"/>
      <c r="B321" s="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7"/>
      <c r="B322" s="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7"/>
      <c r="B323" s="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7"/>
      <c r="B324" s="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7"/>
      <c r="B325" s="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7"/>
      <c r="B326" s="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7"/>
      <c r="B327" s="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7"/>
      <c r="B328" s="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7"/>
      <c r="B329" s="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7"/>
      <c r="B330" s="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7"/>
      <c r="B331" s="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7"/>
      <c r="B332" s="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7"/>
      <c r="B333" s="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7"/>
      <c r="B334" s="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7"/>
      <c r="B335" s="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7"/>
      <c r="B336" s="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7"/>
      <c r="B337" s="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7"/>
      <c r="B338" s="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7"/>
      <c r="B339" s="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7"/>
      <c r="B340" s="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7"/>
      <c r="B341" s="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7"/>
      <c r="B342" s="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7"/>
      <c r="B343" s="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7"/>
      <c r="B344" s="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7"/>
      <c r="B345" s="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7"/>
      <c r="B346" s="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7"/>
      <c r="B347" s="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7"/>
      <c r="B348" s="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7"/>
      <c r="B349" s="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7"/>
      <c r="B350" s="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7"/>
      <c r="B351" s="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7"/>
      <c r="B352" s="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7"/>
      <c r="B353" s="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7"/>
      <c r="B354" s="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7"/>
      <c r="B355" s="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7"/>
      <c r="B356" s="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7"/>
      <c r="B357" s="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7"/>
      <c r="B358" s="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7"/>
      <c r="B359" s="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7"/>
      <c r="B360" s="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7"/>
      <c r="B361" s="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7"/>
      <c r="B362" s="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7"/>
      <c r="B363" s="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7"/>
      <c r="B364" s="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7"/>
      <c r="B365" s="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7"/>
      <c r="B366" s="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7"/>
      <c r="B367" s="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7"/>
      <c r="B368" s="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7"/>
      <c r="B369" s="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7"/>
      <c r="B370" s="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7"/>
      <c r="B371" s="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7"/>
      <c r="B372" s="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7"/>
      <c r="B373" s="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7"/>
      <c r="B374" s="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7"/>
      <c r="B375" s="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7"/>
      <c r="B376" s="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7"/>
      <c r="B377" s="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7"/>
      <c r="B378" s="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7"/>
      <c r="B379" s="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7"/>
      <c r="B380" s="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7"/>
      <c r="B381" s="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7"/>
      <c r="B382" s="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7"/>
      <c r="B383" s="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7"/>
      <c r="B384" s="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7"/>
      <c r="B385" s="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7"/>
      <c r="B386" s="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7"/>
      <c r="B387" s="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7"/>
      <c r="B388" s="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7"/>
      <c r="B389" s="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7"/>
      <c r="B390" s="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7"/>
      <c r="B391" s="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7"/>
      <c r="B392" s="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7"/>
      <c r="B393" s="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7"/>
      <c r="B394" s="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7"/>
      <c r="B395" s="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7"/>
      <c r="B396" s="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7"/>
      <c r="B397" s="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7"/>
      <c r="B398" s="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7"/>
      <c r="B399" s="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7"/>
      <c r="B400" s="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7"/>
      <c r="B401" s="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7"/>
      <c r="B402" s="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7"/>
      <c r="B403" s="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7"/>
      <c r="B404" s="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7"/>
      <c r="B405" s="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7"/>
      <c r="B406" s="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7"/>
      <c r="B407" s="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7"/>
      <c r="B408" s="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7"/>
      <c r="B409" s="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7"/>
      <c r="B410" s="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7"/>
      <c r="B411" s="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7"/>
      <c r="B412" s="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7"/>
      <c r="B413" s="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7"/>
      <c r="B414" s="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7"/>
      <c r="B415" s="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7"/>
      <c r="B416" s="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7"/>
      <c r="B417" s="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7"/>
      <c r="B418" s="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7"/>
      <c r="B419" s="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7"/>
      <c r="B420" s="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7"/>
      <c r="B421" s="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7"/>
      <c r="B422" s="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7"/>
      <c r="B423" s="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7"/>
      <c r="B424" s="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7"/>
      <c r="B425" s="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7"/>
      <c r="B426" s="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7"/>
      <c r="B427" s="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7"/>
      <c r="B428" s="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7"/>
      <c r="B429" s="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7"/>
      <c r="B430" s="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7"/>
      <c r="B431" s="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7"/>
      <c r="B432" s="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7"/>
      <c r="B433" s="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7"/>
      <c r="B434" s="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7"/>
      <c r="B435" s="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7"/>
      <c r="B436" s="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7"/>
      <c r="B437" s="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7"/>
      <c r="B438" s="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7"/>
      <c r="B439" s="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7"/>
      <c r="B440" s="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7"/>
      <c r="B441" s="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7"/>
      <c r="B442" s="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7"/>
      <c r="B443" s="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7"/>
      <c r="B444" s="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7"/>
      <c r="B445" s="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7"/>
      <c r="B446" s="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7"/>
      <c r="B447" s="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7"/>
      <c r="B448" s="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7"/>
      <c r="B449" s="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7"/>
      <c r="B450" s="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7"/>
      <c r="B451" s="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7"/>
      <c r="B452" s="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7"/>
      <c r="B453" s="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7"/>
      <c r="B454" s="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7"/>
      <c r="B455" s="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7"/>
      <c r="B456" s="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7"/>
      <c r="B457" s="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7"/>
      <c r="B458" s="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7"/>
      <c r="B459" s="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7"/>
      <c r="B460" s="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7"/>
      <c r="B461" s="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7"/>
      <c r="B462" s="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7"/>
      <c r="B463" s="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7"/>
      <c r="B464" s="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7"/>
      <c r="B465" s="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7"/>
      <c r="B466" s="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7"/>
      <c r="B467" s="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7"/>
      <c r="B468" s="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7"/>
      <c r="B469" s="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7"/>
      <c r="B470" s="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7"/>
      <c r="B471" s="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7"/>
      <c r="B472" s="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7"/>
      <c r="B473" s="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7"/>
      <c r="B474" s="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7"/>
      <c r="B475" s="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7"/>
      <c r="B476" s="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7"/>
      <c r="B477" s="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7"/>
      <c r="B478" s="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7"/>
      <c r="B479" s="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7"/>
      <c r="B480" s="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7"/>
      <c r="B481" s="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7"/>
      <c r="B482" s="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7"/>
      <c r="B483" s="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7"/>
      <c r="B484" s="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7"/>
      <c r="B485" s="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7"/>
      <c r="B486" s="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7"/>
      <c r="B487" s="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7"/>
      <c r="B488" s="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7"/>
      <c r="B489" s="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7"/>
      <c r="B490" s="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7"/>
      <c r="B491" s="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7"/>
      <c r="B492" s="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7"/>
      <c r="B493" s="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7"/>
      <c r="B494" s="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7"/>
      <c r="B495" s="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7"/>
      <c r="B496" s="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7"/>
      <c r="B497" s="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7"/>
      <c r="B498" s="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7"/>
      <c r="B499" s="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7"/>
      <c r="B500" s="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7"/>
      <c r="B501" s="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7"/>
      <c r="B502" s="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7"/>
      <c r="B503" s="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7"/>
      <c r="B504" s="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7"/>
      <c r="B505" s="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7"/>
      <c r="B506" s="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7"/>
      <c r="B507" s="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7"/>
      <c r="B508" s="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7"/>
      <c r="B509" s="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7"/>
      <c r="B510" s="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7"/>
      <c r="B511" s="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7"/>
      <c r="B512" s="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7"/>
      <c r="B513" s="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7"/>
      <c r="B514" s="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7"/>
      <c r="B515" s="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7"/>
      <c r="B516" s="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7"/>
      <c r="B517" s="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7"/>
      <c r="B518" s="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7"/>
      <c r="B519" s="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7"/>
      <c r="B520" s="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7"/>
      <c r="B521" s="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7"/>
      <c r="B522" s="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7"/>
      <c r="B523" s="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7"/>
      <c r="B524" s="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7"/>
      <c r="B525" s="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7"/>
      <c r="B526" s="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7"/>
      <c r="B527" s="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7"/>
      <c r="B528" s="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7"/>
      <c r="B529" s="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7"/>
      <c r="B530" s="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7"/>
      <c r="B531" s="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7"/>
      <c r="B532" s="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7"/>
      <c r="B533" s="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7"/>
      <c r="B534" s="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7"/>
      <c r="B535" s="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7"/>
      <c r="B536" s="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7"/>
      <c r="B537" s="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7"/>
      <c r="B538" s="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7"/>
      <c r="B539" s="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7"/>
      <c r="B540" s="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7"/>
      <c r="B541" s="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7"/>
      <c r="B542" s="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7"/>
      <c r="B543" s="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7"/>
      <c r="B544" s="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7"/>
      <c r="B545" s="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7"/>
      <c r="B546" s="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7"/>
      <c r="B547" s="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7"/>
      <c r="B548" s="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7"/>
      <c r="B549" s="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7"/>
      <c r="B550" s="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7"/>
      <c r="B551" s="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7"/>
      <c r="B552" s="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7"/>
      <c r="B553" s="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7"/>
      <c r="B554" s="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7"/>
      <c r="B555" s="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7"/>
      <c r="B556" s="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7"/>
      <c r="B557" s="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7"/>
      <c r="B558" s="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7"/>
      <c r="B559" s="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7"/>
      <c r="B560" s="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7"/>
      <c r="B561" s="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7"/>
      <c r="B562" s="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7"/>
      <c r="B563" s="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7"/>
      <c r="B564" s="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7"/>
      <c r="B565" s="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7"/>
      <c r="B566" s="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7"/>
      <c r="B567" s="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7"/>
      <c r="B568" s="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7"/>
      <c r="B569" s="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7"/>
      <c r="B570" s="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7"/>
      <c r="B571" s="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7"/>
      <c r="B572" s="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7"/>
      <c r="B573" s="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7"/>
      <c r="B574" s="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7"/>
      <c r="B575" s="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7"/>
      <c r="B576" s="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7"/>
      <c r="B577" s="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7"/>
      <c r="B578" s="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7"/>
      <c r="B579" s="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7"/>
      <c r="B580" s="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7"/>
      <c r="B581" s="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7"/>
      <c r="B582" s="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7"/>
      <c r="B583" s="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7"/>
      <c r="B584" s="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7"/>
      <c r="B585" s="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7"/>
      <c r="B586" s="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7"/>
      <c r="B587" s="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7"/>
      <c r="B588" s="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7"/>
      <c r="B589" s="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7"/>
      <c r="B590" s="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7"/>
      <c r="B591" s="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7"/>
      <c r="B592" s="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7"/>
      <c r="B593" s="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7"/>
      <c r="B594" s="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7"/>
      <c r="B595" s="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7"/>
      <c r="B596" s="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7"/>
      <c r="B597" s="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7"/>
      <c r="B598" s="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7"/>
      <c r="B599" s="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7"/>
      <c r="B600" s="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7"/>
      <c r="B601" s="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7"/>
      <c r="B602" s="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7"/>
      <c r="B603" s="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7"/>
      <c r="B604" s="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7"/>
      <c r="B605" s="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7"/>
      <c r="B606" s="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7"/>
      <c r="B607" s="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7"/>
      <c r="B608" s="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7"/>
      <c r="B609" s="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7"/>
      <c r="B610" s="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7"/>
      <c r="B611" s="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7"/>
      <c r="B612" s="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7"/>
      <c r="B613" s="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7"/>
      <c r="B614" s="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7"/>
      <c r="B615" s="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7"/>
      <c r="B616" s="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7"/>
      <c r="B617" s="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7"/>
      <c r="B618" s="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7"/>
      <c r="B619" s="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7"/>
      <c r="B620" s="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7"/>
      <c r="B621" s="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7"/>
      <c r="B622" s="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7"/>
      <c r="B623" s="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7"/>
      <c r="B624" s="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7"/>
      <c r="B625" s="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7"/>
      <c r="B626" s="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7"/>
      <c r="B627" s="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7"/>
      <c r="B628" s="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7"/>
      <c r="B629" s="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7"/>
      <c r="B630" s="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7"/>
      <c r="B631" s="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7"/>
      <c r="B632" s="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7"/>
      <c r="B633" s="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7"/>
      <c r="B634" s="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7"/>
      <c r="B635" s="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7"/>
      <c r="B636" s="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7"/>
      <c r="B637" s="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7"/>
      <c r="B638" s="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7"/>
      <c r="B639" s="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7"/>
      <c r="B640" s="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7"/>
      <c r="B641" s="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7"/>
      <c r="B642" s="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7"/>
      <c r="B643" s="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7"/>
      <c r="B644" s="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7"/>
      <c r="B645" s="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7"/>
      <c r="B646" s="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7"/>
      <c r="B647" s="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7"/>
      <c r="B648" s="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7"/>
      <c r="B649" s="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7"/>
      <c r="B650" s="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7"/>
      <c r="B651" s="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7"/>
      <c r="B652" s="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7"/>
      <c r="B653" s="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7"/>
      <c r="B654" s="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7"/>
      <c r="B655" s="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7"/>
      <c r="B656" s="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7"/>
      <c r="B657" s="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7"/>
      <c r="B658" s="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7"/>
      <c r="B659" s="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7"/>
      <c r="B660" s="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7"/>
      <c r="B661" s="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7"/>
      <c r="B662" s="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7"/>
      <c r="B663" s="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7"/>
      <c r="B664" s="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7"/>
      <c r="B665" s="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7"/>
      <c r="B666" s="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7"/>
      <c r="B667" s="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7"/>
      <c r="B668" s="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7"/>
      <c r="B669" s="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7"/>
      <c r="B670" s="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7"/>
      <c r="B671" s="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7"/>
      <c r="B672" s="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7"/>
      <c r="B673" s="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7"/>
      <c r="B674" s="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7"/>
      <c r="B675" s="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7"/>
      <c r="B676" s="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7"/>
      <c r="B677" s="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7"/>
      <c r="B678" s="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7"/>
      <c r="B679" s="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7"/>
      <c r="B680" s="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7"/>
      <c r="B681" s="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7"/>
      <c r="B682" s="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7"/>
      <c r="B683" s="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7"/>
      <c r="B684" s="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7"/>
      <c r="B685" s="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7"/>
      <c r="B686" s="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7"/>
      <c r="B687" s="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7"/>
      <c r="B688" s="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7"/>
      <c r="B689" s="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7"/>
      <c r="B690" s="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7"/>
      <c r="B691" s="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7"/>
      <c r="B692" s="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7"/>
      <c r="B693" s="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7"/>
      <c r="B694" s="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7"/>
      <c r="B695" s="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7"/>
      <c r="B696" s="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7"/>
      <c r="B697" s="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7"/>
      <c r="B698" s="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7"/>
      <c r="B699" s="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7"/>
      <c r="B700" s="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7"/>
      <c r="B701" s="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7"/>
      <c r="B702" s="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7"/>
      <c r="B703" s="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7"/>
      <c r="B704" s="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7"/>
      <c r="B705" s="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7"/>
      <c r="B706" s="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7"/>
      <c r="B707" s="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7"/>
      <c r="B708" s="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7"/>
      <c r="B709" s="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7"/>
      <c r="B710" s="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7"/>
      <c r="B711" s="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7"/>
      <c r="B712" s="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7"/>
      <c r="B713" s="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7"/>
      <c r="B714" s="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7"/>
      <c r="B715" s="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7"/>
      <c r="B716" s="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7"/>
      <c r="B717" s="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7"/>
      <c r="B718" s="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7"/>
      <c r="B719" s="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7"/>
      <c r="B720" s="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7"/>
      <c r="B721" s="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7"/>
      <c r="B722" s="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7"/>
      <c r="B723" s="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7"/>
      <c r="B724" s="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7"/>
      <c r="B725" s="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7"/>
      <c r="B726" s="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7"/>
      <c r="B727" s="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7"/>
      <c r="B728" s="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7"/>
      <c r="B729" s="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7"/>
      <c r="B730" s="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7"/>
      <c r="B731" s="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7"/>
      <c r="B732" s="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7"/>
      <c r="B733" s="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7"/>
      <c r="B734" s="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7"/>
      <c r="B735" s="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7"/>
      <c r="B736" s="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7"/>
      <c r="B737" s="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7"/>
      <c r="B738" s="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7"/>
      <c r="B739" s="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7"/>
      <c r="B740" s="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7"/>
      <c r="B741" s="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7"/>
      <c r="B742" s="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7"/>
      <c r="B743" s="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7"/>
      <c r="B744" s="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7"/>
      <c r="B745" s="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7"/>
      <c r="B746" s="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7"/>
      <c r="B747" s="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7"/>
      <c r="B748" s="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7"/>
      <c r="B749" s="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7"/>
      <c r="B750" s="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7"/>
      <c r="B751" s="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7"/>
      <c r="B752" s="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7"/>
      <c r="B753" s="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7"/>
      <c r="B754" s="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7"/>
      <c r="B755" s="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7"/>
      <c r="B756" s="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7"/>
      <c r="B757" s="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7"/>
      <c r="B758" s="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7"/>
      <c r="B759" s="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7"/>
      <c r="B760" s="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7"/>
      <c r="B761" s="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7"/>
      <c r="B762" s="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7"/>
      <c r="B763" s="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7"/>
      <c r="B764" s="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7"/>
      <c r="B765" s="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7"/>
      <c r="B766" s="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7"/>
      <c r="B767" s="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7"/>
      <c r="B768" s="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7"/>
      <c r="B769" s="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7"/>
      <c r="B770" s="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7"/>
      <c r="B771" s="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7"/>
      <c r="B772" s="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7"/>
      <c r="B773" s="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7"/>
      <c r="B774" s="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7"/>
      <c r="B775" s="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7"/>
      <c r="B776" s="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7"/>
      <c r="B777" s="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7"/>
      <c r="B778" s="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7"/>
      <c r="B779" s="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7"/>
      <c r="B780" s="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7"/>
      <c r="B781" s="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7"/>
      <c r="B782" s="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7"/>
      <c r="B783" s="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7"/>
      <c r="B784" s="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7"/>
      <c r="B785" s="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7"/>
      <c r="B786" s="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7"/>
      <c r="B787" s="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7"/>
      <c r="B788" s="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7"/>
      <c r="B789" s="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7"/>
      <c r="B790" s="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7"/>
      <c r="B791" s="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7"/>
      <c r="B792" s="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7"/>
      <c r="B793" s="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7"/>
      <c r="B794" s="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7"/>
      <c r="B795" s="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7"/>
      <c r="B796" s="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7"/>
      <c r="B797" s="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7"/>
      <c r="B798" s="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7"/>
      <c r="B799" s="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7"/>
      <c r="B800" s="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7"/>
      <c r="B801" s="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7"/>
      <c r="B802" s="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7"/>
      <c r="B803" s="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7"/>
      <c r="B804" s="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7"/>
      <c r="B805" s="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7"/>
      <c r="B806" s="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7"/>
      <c r="B807" s="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7"/>
      <c r="B808" s="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7"/>
      <c r="B809" s="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7"/>
      <c r="B810" s="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7"/>
      <c r="B811" s="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7"/>
      <c r="B812" s="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7"/>
      <c r="B813" s="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7"/>
      <c r="B814" s="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7"/>
      <c r="B815" s="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7"/>
      <c r="B816" s="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7"/>
      <c r="B817" s="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7"/>
      <c r="B818" s="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7"/>
      <c r="B819" s="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7"/>
      <c r="B820" s="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7"/>
      <c r="B821" s="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7"/>
      <c r="B822" s="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7"/>
      <c r="B823" s="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7"/>
      <c r="B824" s="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7"/>
      <c r="B825" s="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7"/>
      <c r="B826" s="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7"/>
      <c r="B827" s="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7"/>
      <c r="B828" s="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7"/>
      <c r="B829" s="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7"/>
      <c r="B830" s="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7"/>
      <c r="B831" s="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7"/>
      <c r="B832" s="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7"/>
      <c r="B833" s="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7"/>
      <c r="B834" s="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7"/>
      <c r="B835" s="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7"/>
      <c r="B836" s="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7"/>
      <c r="B837" s="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7"/>
      <c r="B838" s="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7"/>
      <c r="B839" s="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7"/>
      <c r="B840" s="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7"/>
      <c r="B841" s="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7"/>
      <c r="B842" s="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7"/>
      <c r="B843" s="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7"/>
      <c r="B844" s="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7"/>
      <c r="B845" s="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7"/>
      <c r="B846" s="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7"/>
      <c r="B847" s="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7"/>
      <c r="B848" s="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7"/>
      <c r="B849" s="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7"/>
      <c r="B850" s="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7"/>
      <c r="B851" s="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7"/>
      <c r="B852" s="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7"/>
      <c r="B853" s="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7"/>
      <c r="B854" s="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7"/>
      <c r="B855" s="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7"/>
      <c r="B856" s="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7"/>
      <c r="B857" s="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7"/>
      <c r="B858" s="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7"/>
      <c r="B859" s="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7"/>
      <c r="B860" s="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7"/>
      <c r="B861" s="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7"/>
      <c r="B862" s="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7"/>
      <c r="B863" s="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7"/>
      <c r="B864" s="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7"/>
      <c r="B865" s="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7"/>
      <c r="B866" s="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7"/>
      <c r="B867" s="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7"/>
      <c r="B868" s="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7"/>
      <c r="B869" s="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7"/>
      <c r="B870" s="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7"/>
      <c r="B871" s="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7"/>
      <c r="B872" s="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7"/>
      <c r="B873" s="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7"/>
      <c r="B874" s="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7"/>
      <c r="B875" s="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7"/>
      <c r="B876" s="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7"/>
      <c r="B877" s="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7"/>
      <c r="B878" s="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7"/>
      <c r="B879" s="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7"/>
      <c r="B880" s="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7"/>
      <c r="B881" s="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7"/>
      <c r="B882" s="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7"/>
      <c r="B883" s="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7"/>
      <c r="B884" s="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7"/>
      <c r="B885" s="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7"/>
      <c r="B886" s="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7"/>
      <c r="B887" s="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7"/>
      <c r="B888" s="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7"/>
      <c r="B889" s="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7"/>
      <c r="B890" s="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7"/>
      <c r="B891" s="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7"/>
      <c r="B892" s="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7"/>
      <c r="B893" s="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7"/>
      <c r="B894" s="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7"/>
      <c r="B895" s="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7"/>
      <c r="B896" s="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7"/>
      <c r="B897" s="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7"/>
      <c r="B898" s="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7"/>
      <c r="B899" s="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7"/>
      <c r="B900" s="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7"/>
      <c r="B901" s="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7"/>
      <c r="B902" s="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7"/>
      <c r="B903" s="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7"/>
      <c r="B904" s="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7"/>
      <c r="B905" s="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7"/>
      <c r="B906" s="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7"/>
      <c r="B907" s="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7"/>
      <c r="B908" s="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7"/>
      <c r="B909" s="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7"/>
      <c r="B910" s="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7"/>
      <c r="B911" s="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7"/>
      <c r="B912" s="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7"/>
      <c r="B913" s="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7"/>
      <c r="B914" s="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7"/>
      <c r="B915" s="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7"/>
      <c r="B916" s="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7"/>
      <c r="B917" s="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7"/>
      <c r="B918" s="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7"/>
      <c r="B919" s="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7"/>
      <c r="B920" s="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7"/>
      <c r="B921" s="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7"/>
      <c r="B922" s="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7"/>
      <c r="B923" s="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7"/>
      <c r="B924" s="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7"/>
      <c r="B925" s="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7"/>
      <c r="B926" s="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7"/>
      <c r="B927" s="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7"/>
      <c r="B928" s="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7"/>
      <c r="B929" s="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7"/>
      <c r="B930" s="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7"/>
      <c r="B931" s="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7"/>
      <c r="B932" s="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7"/>
      <c r="B933" s="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7"/>
      <c r="B934" s="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7"/>
      <c r="B935" s="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7"/>
      <c r="B936" s="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7"/>
      <c r="B937" s="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7"/>
      <c r="B938" s="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7"/>
      <c r="B939" s="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7"/>
      <c r="B940" s="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7"/>
      <c r="B941" s="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7"/>
      <c r="B942" s="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7"/>
      <c r="B943" s="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7"/>
      <c r="B944" s="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7"/>
      <c r="B945" s="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7"/>
      <c r="B946" s="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7"/>
      <c r="B947" s="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7"/>
      <c r="B948" s="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7"/>
      <c r="B949" s="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7"/>
      <c r="B950" s="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7"/>
      <c r="B951" s="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7"/>
      <c r="B952" s="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7"/>
      <c r="B953" s="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7"/>
      <c r="B954" s="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7"/>
      <c r="B955" s="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7"/>
      <c r="B956" s="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7"/>
      <c r="B957" s="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7"/>
      <c r="B958" s="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7"/>
      <c r="B959" s="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7"/>
      <c r="B960" s="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7"/>
      <c r="B961" s="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7"/>
      <c r="B962" s="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7"/>
      <c r="B963" s="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7"/>
      <c r="B964" s="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7"/>
      <c r="B965" s="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7"/>
      <c r="B966" s="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7"/>
      <c r="B967" s="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7"/>
      <c r="B968" s="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7"/>
      <c r="B969" s="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7"/>
      <c r="B970" s="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7"/>
      <c r="B971" s="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7"/>
      <c r="B972" s="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7"/>
      <c r="B973" s="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7"/>
      <c r="B974" s="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7"/>
      <c r="B975" s="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7"/>
      <c r="B976" s="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7"/>
      <c r="B977" s="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7"/>
      <c r="B978" s="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7"/>
      <c r="B979" s="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7"/>
      <c r="B980" s="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7"/>
      <c r="B981" s="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7"/>
      <c r="B982" s="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7"/>
      <c r="B983" s="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7"/>
      <c r="B984" s="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7"/>
      <c r="B985" s="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7"/>
      <c r="B986" s="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7"/>
      <c r="B987" s="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7"/>
      <c r="B988" s="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7"/>
      <c r="B989" s="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7"/>
      <c r="B990" s="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7"/>
      <c r="B991" s="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7"/>
      <c r="B992" s="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7"/>
      <c r="B993" s="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7"/>
      <c r="B994" s="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7"/>
      <c r="B995" s="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7"/>
      <c r="B996" s="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7"/>
      <c r="B997" s="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7"/>
      <c r="B998" s="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7"/>
      <c r="B999" s="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7"/>
      <c r="S999" s="17"/>
      <c r="T999" s="17"/>
      <c r="U999" s="17"/>
      <c r="V999" s="17"/>
      <c r="W999" s="17"/>
      <c r="X999" s="17"/>
      <c r="Y999" s="17"/>
      <c r="Z999" s="17"/>
      <c r="AA999" s="17"/>
    </row>
    <row r="1000">
      <c r="A1000" s="7"/>
      <c r="B1000" s="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>
      <c r="A1001" s="7"/>
      <c r="B1001" s="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7"/>
      <c r="S1001" s="17"/>
      <c r="T1001" s="17"/>
      <c r="U1001" s="17"/>
      <c r="V1001" s="17"/>
      <c r="W1001" s="17"/>
      <c r="X1001" s="17"/>
      <c r="Y1001" s="17"/>
      <c r="Z1001" s="17"/>
      <c r="AA1001" s="17"/>
    </row>
  </sheetData>
  <mergeCells count="3">
    <mergeCell ref="C1:F1"/>
    <mergeCell ref="G1:M1"/>
    <mergeCell ref="N1:Q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75"/>
    <col customWidth="1" min="3" max="3" width="33.5"/>
    <col customWidth="1" min="4" max="4" width="18.13"/>
    <col customWidth="1" min="6" max="6" width="22.38"/>
    <col customWidth="1" min="8" max="8" width="21.5"/>
  </cols>
  <sheetData>
    <row r="1">
      <c r="A1" s="61" t="s">
        <v>4</v>
      </c>
      <c r="B1" s="118" t="s">
        <v>116</v>
      </c>
      <c r="C1" s="118" t="s">
        <v>117</v>
      </c>
      <c r="D1" s="118" t="s">
        <v>118</v>
      </c>
      <c r="E1" s="118" t="s">
        <v>119</v>
      </c>
      <c r="F1" s="118" t="s">
        <v>120</v>
      </c>
      <c r="G1" s="118" t="s">
        <v>114</v>
      </c>
      <c r="H1" s="118" t="s">
        <v>113</v>
      </c>
      <c r="I1" s="118" t="s">
        <v>121</v>
      </c>
      <c r="J1" s="118" t="s">
        <v>54</v>
      </c>
      <c r="K1" s="119" t="s">
        <v>115</v>
      </c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>
      <c r="A2" s="121">
        <v>53.0</v>
      </c>
      <c r="B2" s="122">
        <v>138.0</v>
      </c>
      <c r="C2" s="122">
        <v>23.0</v>
      </c>
      <c r="D2" s="122">
        <v>20.0</v>
      </c>
      <c r="E2" s="122">
        <v>45.0</v>
      </c>
      <c r="F2" s="122">
        <v>0.0</v>
      </c>
      <c r="G2" s="122">
        <f t="shared" ref="G2:G20" si="1">SUM(B2:F2)</f>
        <v>226</v>
      </c>
      <c r="H2" s="122">
        <v>0.0</v>
      </c>
      <c r="I2" s="122">
        <f t="shared" ref="I2:I19" si="2">SUM(G2:H2)</f>
        <v>226</v>
      </c>
      <c r="J2" s="122">
        <f t="shared" ref="J2:J20" si="3">I2/$I$2</f>
        <v>1</v>
      </c>
      <c r="K2" s="122">
        <f t="shared" ref="K2:K8" si="4">J2*250</f>
        <v>250</v>
      </c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>
      <c r="A3" s="121">
        <v>41.0</v>
      </c>
      <c r="B3" s="122">
        <v>135.0</v>
      </c>
      <c r="C3" s="122">
        <v>13.0</v>
      </c>
      <c r="D3" s="122">
        <v>20.0</v>
      </c>
      <c r="E3" s="122">
        <v>50.0</v>
      </c>
      <c r="F3" s="122">
        <v>0.0</v>
      </c>
      <c r="G3" s="122">
        <f t="shared" si="1"/>
        <v>218</v>
      </c>
      <c r="H3" s="122">
        <v>0.0</v>
      </c>
      <c r="I3" s="122">
        <f t="shared" si="2"/>
        <v>218</v>
      </c>
      <c r="J3" s="122">
        <f t="shared" si="3"/>
        <v>0.9646017699</v>
      </c>
      <c r="K3" s="122">
        <f t="shared" si="4"/>
        <v>241.1504425</v>
      </c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>
      <c r="A4" s="123">
        <v>11.0</v>
      </c>
      <c r="B4" s="124">
        <v>129.0</v>
      </c>
      <c r="C4" s="124">
        <v>5.0</v>
      </c>
      <c r="D4" s="124">
        <v>20.0</v>
      </c>
      <c r="E4" s="124">
        <v>50.0</v>
      </c>
      <c r="F4" s="124">
        <v>-10.0</v>
      </c>
      <c r="G4" s="124">
        <f t="shared" si="1"/>
        <v>194</v>
      </c>
      <c r="H4" s="124">
        <v>0.0</v>
      </c>
      <c r="I4" s="124">
        <f t="shared" si="2"/>
        <v>194</v>
      </c>
      <c r="J4" s="124">
        <f t="shared" si="3"/>
        <v>0.8584070796</v>
      </c>
      <c r="K4" s="124">
        <f t="shared" si="4"/>
        <v>214.6017699</v>
      </c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>
      <c r="A5" s="123">
        <v>55.0</v>
      </c>
      <c r="B5" s="124">
        <v>113.0</v>
      </c>
      <c r="C5" s="124">
        <v>12.0</v>
      </c>
      <c r="D5" s="124">
        <v>20.0</v>
      </c>
      <c r="E5" s="124">
        <v>30.0</v>
      </c>
      <c r="F5" s="124">
        <v>0.0</v>
      </c>
      <c r="G5" s="124">
        <f t="shared" si="1"/>
        <v>175</v>
      </c>
      <c r="H5" s="124">
        <v>0.0</v>
      </c>
      <c r="I5" s="124">
        <f t="shared" si="2"/>
        <v>175</v>
      </c>
      <c r="J5" s="124">
        <f t="shared" si="3"/>
        <v>0.7743362832</v>
      </c>
      <c r="K5" s="124">
        <f t="shared" si="4"/>
        <v>193.5840708</v>
      </c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>
      <c r="A6" s="123">
        <v>19.0</v>
      </c>
      <c r="B6" s="124">
        <v>109.0</v>
      </c>
      <c r="C6" s="124">
        <v>5.0</v>
      </c>
      <c r="D6" s="124">
        <v>20.0</v>
      </c>
      <c r="E6" s="124">
        <v>50.0</v>
      </c>
      <c r="F6" s="124">
        <v>-20.0</v>
      </c>
      <c r="G6" s="124">
        <f t="shared" si="1"/>
        <v>164</v>
      </c>
      <c r="H6" s="124">
        <v>0.0</v>
      </c>
      <c r="I6" s="124">
        <f t="shared" si="2"/>
        <v>164</v>
      </c>
      <c r="J6" s="124">
        <f t="shared" si="3"/>
        <v>0.7256637168</v>
      </c>
      <c r="K6" s="124">
        <f t="shared" si="4"/>
        <v>181.4159292</v>
      </c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>
      <c r="A7" s="125">
        <v>17.0</v>
      </c>
      <c r="B7" s="126">
        <v>119.0</v>
      </c>
      <c r="C7" s="126">
        <v>10.0</v>
      </c>
      <c r="D7" s="126">
        <v>10.0</v>
      </c>
      <c r="E7" s="126">
        <v>20.0</v>
      </c>
      <c r="F7" s="126">
        <v>0.0</v>
      </c>
      <c r="G7" s="126">
        <f t="shared" si="1"/>
        <v>159</v>
      </c>
      <c r="H7" s="126">
        <v>0.0</v>
      </c>
      <c r="I7" s="126">
        <f t="shared" si="2"/>
        <v>159</v>
      </c>
      <c r="J7" s="126">
        <f t="shared" si="3"/>
        <v>0.703539823</v>
      </c>
      <c r="K7" s="126">
        <f t="shared" si="4"/>
        <v>175.8849558</v>
      </c>
      <c r="L7" s="120"/>
      <c r="M7" s="120"/>
      <c r="N7" s="127"/>
      <c r="O7" s="127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>
      <c r="A8" s="125">
        <v>13.0</v>
      </c>
      <c r="B8" s="126">
        <v>101.0</v>
      </c>
      <c r="C8" s="126">
        <v>14.0</v>
      </c>
      <c r="D8" s="126">
        <v>0.0</v>
      </c>
      <c r="E8" s="126">
        <v>30.0</v>
      </c>
      <c r="F8" s="126">
        <v>-10.0</v>
      </c>
      <c r="G8" s="126">
        <f t="shared" si="1"/>
        <v>135</v>
      </c>
      <c r="H8" s="126">
        <v>0.0</v>
      </c>
      <c r="I8" s="126">
        <f t="shared" si="2"/>
        <v>135</v>
      </c>
      <c r="J8" s="126">
        <f t="shared" si="3"/>
        <v>0.5973451327</v>
      </c>
      <c r="K8" s="126">
        <f t="shared" si="4"/>
        <v>149.3362832</v>
      </c>
      <c r="L8" s="120"/>
      <c r="M8" s="128"/>
      <c r="N8" s="129" t="s">
        <v>64</v>
      </c>
      <c r="O8" s="130">
        <f>AVERAGE(I2:I19)</f>
        <v>97.61111111</v>
      </c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>
      <c r="A9" s="131">
        <v>27.0</v>
      </c>
      <c r="B9" s="132">
        <v>105.0</v>
      </c>
      <c r="C9" s="132">
        <v>5.0</v>
      </c>
      <c r="D9" s="132">
        <v>0.0</v>
      </c>
      <c r="E9" s="132">
        <v>10.0</v>
      </c>
      <c r="F9" s="132">
        <v>-10.0</v>
      </c>
      <c r="G9" s="132">
        <f t="shared" si="1"/>
        <v>110</v>
      </c>
      <c r="H9" s="132">
        <v>0.0</v>
      </c>
      <c r="I9" s="132">
        <f t="shared" si="2"/>
        <v>110</v>
      </c>
      <c r="J9" s="132">
        <f t="shared" si="3"/>
        <v>0.4867256637</v>
      </c>
      <c r="K9" s="132">
        <v>25.0</v>
      </c>
      <c r="L9" s="120"/>
      <c r="M9" s="128"/>
      <c r="N9" s="129" t="s">
        <v>66</v>
      </c>
      <c r="O9" s="130">
        <f>STDEV(I2:I19)</f>
        <v>75.42361846</v>
      </c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>
      <c r="A10" s="131">
        <v>61.0</v>
      </c>
      <c r="B10" s="132">
        <v>20.0</v>
      </c>
      <c r="C10" s="132">
        <v>0.0</v>
      </c>
      <c r="D10" s="132">
        <v>10.0</v>
      </c>
      <c r="E10" s="132">
        <v>35.0</v>
      </c>
      <c r="F10" s="132">
        <v>0.0</v>
      </c>
      <c r="G10" s="132">
        <f t="shared" si="1"/>
        <v>65</v>
      </c>
      <c r="H10" s="132">
        <v>0.0</v>
      </c>
      <c r="I10" s="132">
        <f t="shared" si="2"/>
        <v>65</v>
      </c>
      <c r="J10" s="132">
        <f t="shared" si="3"/>
        <v>0.2876106195</v>
      </c>
      <c r="K10" s="133">
        <v>25.0</v>
      </c>
      <c r="L10" s="120"/>
      <c r="M10" s="128"/>
      <c r="N10" s="129" t="s">
        <v>68</v>
      </c>
      <c r="O10" s="134">
        <v>0.0</v>
      </c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>
      <c r="A11" s="131">
        <v>51.0</v>
      </c>
      <c r="B11" s="132">
        <v>83.0</v>
      </c>
      <c r="C11" s="132">
        <v>5.0</v>
      </c>
      <c r="D11" s="132">
        <v>0.0</v>
      </c>
      <c r="E11" s="132">
        <v>10.0</v>
      </c>
      <c r="F11" s="132">
        <v>-10.0</v>
      </c>
      <c r="G11" s="132">
        <f t="shared" si="1"/>
        <v>88</v>
      </c>
      <c r="H11" s="132">
        <v>-25.0</v>
      </c>
      <c r="I11" s="132">
        <f t="shared" si="2"/>
        <v>63</v>
      </c>
      <c r="J11" s="132">
        <f t="shared" si="3"/>
        <v>0.2787610619</v>
      </c>
      <c r="K11" s="133">
        <v>25.0</v>
      </c>
      <c r="L11" s="120"/>
      <c r="M11" s="120"/>
      <c r="N11" s="120"/>
      <c r="O11" s="135" t="s">
        <v>122</v>
      </c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>
      <c r="A12" s="136">
        <v>43.0</v>
      </c>
      <c r="B12" s="132">
        <v>20.0</v>
      </c>
      <c r="C12" s="132">
        <v>5.0</v>
      </c>
      <c r="D12" s="132">
        <v>10.0</v>
      </c>
      <c r="E12" s="132">
        <v>35.0</v>
      </c>
      <c r="F12" s="132">
        <v>-20.0</v>
      </c>
      <c r="G12" s="132">
        <f t="shared" si="1"/>
        <v>50</v>
      </c>
      <c r="H12" s="132">
        <v>0.0</v>
      </c>
      <c r="I12" s="132">
        <f t="shared" si="2"/>
        <v>50</v>
      </c>
      <c r="J12" s="132">
        <f t="shared" si="3"/>
        <v>0.2212389381</v>
      </c>
      <c r="K12" s="133">
        <v>25.0</v>
      </c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>
      <c r="A13" s="136">
        <v>45.0</v>
      </c>
      <c r="B13" s="132">
        <v>20.0</v>
      </c>
      <c r="C13" s="132">
        <v>15.0</v>
      </c>
      <c r="D13" s="132">
        <v>10.0</v>
      </c>
      <c r="E13" s="132">
        <v>50.0</v>
      </c>
      <c r="F13" s="132">
        <v>-20.0</v>
      </c>
      <c r="G13" s="132">
        <f t="shared" si="1"/>
        <v>75</v>
      </c>
      <c r="H13" s="132">
        <v>-25.0</v>
      </c>
      <c r="I13" s="132">
        <f t="shared" si="2"/>
        <v>50</v>
      </c>
      <c r="J13" s="132">
        <f t="shared" si="3"/>
        <v>0.2212389381</v>
      </c>
      <c r="K13" s="133">
        <v>25.0</v>
      </c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>
      <c r="A14" s="136">
        <v>49.0</v>
      </c>
      <c r="B14" s="132">
        <v>100.0</v>
      </c>
      <c r="C14" s="132">
        <v>5.0</v>
      </c>
      <c r="D14" s="132">
        <v>10.0</v>
      </c>
      <c r="E14" s="132">
        <v>10.0</v>
      </c>
      <c r="F14" s="132">
        <v>0.0</v>
      </c>
      <c r="G14" s="132">
        <f t="shared" si="1"/>
        <v>125</v>
      </c>
      <c r="H14" s="132">
        <v>-75.0</v>
      </c>
      <c r="I14" s="132">
        <f t="shared" si="2"/>
        <v>50</v>
      </c>
      <c r="J14" s="132">
        <f t="shared" si="3"/>
        <v>0.2212389381</v>
      </c>
      <c r="K14" s="133">
        <v>25.0</v>
      </c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>
      <c r="A15" s="136">
        <v>59.0</v>
      </c>
      <c r="B15" s="132">
        <v>38.0</v>
      </c>
      <c r="C15" s="132">
        <v>0.0</v>
      </c>
      <c r="D15" s="132">
        <v>0.0</v>
      </c>
      <c r="E15" s="132">
        <v>10.0</v>
      </c>
      <c r="F15" s="132">
        <v>0.0</v>
      </c>
      <c r="G15" s="132">
        <f t="shared" si="1"/>
        <v>48</v>
      </c>
      <c r="H15" s="132">
        <v>0.0</v>
      </c>
      <c r="I15" s="132">
        <f t="shared" si="2"/>
        <v>48</v>
      </c>
      <c r="J15" s="132">
        <f t="shared" si="3"/>
        <v>0.2123893805</v>
      </c>
      <c r="K15" s="133">
        <v>25.0</v>
      </c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>
      <c r="A16" s="136">
        <v>23.0</v>
      </c>
      <c r="B16" s="132">
        <v>0.0</v>
      </c>
      <c r="C16" s="132">
        <v>0.0</v>
      </c>
      <c r="D16" s="132">
        <v>15.0</v>
      </c>
      <c r="E16" s="132">
        <v>20.0</v>
      </c>
      <c r="F16" s="132">
        <v>-10.0</v>
      </c>
      <c r="G16" s="132">
        <f t="shared" si="1"/>
        <v>25</v>
      </c>
      <c r="H16" s="132">
        <v>0.0</v>
      </c>
      <c r="I16" s="132">
        <f t="shared" si="2"/>
        <v>25</v>
      </c>
      <c r="J16" s="132">
        <f t="shared" si="3"/>
        <v>0.110619469</v>
      </c>
      <c r="K16" s="133">
        <v>25.0</v>
      </c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>
      <c r="A17" s="136">
        <v>21.0</v>
      </c>
      <c r="B17" s="132">
        <v>0.0</v>
      </c>
      <c r="C17" s="132">
        <v>0.0</v>
      </c>
      <c r="D17" s="132">
        <v>10.0</v>
      </c>
      <c r="E17" s="132">
        <v>10.0</v>
      </c>
      <c r="F17" s="132">
        <v>-10.0</v>
      </c>
      <c r="G17" s="132">
        <f t="shared" si="1"/>
        <v>10</v>
      </c>
      <c r="H17" s="132">
        <v>0.0</v>
      </c>
      <c r="I17" s="132">
        <f t="shared" si="2"/>
        <v>10</v>
      </c>
      <c r="J17" s="132">
        <f t="shared" si="3"/>
        <v>0.04424778761</v>
      </c>
      <c r="K17" s="133">
        <v>25.0</v>
      </c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>
      <c r="A18" s="136">
        <v>47.0</v>
      </c>
      <c r="B18" s="132">
        <v>0.0</v>
      </c>
      <c r="C18" s="132">
        <v>0.0</v>
      </c>
      <c r="D18" s="132">
        <v>10.0</v>
      </c>
      <c r="E18" s="132">
        <v>10.0</v>
      </c>
      <c r="F18" s="132">
        <v>-10.0</v>
      </c>
      <c r="G18" s="132">
        <f t="shared" si="1"/>
        <v>10</v>
      </c>
      <c r="H18" s="132">
        <v>0.0</v>
      </c>
      <c r="I18" s="132">
        <f t="shared" si="2"/>
        <v>10</v>
      </c>
      <c r="J18" s="132">
        <f t="shared" si="3"/>
        <v>0.04424778761</v>
      </c>
      <c r="K18" s="133">
        <v>25.0</v>
      </c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>
      <c r="A19" s="136">
        <v>29.0</v>
      </c>
      <c r="B19" s="132">
        <v>0.0</v>
      </c>
      <c r="C19" s="132">
        <v>0.0</v>
      </c>
      <c r="D19" s="132">
        <v>15.0</v>
      </c>
      <c r="E19" s="132">
        <v>10.0</v>
      </c>
      <c r="F19" s="132">
        <v>-20.0</v>
      </c>
      <c r="G19" s="132">
        <f t="shared" si="1"/>
        <v>5</v>
      </c>
      <c r="H19" s="132">
        <v>0.0</v>
      </c>
      <c r="I19" s="132">
        <f t="shared" si="2"/>
        <v>5</v>
      </c>
      <c r="J19" s="132">
        <f t="shared" si="3"/>
        <v>0.02212389381</v>
      </c>
      <c r="K19" s="133">
        <v>25.0</v>
      </c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>
      <c r="A20" s="136">
        <v>57.0</v>
      </c>
      <c r="B20" s="132">
        <v>0.0</v>
      </c>
      <c r="C20" s="132">
        <v>0.0</v>
      </c>
      <c r="D20" s="132">
        <v>0.0</v>
      </c>
      <c r="E20" s="132">
        <v>10.0</v>
      </c>
      <c r="F20" s="132">
        <v>0.0</v>
      </c>
      <c r="G20" s="132">
        <f t="shared" si="1"/>
        <v>10</v>
      </c>
      <c r="H20" s="133">
        <v>-12.5</v>
      </c>
      <c r="I20" s="133">
        <v>0.0</v>
      </c>
      <c r="J20" s="132">
        <f t="shared" si="3"/>
        <v>0</v>
      </c>
      <c r="K20" s="132">
        <f>J20*250</f>
        <v>0</v>
      </c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8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5.75"/>
    <col customWidth="1" min="4" max="4" width="25.63"/>
    <col customWidth="1" min="5" max="5" width="25.5"/>
    <col customWidth="1" min="6" max="7" width="25.63"/>
  </cols>
  <sheetData>
    <row r="1">
      <c r="A1" s="137" t="s">
        <v>4</v>
      </c>
      <c r="B1" s="137" t="s">
        <v>123</v>
      </c>
      <c r="C1" s="137" t="s">
        <v>124</v>
      </c>
      <c r="D1" s="137" t="s">
        <v>125</v>
      </c>
      <c r="E1" s="137" t="s">
        <v>126</v>
      </c>
      <c r="F1" s="137" t="s">
        <v>127</v>
      </c>
      <c r="G1" s="137" t="s">
        <v>128</v>
      </c>
      <c r="H1" s="11" t="s">
        <v>96</v>
      </c>
      <c r="I1" s="137" t="s">
        <v>129</v>
      </c>
      <c r="J1" s="38" t="s">
        <v>54</v>
      </c>
      <c r="K1" s="38" t="s">
        <v>115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>
      <c r="A2" s="139">
        <v>43.0</v>
      </c>
      <c r="B2" s="140">
        <v>20.0</v>
      </c>
      <c r="C2" s="140">
        <v>40.0</v>
      </c>
      <c r="D2" s="140">
        <v>50.0</v>
      </c>
      <c r="E2" s="140">
        <v>50.0</v>
      </c>
      <c r="F2" s="140">
        <v>15.0</v>
      </c>
      <c r="G2" s="140">
        <v>40.0</v>
      </c>
      <c r="H2" s="140">
        <v>0.0</v>
      </c>
      <c r="I2" s="141">
        <f t="shared" ref="I2:I20" si="1">SUM(B2:H2)</f>
        <v>215</v>
      </c>
      <c r="J2" s="142">
        <f t="shared" ref="J2:J20" si="2">(I2-$O$10)/($I$2-$O$10)</f>
        <v>1</v>
      </c>
      <c r="K2" s="142">
        <f t="shared" ref="K2:K7" si="3">J2*250</f>
        <v>250</v>
      </c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</row>
    <row r="3">
      <c r="A3" s="144">
        <v>11.0</v>
      </c>
      <c r="B3" s="145">
        <v>10.0</v>
      </c>
      <c r="C3" s="145">
        <v>50.0</v>
      </c>
      <c r="D3" s="146">
        <v>35.0</v>
      </c>
      <c r="E3" s="145">
        <v>40.0</v>
      </c>
      <c r="F3" s="145">
        <v>15.0</v>
      </c>
      <c r="G3" s="145">
        <v>40.0</v>
      </c>
      <c r="H3" s="146">
        <v>0.0</v>
      </c>
      <c r="I3" s="145">
        <f t="shared" si="1"/>
        <v>190</v>
      </c>
      <c r="J3" s="147">
        <f t="shared" si="2"/>
        <v>0.8183123895</v>
      </c>
      <c r="K3" s="147">
        <f t="shared" si="3"/>
        <v>204.5780974</v>
      </c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r="4">
      <c r="A4" s="144">
        <v>41.0</v>
      </c>
      <c r="B4" s="145">
        <v>10.0</v>
      </c>
      <c r="C4" s="145">
        <v>50.0</v>
      </c>
      <c r="D4" s="146">
        <v>30.0</v>
      </c>
      <c r="E4" s="145">
        <v>30.0</v>
      </c>
      <c r="F4" s="145">
        <v>15.0</v>
      </c>
      <c r="G4" s="145">
        <v>40.0</v>
      </c>
      <c r="H4" s="146">
        <v>0.0</v>
      </c>
      <c r="I4" s="145">
        <f t="shared" si="1"/>
        <v>175</v>
      </c>
      <c r="J4" s="147">
        <f t="shared" si="2"/>
        <v>0.7092998232</v>
      </c>
      <c r="K4" s="147">
        <f t="shared" si="3"/>
        <v>177.3249558</v>
      </c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</row>
    <row r="5">
      <c r="A5" s="148">
        <v>45.0</v>
      </c>
      <c r="B5" s="149">
        <v>15.0</v>
      </c>
      <c r="C5" s="149">
        <v>35.0</v>
      </c>
      <c r="D5" s="149">
        <v>40.0</v>
      </c>
      <c r="E5" s="149">
        <v>40.0</v>
      </c>
      <c r="F5" s="149">
        <v>15.0</v>
      </c>
      <c r="G5" s="149">
        <v>35.0</v>
      </c>
      <c r="H5" s="150">
        <v>-10.0</v>
      </c>
      <c r="I5" s="149">
        <f t="shared" si="1"/>
        <v>170</v>
      </c>
      <c r="J5" s="151">
        <f t="shared" si="2"/>
        <v>0.6729623011</v>
      </c>
      <c r="K5" s="151">
        <f t="shared" si="3"/>
        <v>168.2405753</v>
      </c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</row>
    <row r="6">
      <c r="A6" s="148">
        <v>53.0</v>
      </c>
      <c r="B6" s="149">
        <v>10.0</v>
      </c>
      <c r="C6" s="149">
        <v>40.0</v>
      </c>
      <c r="D6" s="150">
        <v>25.0</v>
      </c>
      <c r="E6" s="149">
        <v>45.0</v>
      </c>
      <c r="F6" s="149">
        <v>15.0</v>
      </c>
      <c r="G6" s="149">
        <v>35.0</v>
      </c>
      <c r="H6" s="150">
        <v>0.0</v>
      </c>
      <c r="I6" s="149">
        <f t="shared" si="1"/>
        <v>170</v>
      </c>
      <c r="J6" s="151">
        <f t="shared" si="2"/>
        <v>0.6729623011</v>
      </c>
      <c r="K6" s="151">
        <f t="shared" si="3"/>
        <v>168.2405753</v>
      </c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</row>
    <row r="7">
      <c r="A7" s="148">
        <v>17.0</v>
      </c>
      <c r="B7" s="149">
        <v>20.0</v>
      </c>
      <c r="C7" s="149">
        <v>40.0</v>
      </c>
      <c r="D7" s="149">
        <v>35.0</v>
      </c>
      <c r="E7" s="149">
        <v>20.0</v>
      </c>
      <c r="F7" s="149">
        <v>15.0</v>
      </c>
      <c r="G7" s="149">
        <v>35.0</v>
      </c>
      <c r="H7" s="150">
        <v>0.0</v>
      </c>
      <c r="I7" s="149">
        <f t="shared" si="1"/>
        <v>165</v>
      </c>
      <c r="J7" s="151">
        <f t="shared" si="2"/>
        <v>0.636624779</v>
      </c>
      <c r="K7" s="151">
        <f t="shared" si="3"/>
        <v>159.1561947</v>
      </c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</row>
    <row r="8">
      <c r="A8" s="152">
        <v>21.0</v>
      </c>
      <c r="B8" s="153">
        <v>10.0</v>
      </c>
      <c r="C8" s="153">
        <v>35.0</v>
      </c>
      <c r="D8" s="153">
        <v>30.0</v>
      </c>
      <c r="E8" s="153">
        <v>30.0</v>
      </c>
      <c r="F8" s="153">
        <v>15.0</v>
      </c>
      <c r="G8" s="153">
        <v>35.0</v>
      </c>
      <c r="H8" s="153">
        <v>0.0</v>
      </c>
      <c r="I8" s="154">
        <f t="shared" si="1"/>
        <v>155</v>
      </c>
      <c r="J8" s="155">
        <f t="shared" si="2"/>
        <v>0.5639497348</v>
      </c>
      <c r="K8" s="156">
        <v>25.0</v>
      </c>
      <c r="L8" s="143"/>
      <c r="M8" s="143"/>
      <c r="N8" s="38" t="s">
        <v>64</v>
      </c>
      <c r="O8" s="157">
        <f>AVERAGE(I2:I20)</f>
        <v>139.2105263</v>
      </c>
      <c r="P8" s="143"/>
      <c r="Q8" s="143"/>
      <c r="R8" s="143"/>
      <c r="S8" s="143"/>
      <c r="T8" s="143"/>
      <c r="U8" s="143"/>
      <c r="V8" s="143"/>
      <c r="W8" s="143"/>
      <c r="X8" s="143"/>
      <c r="Y8" s="143"/>
    </row>
    <row r="9">
      <c r="A9" s="152">
        <v>55.0</v>
      </c>
      <c r="B9" s="153">
        <v>10.0</v>
      </c>
      <c r="C9" s="153">
        <v>35.0</v>
      </c>
      <c r="D9" s="153">
        <v>25.0</v>
      </c>
      <c r="E9" s="153">
        <v>30.0</v>
      </c>
      <c r="F9" s="153">
        <v>15.0</v>
      </c>
      <c r="G9" s="153">
        <v>35.0</v>
      </c>
      <c r="H9" s="153">
        <v>0.0</v>
      </c>
      <c r="I9" s="154">
        <f t="shared" si="1"/>
        <v>150</v>
      </c>
      <c r="J9" s="155">
        <f t="shared" si="2"/>
        <v>0.5276122127</v>
      </c>
      <c r="K9" s="156">
        <v>25.0</v>
      </c>
      <c r="L9" s="143"/>
      <c r="M9" s="143"/>
      <c r="N9" s="38" t="s">
        <v>66</v>
      </c>
      <c r="O9" s="157">
        <f>STDEV(I2:I20)</f>
        <v>41.20622788</v>
      </c>
      <c r="P9" s="143"/>
      <c r="Q9" s="143"/>
      <c r="R9" s="143"/>
      <c r="S9" s="143"/>
      <c r="T9" s="143"/>
      <c r="U9" s="143"/>
      <c r="V9" s="143"/>
      <c r="W9" s="143"/>
      <c r="X9" s="143"/>
      <c r="Y9" s="143"/>
    </row>
    <row r="10">
      <c r="A10" s="158">
        <v>47.0</v>
      </c>
      <c r="B10" s="154">
        <v>10.0</v>
      </c>
      <c r="C10" s="154">
        <v>30.0</v>
      </c>
      <c r="D10" s="154">
        <v>30.0</v>
      </c>
      <c r="E10" s="154">
        <v>30.0</v>
      </c>
      <c r="F10" s="154">
        <v>15.0</v>
      </c>
      <c r="G10" s="154">
        <v>30.0</v>
      </c>
      <c r="H10" s="153">
        <v>0.0</v>
      </c>
      <c r="I10" s="154">
        <f t="shared" si="1"/>
        <v>145</v>
      </c>
      <c r="J10" s="155">
        <f t="shared" si="2"/>
        <v>0.4912746905</v>
      </c>
      <c r="K10" s="156">
        <v>25.0</v>
      </c>
      <c r="L10" s="143"/>
      <c r="M10" s="143"/>
      <c r="N10" s="38" t="s">
        <v>68</v>
      </c>
      <c r="O10" s="157">
        <f>AVERAGE(I2:I20) - 1.5*STDEV(I2:I20)</f>
        <v>77.40118449</v>
      </c>
      <c r="P10" s="143"/>
      <c r="Q10" s="143"/>
      <c r="R10" s="143"/>
      <c r="S10" s="143"/>
      <c r="T10" s="143"/>
      <c r="U10" s="143"/>
      <c r="V10" s="143"/>
      <c r="W10" s="143"/>
      <c r="X10" s="143"/>
      <c r="Y10" s="143"/>
    </row>
    <row r="11">
      <c r="A11" s="159">
        <v>19.0</v>
      </c>
      <c r="B11" s="160">
        <v>10.0</v>
      </c>
      <c r="C11" s="160">
        <v>30.0</v>
      </c>
      <c r="D11" s="160">
        <v>25.0</v>
      </c>
      <c r="E11" s="160">
        <v>25.0</v>
      </c>
      <c r="F11" s="160">
        <v>15.0</v>
      </c>
      <c r="G11" s="160">
        <v>35.0</v>
      </c>
      <c r="H11" s="153">
        <v>0.0</v>
      </c>
      <c r="I11" s="154">
        <f t="shared" si="1"/>
        <v>140</v>
      </c>
      <c r="J11" s="155">
        <f t="shared" si="2"/>
        <v>0.4549371684</v>
      </c>
      <c r="K11" s="156">
        <v>25.0</v>
      </c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</row>
    <row r="12">
      <c r="A12" s="152">
        <v>13.0</v>
      </c>
      <c r="B12" s="154">
        <v>10.0</v>
      </c>
      <c r="C12" s="154">
        <v>30.0</v>
      </c>
      <c r="D12" s="154">
        <v>25.0</v>
      </c>
      <c r="E12" s="154">
        <v>25.0</v>
      </c>
      <c r="F12" s="154">
        <v>15.0</v>
      </c>
      <c r="G12" s="154">
        <v>30.0</v>
      </c>
      <c r="H12" s="153">
        <v>0.0</v>
      </c>
      <c r="I12" s="154">
        <f t="shared" si="1"/>
        <v>135</v>
      </c>
      <c r="J12" s="155">
        <f t="shared" si="2"/>
        <v>0.4185996463</v>
      </c>
      <c r="K12" s="156">
        <v>25.0</v>
      </c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</row>
    <row r="13">
      <c r="A13" s="152">
        <v>23.0</v>
      </c>
      <c r="B13" s="154">
        <v>15.0</v>
      </c>
      <c r="C13" s="154">
        <v>30.0</v>
      </c>
      <c r="D13" s="153">
        <v>25.0</v>
      </c>
      <c r="E13" s="154">
        <v>30.0</v>
      </c>
      <c r="F13" s="154">
        <v>15.0</v>
      </c>
      <c r="G13" s="154">
        <v>30.0</v>
      </c>
      <c r="H13" s="153">
        <v>-10.0</v>
      </c>
      <c r="I13" s="154">
        <f t="shared" si="1"/>
        <v>135</v>
      </c>
      <c r="J13" s="155">
        <f t="shared" si="2"/>
        <v>0.4185996463</v>
      </c>
      <c r="K13" s="156">
        <v>25.0</v>
      </c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</row>
    <row r="14">
      <c r="A14" s="152">
        <v>57.0</v>
      </c>
      <c r="B14" s="154">
        <v>15.0</v>
      </c>
      <c r="C14" s="154">
        <v>20.0</v>
      </c>
      <c r="D14" s="154">
        <v>30.0</v>
      </c>
      <c r="E14" s="154">
        <v>30.0</v>
      </c>
      <c r="F14" s="154">
        <v>15.0</v>
      </c>
      <c r="G14" s="154">
        <v>25.0</v>
      </c>
      <c r="H14" s="153">
        <v>0.0</v>
      </c>
      <c r="I14" s="154">
        <f t="shared" si="1"/>
        <v>135</v>
      </c>
      <c r="J14" s="155">
        <f t="shared" si="2"/>
        <v>0.4185996463</v>
      </c>
      <c r="K14" s="156">
        <v>25.0</v>
      </c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</row>
    <row r="15">
      <c r="A15" s="152">
        <v>29.0</v>
      </c>
      <c r="B15" s="154">
        <v>10.0</v>
      </c>
      <c r="C15" s="154">
        <v>20.0</v>
      </c>
      <c r="D15" s="153">
        <v>25.0</v>
      </c>
      <c r="E15" s="154">
        <v>30.0</v>
      </c>
      <c r="F15" s="154">
        <v>15.0</v>
      </c>
      <c r="G15" s="154">
        <v>25.0</v>
      </c>
      <c r="H15" s="153">
        <v>0.0</v>
      </c>
      <c r="I15" s="154">
        <f t="shared" si="1"/>
        <v>125</v>
      </c>
      <c r="J15" s="155">
        <f t="shared" si="2"/>
        <v>0.3459246021</v>
      </c>
      <c r="K15" s="156">
        <v>25.0</v>
      </c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</row>
    <row r="16">
      <c r="A16" s="152">
        <v>51.0</v>
      </c>
      <c r="B16" s="154">
        <v>10.0</v>
      </c>
      <c r="C16" s="154">
        <v>20.0</v>
      </c>
      <c r="D16" s="153">
        <v>25.0</v>
      </c>
      <c r="E16" s="154">
        <v>20.0</v>
      </c>
      <c r="F16" s="154">
        <v>15.0</v>
      </c>
      <c r="G16" s="154">
        <v>30.0</v>
      </c>
      <c r="H16" s="153">
        <v>0.0</v>
      </c>
      <c r="I16" s="154">
        <f t="shared" si="1"/>
        <v>120</v>
      </c>
      <c r="J16" s="155">
        <f t="shared" si="2"/>
        <v>0.30958708</v>
      </c>
      <c r="K16" s="156">
        <v>25.0</v>
      </c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</row>
    <row r="17">
      <c r="A17" s="152">
        <v>49.0</v>
      </c>
      <c r="B17" s="154">
        <v>5.0</v>
      </c>
      <c r="C17" s="154">
        <v>10.0</v>
      </c>
      <c r="D17" s="153">
        <v>25.0</v>
      </c>
      <c r="E17" s="154">
        <v>20.0</v>
      </c>
      <c r="F17" s="154">
        <v>15.0</v>
      </c>
      <c r="G17" s="154">
        <v>25.0</v>
      </c>
      <c r="H17" s="153">
        <v>0.0</v>
      </c>
      <c r="I17" s="154">
        <f t="shared" si="1"/>
        <v>100</v>
      </c>
      <c r="J17" s="155">
        <f t="shared" si="2"/>
        <v>0.1642369916</v>
      </c>
      <c r="K17" s="156">
        <v>25.0</v>
      </c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</row>
    <row r="18">
      <c r="A18" s="152">
        <v>25.0</v>
      </c>
      <c r="B18" s="154">
        <v>10.0</v>
      </c>
      <c r="C18" s="154">
        <v>15.0</v>
      </c>
      <c r="D18" s="153">
        <v>25.0</v>
      </c>
      <c r="E18" s="154">
        <v>20.0</v>
      </c>
      <c r="F18" s="154">
        <v>15.0</v>
      </c>
      <c r="G18" s="154">
        <v>10.0</v>
      </c>
      <c r="H18" s="153">
        <v>0.0</v>
      </c>
      <c r="I18" s="154">
        <f t="shared" si="1"/>
        <v>95</v>
      </c>
      <c r="J18" s="155">
        <f t="shared" si="2"/>
        <v>0.1278994695</v>
      </c>
      <c r="K18" s="156">
        <v>25.0</v>
      </c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</row>
    <row r="19">
      <c r="A19" s="152">
        <v>27.0</v>
      </c>
      <c r="B19" s="154">
        <v>10.0</v>
      </c>
      <c r="C19" s="154">
        <v>15.0</v>
      </c>
      <c r="D19" s="153">
        <v>25.0</v>
      </c>
      <c r="E19" s="154">
        <v>20.0</v>
      </c>
      <c r="F19" s="154">
        <v>15.0</v>
      </c>
      <c r="G19" s="154">
        <v>10.0</v>
      </c>
      <c r="H19" s="153">
        <v>0.0</v>
      </c>
      <c r="I19" s="154">
        <f t="shared" si="1"/>
        <v>95</v>
      </c>
      <c r="J19" s="155">
        <f t="shared" si="2"/>
        <v>0.1278994695</v>
      </c>
      <c r="K19" s="156">
        <v>25.0</v>
      </c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</row>
    <row r="20">
      <c r="A20" s="152">
        <v>61.0</v>
      </c>
      <c r="B20" s="154">
        <v>5.0</v>
      </c>
      <c r="C20" s="154">
        <v>5.0</v>
      </c>
      <c r="D20" s="154">
        <v>0.0</v>
      </c>
      <c r="E20" s="154">
        <v>5.0</v>
      </c>
      <c r="F20" s="154">
        <v>5.0</v>
      </c>
      <c r="G20" s="154">
        <v>10.0</v>
      </c>
      <c r="H20" s="154">
        <v>0.0</v>
      </c>
      <c r="I20" s="154">
        <f t="shared" si="1"/>
        <v>30</v>
      </c>
      <c r="J20" s="155">
        <f t="shared" si="2"/>
        <v>-0.3444883178</v>
      </c>
      <c r="K20" s="156">
        <v>0.0</v>
      </c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</row>
    <row r="21">
      <c r="A21" s="161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</row>
    <row r="22">
      <c r="A22" s="161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</row>
    <row r="23">
      <c r="A23" s="161"/>
      <c r="B23" s="143"/>
      <c r="C23" s="143"/>
      <c r="D23" s="143"/>
      <c r="E23" s="143"/>
      <c r="F23" s="143"/>
      <c r="G23" s="143"/>
      <c r="H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</row>
    <row r="24">
      <c r="A24" s="161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</row>
    <row r="25">
      <c r="A25" s="161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</row>
    <row r="26">
      <c r="A26" s="161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</row>
    <row r="27">
      <c r="A27" s="161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</row>
    <row r="28">
      <c r="A28" s="161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</row>
    <row r="29">
      <c r="A29" s="161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</row>
    <row r="30">
      <c r="A30" s="161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</row>
    <row r="31">
      <c r="A31" s="161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</row>
    <row r="32">
      <c r="A32" s="161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</row>
    <row r="33">
      <c r="A33" s="161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</row>
    <row r="34">
      <c r="A34" s="161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</row>
    <row r="35">
      <c r="A35" s="161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</row>
    <row r="36">
      <c r="A36" s="161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</row>
    <row r="37">
      <c r="A37" s="161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</row>
    <row r="38">
      <c r="A38" s="161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</row>
    <row r="39">
      <c r="A39" s="161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</row>
    <row r="40">
      <c r="A40" s="161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</row>
    <row r="41">
      <c r="A41" s="161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</row>
    <row r="42">
      <c r="A42" s="161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</row>
    <row r="43">
      <c r="A43" s="161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</row>
    <row r="44">
      <c r="A44" s="161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</row>
    <row r="45">
      <c r="A45" s="161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</row>
    <row r="46">
      <c r="A46" s="161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</row>
    <row r="47">
      <c r="A47" s="161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</row>
    <row r="48">
      <c r="A48" s="161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</row>
    <row r="49">
      <c r="A49" s="161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</row>
    <row r="50">
      <c r="A50" s="161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</row>
    <row r="51">
      <c r="A51" s="161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</row>
    <row r="52">
      <c r="A52" s="161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</row>
    <row r="53">
      <c r="A53" s="161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</row>
    <row r="54">
      <c r="A54" s="161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</row>
    <row r="55">
      <c r="A55" s="161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</row>
    <row r="56">
      <c r="A56" s="161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</row>
    <row r="57">
      <c r="A57" s="161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</row>
    <row r="58">
      <c r="A58" s="161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</row>
    <row r="59">
      <c r="A59" s="161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</row>
    <row r="60">
      <c r="A60" s="161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</row>
    <row r="61">
      <c r="A61" s="161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</row>
    <row r="62">
      <c r="A62" s="161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</row>
    <row r="63">
      <c r="A63" s="161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</row>
    <row r="64">
      <c r="A64" s="161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</row>
    <row r="65">
      <c r="A65" s="161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</row>
    <row r="66">
      <c r="A66" s="161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</row>
    <row r="67">
      <c r="A67" s="161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</row>
    <row r="68">
      <c r="A68" s="161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</row>
    <row r="69">
      <c r="A69" s="161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>
      <c r="A70" s="161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</row>
    <row r="71">
      <c r="A71" s="161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</row>
    <row r="72">
      <c r="A72" s="161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</row>
    <row r="73">
      <c r="A73" s="161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</row>
    <row r="74">
      <c r="A74" s="161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</row>
    <row r="75">
      <c r="A75" s="161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</row>
    <row r="76">
      <c r="A76" s="161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</row>
    <row r="77">
      <c r="A77" s="161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</row>
    <row r="78">
      <c r="A78" s="161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</row>
    <row r="79">
      <c r="A79" s="161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</row>
    <row r="80">
      <c r="A80" s="161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</row>
    <row r="81">
      <c r="A81" s="161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</row>
    <row r="82">
      <c r="A82" s="161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</row>
    <row r="83">
      <c r="A83" s="161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</row>
    <row r="84">
      <c r="A84" s="161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</row>
    <row r="85">
      <c r="A85" s="161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</row>
    <row r="86">
      <c r="A86" s="161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</row>
    <row r="87">
      <c r="A87" s="161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</row>
    <row r="88">
      <c r="A88" s="161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</row>
    <row r="89">
      <c r="A89" s="161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</row>
    <row r="90">
      <c r="A90" s="161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</row>
    <row r="91">
      <c r="A91" s="161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</row>
    <row r="92">
      <c r="A92" s="161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</row>
    <row r="93">
      <c r="A93" s="161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</row>
    <row r="94">
      <c r="A94" s="161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</row>
    <row r="95">
      <c r="A95" s="161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</row>
    <row r="96">
      <c r="A96" s="161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</row>
    <row r="97">
      <c r="A97" s="161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</row>
    <row r="98">
      <c r="A98" s="161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</row>
    <row r="99">
      <c r="A99" s="161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</row>
    <row r="100">
      <c r="A100" s="161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</row>
    <row r="101">
      <c r="A101" s="161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</row>
    <row r="102">
      <c r="A102" s="161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</row>
    <row r="103">
      <c r="A103" s="161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</row>
    <row r="104">
      <c r="A104" s="161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</row>
    <row r="105">
      <c r="A105" s="161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</row>
    <row r="106">
      <c r="A106" s="161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</row>
    <row r="107">
      <c r="A107" s="161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</row>
    <row r="108">
      <c r="A108" s="161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</row>
    <row r="109">
      <c r="A109" s="161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</row>
    <row r="110">
      <c r="A110" s="161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</row>
    <row r="111">
      <c r="A111" s="161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</row>
    <row r="112">
      <c r="A112" s="161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</row>
    <row r="113">
      <c r="A113" s="161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</row>
    <row r="114">
      <c r="A114" s="161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</row>
    <row r="115">
      <c r="A115" s="161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</row>
    <row r="116">
      <c r="A116" s="161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</row>
    <row r="117">
      <c r="A117" s="161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</row>
    <row r="118">
      <c r="A118" s="161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</row>
    <row r="119">
      <c r="A119" s="161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</row>
    <row r="120">
      <c r="A120" s="161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</row>
    <row r="121">
      <c r="A121" s="161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</row>
    <row r="122">
      <c r="A122" s="161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</row>
    <row r="123">
      <c r="A123" s="161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</row>
    <row r="124">
      <c r="A124" s="161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</row>
    <row r="125">
      <c r="A125" s="161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</row>
    <row r="126">
      <c r="A126" s="161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</row>
    <row r="127">
      <c r="A127" s="161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</row>
    <row r="128">
      <c r="A128" s="161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</row>
    <row r="129">
      <c r="A129" s="161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</row>
    <row r="130">
      <c r="A130" s="161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</row>
    <row r="131">
      <c r="A131" s="161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</row>
    <row r="132">
      <c r="A132" s="161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</row>
    <row r="133">
      <c r="A133" s="161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</row>
    <row r="134">
      <c r="A134" s="161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</row>
    <row r="135">
      <c r="A135" s="161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</row>
    <row r="136">
      <c r="A136" s="161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</row>
    <row r="137">
      <c r="A137" s="161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</row>
    <row r="138">
      <c r="A138" s="161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</row>
    <row r="139">
      <c r="A139" s="161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</row>
    <row r="140">
      <c r="A140" s="161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</row>
    <row r="141">
      <c r="A141" s="161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</row>
    <row r="142">
      <c r="A142" s="161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</row>
    <row r="143">
      <c r="A143" s="161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</row>
    <row r="144">
      <c r="A144" s="161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</row>
    <row r="145">
      <c r="A145" s="161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</row>
    <row r="146">
      <c r="A146" s="161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</row>
    <row r="147">
      <c r="A147" s="161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</row>
    <row r="148">
      <c r="A148" s="161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</row>
    <row r="149">
      <c r="A149" s="161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</row>
    <row r="150">
      <c r="A150" s="161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</row>
    <row r="151">
      <c r="A151" s="161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</row>
    <row r="152">
      <c r="A152" s="161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</row>
    <row r="153">
      <c r="A153" s="161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</row>
    <row r="154">
      <c r="A154" s="161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</row>
    <row r="155">
      <c r="A155" s="161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</row>
    <row r="156">
      <c r="A156" s="161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</row>
    <row r="157">
      <c r="A157" s="161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</row>
    <row r="158">
      <c r="A158" s="161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</row>
    <row r="159">
      <c r="A159" s="161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</row>
    <row r="160">
      <c r="A160" s="161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</row>
    <row r="161">
      <c r="A161" s="161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</row>
    <row r="162">
      <c r="A162" s="161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</row>
    <row r="163">
      <c r="A163" s="161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</row>
    <row r="164">
      <c r="A164" s="161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</row>
    <row r="165">
      <c r="A165" s="161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</row>
    <row r="166">
      <c r="A166" s="161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</row>
    <row r="167">
      <c r="A167" s="161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</row>
    <row r="168">
      <c r="A168" s="161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</row>
    <row r="169">
      <c r="A169" s="161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</row>
    <row r="170">
      <c r="A170" s="161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</row>
    <row r="171">
      <c r="A171" s="161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</row>
    <row r="172">
      <c r="A172" s="161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</row>
    <row r="173">
      <c r="A173" s="161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</row>
    <row r="174">
      <c r="A174" s="161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</row>
    <row r="175">
      <c r="A175" s="161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</row>
    <row r="176">
      <c r="A176" s="161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</row>
    <row r="177">
      <c r="A177" s="161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</row>
    <row r="178">
      <c r="A178" s="161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</row>
    <row r="179">
      <c r="A179" s="161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</row>
    <row r="180">
      <c r="A180" s="161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</row>
    <row r="181">
      <c r="A181" s="161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</row>
    <row r="182">
      <c r="A182" s="161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</row>
    <row r="183">
      <c r="A183" s="161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</row>
    <row r="184">
      <c r="A184" s="161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</row>
    <row r="185">
      <c r="A185" s="161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</row>
    <row r="186">
      <c r="A186" s="161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</row>
    <row r="187">
      <c r="A187" s="161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</row>
    <row r="188">
      <c r="A188" s="161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</row>
    <row r="189">
      <c r="A189" s="161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</row>
    <row r="190">
      <c r="A190" s="161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</row>
    <row r="191">
      <c r="A191" s="161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</row>
    <row r="192">
      <c r="A192" s="161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</row>
    <row r="193">
      <c r="A193" s="161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</row>
    <row r="194">
      <c r="A194" s="161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</row>
    <row r="195">
      <c r="A195" s="161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</row>
    <row r="196">
      <c r="A196" s="161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</row>
    <row r="197">
      <c r="A197" s="161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</row>
    <row r="198">
      <c r="A198" s="161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</row>
    <row r="199">
      <c r="A199" s="161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</row>
    <row r="200">
      <c r="A200" s="161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</row>
    <row r="201">
      <c r="A201" s="161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</row>
    <row r="202">
      <c r="A202" s="161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</row>
    <row r="203">
      <c r="A203" s="161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</row>
    <row r="204">
      <c r="A204" s="161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</row>
    <row r="205">
      <c r="A205" s="161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</row>
    <row r="206">
      <c r="A206" s="161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</row>
    <row r="207">
      <c r="A207" s="161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</row>
    <row r="208">
      <c r="A208" s="161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</row>
    <row r="209">
      <c r="A209" s="161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</row>
    <row r="210">
      <c r="A210" s="161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</row>
    <row r="211">
      <c r="A211" s="161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</row>
    <row r="212">
      <c r="A212" s="161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</row>
    <row r="213">
      <c r="A213" s="161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</row>
    <row r="214">
      <c r="A214" s="161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</row>
    <row r="215">
      <c r="A215" s="161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</row>
    <row r="216">
      <c r="A216" s="161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</row>
    <row r="217">
      <c r="A217" s="161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</row>
    <row r="218">
      <c r="A218" s="161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</row>
    <row r="219">
      <c r="A219" s="161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</row>
    <row r="220">
      <c r="A220" s="161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</row>
    <row r="221">
      <c r="A221" s="161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</row>
    <row r="222">
      <c r="A222" s="161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</row>
    <row r="223">
      <c r="A223" s="161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</row>
    <row r="224">
      <c r="A224" s="161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</row>
    <row r="225">
      <c r="A225" s="161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</row>
    <row r="226">
      <c r="A226" s="161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</row>
    <row r="227">
      <c r="A227" s="161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</row>
    <row r="228">
      <c r="A228" s="161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</row>
    <row r="229">
      <c r="A229" s="161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</row>
    <row r="230">
      <c r="A230" s="161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</row>
    <row r="231">
      <c r="A231" s="161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</row>
    <row r="232">
      <c r="A232" s="161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</row>
    <row r="233">
      <c r="A233" s="161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</row>
    <row r="234">
      <c r="A234" s="161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</row>
    <row r="235">
      <c r="A235" s="161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</row>
    <row r="236">
      <c r="A236" s="161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</row>
    <row r="237">
      <c r="A237" s="161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</row>
    <row r="238">
      <c r="A238" s="161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</row>
    <row r="239">
      <c r="A239" s="161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</row>
    <row r="240">
      <c r="A240" s="161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</row>
    <row r="241">
      <c r="A241" s="161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</row>
    <row r="242">
      <c r="A242" s="161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</row>
    <row r="243">
      <c r="A243" s="161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</row>
    <row r="244">
      <c r="A244" s="161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</row>
    <row r="245">
      <c r="A245" s="161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</row>
    <row r="246">
      <c r="A246" s="161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</row>
    <row r="247">
      <c r="A247" s="161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</row>
    <row r="248">
      <c r="A248" s="161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</row>
    <row r="249">
      <c r="A249" s="161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</row>
    <row r="250">
      <c r="A250" s="161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</row>
    <row r="251">
      <c r="A251" s="161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</row>
    <row r="252">
      <c r="A252" s="161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</row>
    <row r="253">
      <c r="A253" s="161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</row>
    <row r="254">
      <c r="A254" s="161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</row>
    <row r="255">
      <c r="A255" s="161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</row>
    <row r="256">
      <c r="A256" s="161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</row>
    <row r="257">
      <c r="A257" s="161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</row>
    <row r="258">
      <c r="A258" s="161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</row>
    <row r="259">
      <c r="A259" s="161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</row>
    <row r="260">
      <c r="A260" s="161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</row>
    <row r="261">
      <c r="A261" s="161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</row>
    <row r="262">
      <c r="A262" s="161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</row>
    <row r="263">
      <c r="A263" s="161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</row>
    <row r="264">
      <c r="A264" s="161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</row>
    <row r="265">
      <c r="A265" s="161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</row>
    <row r="266">
      <c r="A266" s="161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</row>
    <row r="267">
      <c r="A267" s="161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</row>
    <row r="268">
      <c r="A268" s="161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</row>
    <row r="269">
      <c r="A269" s="161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</row>
    <row r="270">
      <c r="A270" s="161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</row>
    <row r="271">
      <c r="A271" s="161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</row>
    <row r="272">
      <c r="A272" s="161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</row>
    <row r="273">
      <c r="A273" s="161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</row>
    <row r="274">
      <c r="A274" s="161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</row>
    <row r="275">
      <c r="A275" s="161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</row>
    <row r="276">
      <c r="A276" s="161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</row>
    <row r="277">
      <c r="A277" s="161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</row>
    <row r="278">
      <c r="A278" s="161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</row>
    <row r="279">
      <c r="A279" s="161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</row>
    <row r="280">
      <c r="A280" s="161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</row>
    <row r="281">
      <c r="A281" s="161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</row>
    <row r="282">
      <c r="A282" s="161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</row>
    <row r="283">
      <c r="A283" s="161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</row>
    <row r="284">
      <c r="A284" s="161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</row>
    <row r="285">
      <c r="A285" s="161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</row>
    <row r="286">
      <c r="A286" s="161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</row>
    <row r="287">
      <c r="A287" s="161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</row>
    <row r="288">
      <c r="A288" s="161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</row>
    <row r="289">
      <c r="A289" s="161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</row>
    <row r="290">
      <c r="A290" s="161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</row>
    <row r="291">
      <c r="A291" s="161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</row>
    <row r="292">
      <c r="A292" s="161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</row>
    <row r="293">
      <c r="A293" s="161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</row>
    <row r="294">
      <c r="A294" s="161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</row>
    <row r="295">
      <c r="A295" s="161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</row>
    <row r="296">
      <c r="A296" s="161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</row>
    <row r="297">
      <c r="A297" s="161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</row>
    <row r="298">
      <c r="A298" s="161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</row>
    <row r="299">
      <c r="A299" s="161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</row>
    <row r="300">
      <c r="A300" s="161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</row>
    <row r="301">
      <c r="A301" s="161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</row>
    <row r="302">
      <c r="A302" s="161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</row>
    <row r="303">
      <c r="A303" s="161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</row>
    <row r="304">
      <c r="A304" s="161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</row>
    <row r="305">
      <c r="A305" s="161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</row>
    <row r="306">
      <c r="A306" s="161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</row>
    <row r="307">
      <c r="A307" s="161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</row>
    <row r="308">
      <c r="A308" s="161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</row>
    <row r="309">
      <c r="A309" s="161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</row>
    <row r="310">
      <c r="A310" s="161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</row>
    <row r="311">
      <c r="A311" s="161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</row>
    <row r="312">
      <c r="A312" s="161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</row>
    <row r="313">
      <c r="A313" s="161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</row>
    <row r="314">
      <c r="A314" s="161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</row>
    <row r="315">
      <c r="A315" s="161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</row>
    <row r="316">
      <c r="A316" s="161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</row>
    <row r="317">
      <c r="A317" s="161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</row>
    <row r="318">
      <c r="A318" s="161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</row>
    <row r="319">
      <c r="A319" s="161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</row>
    <row r="320">
      <c r="A320" s="161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</row>
    <row r="321">
      <c r="A321" s="161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</row>
    <row r="322">
      <c r="A322" s="161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</row>
    <row r="323">
      <c r="A323" s="161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</row>
    <row r="324">
      <c r="A324" s="161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</row>
    <row r="325">
      <c r="A325" s="161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</row>
    <row r="326">
      <c r="A326" s="161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</row>
    <row r="327">
      <c r="A327" s="161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</row>
    <row r="328">
      <c r="A328" s="161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</row>
    <row r="329">
      <c r="A329" s="161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</row>
    <row r="330">
      <c r="A330" s="161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</row>
    <row r="331">
      <c r="A331" s="161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</row>
    <row r="332">
      <c r="A332" s="161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</row>
    <row r="333">
      <c r="A333" s="161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</row>
    <row r="334">
      <c r="A334" s="161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</row>
    <row r="335">
      <c r="A335" s="161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</row>
    <row r="336">
      <c r="A336" s="161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</row>
    <row r="337">
      <c r="A337" s="161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</row>
    <row r="338">
      <c r="A338" s="161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</row>
    <row r="339">
      <c r="A339" s="161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</row>
    <row r="340">
      <c r="A340" s="161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</row>
    <row r="341">
      <c r="A341" s="161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</row>
    <row r="342">
      <c r="A342" s="161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</row>
    <row r="343">
      <c r="A343" s="161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</row>
    <row r="344">
      <c r="A344" s="161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</row>
    <row r="345">
      <c r="A345" s="161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</row>
    <row r="346">
      <c r="A346" s="161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</row>
    <row r="347">
      <c r="A347" s="161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</row>
    <row r="348">
      <c r="A348" s="161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</row>
    <row r="349">
      <c r="A349" s="161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</row>
    <row r="350">
      <c r="A350" s="161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</row>
    <row r="351">
      <c r="A351" s="161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</row>
    <row r="352">
      <c r="A352" s="161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</row>
    <row r="353">
      <c r="A353" s="161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</row>
    <row r="354">
      <c r="A354" s="161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</row>
    <row r="355">
      <c r="A355" s="161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</row>
    <row r="356">
      <c r="A356" s="161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</row>
    <row r="357">
      <c r="A357" s="161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</row>
    <row r="358">
      <c r="A358" s="161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</row>
    <row r="359">
      <c r="A359" s="161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</row>
    <row r="360">
      <c r="A360" s="161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</row>
    <row r="361">
      <c r="A361" s="161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</row>
    <row r="362">
      <c r="A362" s="161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</row>
    <row r="363">
      <c r="A363" s="161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</row>
    <row r="364">
      <c r="A364" s="161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</row>
    <row r="365">
      <c r="A365" s="161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</row>
    <row r="366">
      <c r="A366" s="161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</row>
    <row r="367">
      <c r="A367" s="161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</row>
    <row r="368">
      <c r="A368" s="161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</row>
    <row r="369">
      <c r="A369" s="161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</row>
    <row r="370">
      <c r="A370" s="161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</row>
    <row r="371">
      <c r="A371" s="161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</row>
    <row r="372">
      <c r="A372" s="161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</row>
    <row r="373">
      <c r="A373" s="161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</row>
    <row r="374">
      <c r="A374" s="161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</row>
    <row r="375">
      <c r="A375" s="161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</row>
    <row r="376">
      <c r="A376" s="161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</row>
    <row r="377">
      <c r="A377" s="161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</row>
    <row r="378">
      <c r="A378" s="161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</row>
    <row r="379">
      <c r="A379" s="161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</row>
    <row r="380">
      <c r="A380" s="161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</row>
    <row r="381">
      <c r="A381" s="161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</row>
    <row r="382">
      <c r="A382" s="161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</row>
    <row r="383">
      <c r="A383" s="161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</row>
    <row r="384">
      <c r="A384" s="161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</row>
    <row r="385">
      <c r="A385" s="161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</row>
    <row r="386">
      <c r="A386" s="161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</row>
    <row r="387">
      <c r="A387" s="161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</row>
    <row r="388">
      <c r="A388" s="161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</row>
    <row r="389">
      <c r="A389" s="161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</row>
    <row r="390">
      <c r="A390" s="161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</row>
    <row r="391">
      <c r="A391" s="161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</row>
    <row r="392">
      <c r="A392" s="161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</row>
    <row r="393">
      <c r="A393" s="161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</row>
    <row r="394">
      <c r="A394" s="161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</row>
    <row r="395">
      <c r="A395" s="161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</row>
    <row r="396">
      <c r="A396" s="161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</row>
    <row r="397">
      <c r="A397" s="161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</row>
    <row r="398">
      <c r="A398" s="161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</row>
    <row r="399">
      <c r="A399" s="161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</row>
    <row r="400">
      <c r="A400" s="161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</row>
    <row r="401">
      <c r="A401" s="161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</row>
    <row r="402">
      <c r="A402" s="161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</row>
    <row r="403">
      <c r="A403" s="161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</row>
    <row r="404">
      <c r="A404" s="161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</row>
    <row r="405">
      <c r="A405" s="161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</row>
    <row r="406">
      <c r="A406" s="161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</row>
    <row r="407">
      <c r="A407" s="161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</row>
    <row r="408">
      <c r="A408" s="161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</row>
    <row r="409">
      <c r="A409" s="161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</row>
    <row r="410">
      <c r="A410" s="161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</row>
    <row r="411">
      <c r="A411" s="161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</row>
    <row r="412">
      <c r="A412" s="161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</row>
    <row r="413">
      <c r="A413" s="161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</row>
    <row r="414">
      <c r="A414" s="161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</row>
    <row r="415">
      <c r="A415" s="161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</row>
    <row r="416">
      <c r="A416" s="161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</row>
    <row r="417">
      <c r="A417" s="161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</row>
    <row r="418">
      <c r="A418" s="161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</row>
    <row r="419">
      <c r="A419" s="161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</row>
    <row r="420">
      <c r="A420" s="161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</row>
    <row r="421">
      <c r="A421" s="161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</row>
    <row r="422">
      <c r="A422" s="161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</row>
    <row r="423">
      <c r="A423" s="161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</row>
    <row r="424">
      <c r="A424" s="161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</row>
    <row r="425">
      <c r="A425" s="161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</row>
    <row r="426">
      <c r="A426" s="161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</row>
    <row r="427">
      <c r="A427" s="161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</row>
    <row r="428">
      <c r="A428" s="161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</row>
    <row r="429">
      <c r="A429" s="161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</row>
    <row r="430">
      <c r="A430" s="161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</row>
    <row r="431">
      <c r="A431" s="161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</row>
    <row r="432">
      <c r="A432" s="161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</row>
    <row r="433">
      <c r="A433" s="161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</row>
    <row r="434">
      <c r="A434" s="161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</row>
    <row r="435">
      <c r="A435" s="161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</row>
    <row r="436">
      <c r="A436" s="161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</row>
    <row r="437">
      <c r="A437" s="161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</row>
    <row r="438">
      <c r="A438" s="161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</row>
    <row r="439">
      <c r="A439" s="161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</row>
    <row r="440">
      <c r="A440" s="161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</row>
    <row r="441">
      <c r="A441" s="161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</row>
    <row r="442">
      <c r="A442" s="161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</row>
    <row r="443">
      <c r="A443" s="161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</row>
    <row r="444">
      <c r="A444" s="161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</row>
    <row r="445">
      <c r="A445" s="161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</row>
    <row r="446">
      <c r="A446" s="161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</row>
    <row r="447">
      <c r="A447" s="161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</row>
    <row r="448">
      <c r="A448" s="161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</row>
    <row r="449">
      <c r="A449" s="161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</row>
    <row r="450">
      <c r="A450" s="161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</row>
    <row r="451">
      <c r="A451" s="161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</row>
    <row r="452">
      <c r="A452" s="161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</row>
    <row r="453">
      <c r="A453" s="161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</row>
    <row r="454">
      <c r="A454" s="161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</row>
    <row r="455">
      <c r="A455" s="161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</row>
    <row r="456">
      <c r="A456" s="161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</row>
    <row r="457">
      <c r="A457" s="161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</row>
    <row r="458">
      <c r="A458" s="161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</row>
    <row r="459">
      <c r="A459" s="161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</row>
    <row r="460">
      <c r="A460" s="161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</row>
    <row r="461">
      <c r="A461" s="161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</row>
    <row r="462">
      <c r="A462" s="161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</row>
    <row r="463">
      <c r="A463" s="161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</row>
    <row r="464">
      <c r="A464" s="161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</row>
    <row r="465">
      <c r="A465" s="161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</row>
    <row r="466">
      <c r="A466" s="161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</row>
    <row r="467">
      <c r="A467" s="161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</row>
    <row r="468">
      <c r="A468" s="161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</row>
    <row r="469">
      <c r="A469" s="161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</row>
    <row r="470">
      <c r="A470" s="161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</row>
    <row r="471">
      <c r="A471" s="161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</row>
    <row r="472">
      <c r="A472" s="161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</row>
    <row r="473">
      <c r="A473" s="161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</row>
    <row r="474">
      <c r="A474" s="161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</row>
    <row r="475">
      <c r="A475" s="161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</row>
    <row r="476">
      <c r="A476" s="161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</row>
    <row r="477">
      <c r="A477" s="161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</row>
    <row r="478">
      <c r="A478" s="161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</row>
    <row r="479">
      <c r="A479" s="161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</row>
    <row r="480">
      <c r="A480" s="161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</row>
    <row r="481">
      <c r="A481" s="161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</row>
    <row r="482">
      <c r="A482" s="161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</row>
    <row r="483">
      <c r="A483" s="161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</row>
    <row r="484">
      <c r="A484" s="161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</row>
    <row r="485">
      <c r="A485" s="161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</row>
    <row r="486">
      <c r="A486" s="161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</row>
    <row r="487">
      <c r="A487" s="161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</row>
    <row r="488">
      <c r="A488" s="161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</row>
    <row r="489">
      <c r="A489" s="161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</row>
    <row r="490">
      <c r="A490" s="161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</row>
    <row r="491">
      <c r="A491" s="161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</row>
    <row r="492">
      <c r="A492" s="161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</row>
    <row r="493">
      <c r="A493" s="161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</row>
    <row r="494">
      <c r="A494" s="161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</row>
    <row r="495">
      <c r="A495" s="161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</row>
    <row r="496">
      <c r="A496" s="161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</row>
    <row r="497">
      <c r="A497" s="161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</row>
    <row r="498">
      <c r="A498" s="161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</row>
    <row r="499">
      <c r="A499" s="161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</row>
    <row r="500">
      <c r="A500" s="161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</row>
    <row r="501">
      <c r="A501" s="161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</row>
    <row r="502">
      <c r="A502" s="161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</row>
    <row r="503">
      <c r="A503" s="161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</row>
    <row r="504">
      <c r="A504" s="161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</row>
    <row r="505">
      <c r="A505" s="161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</row>
    <row r="506">
      <c r="A506" s="161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</row>
    <row r="507">
      <c r="A507" s="161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</row>
    <row r="508">
      <c r="A508" s="161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</row>
    <row r="509">
      <c r="A509" s="161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</row>
    <row r="510">
      <c r="A510" s="161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</row>
    <row r="511">
      <c r="A511" s="161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</row>
    <row r="512">
      <c r="A512" s="161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</row>
    <row r="513">
      <c r="A513" s="161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</row>
    <row r="514">
      <c r="A514" s="161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</row>
    <row r="515">
      <c r="A515" s="161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</row>
    <row r="516">
      <c r="A516" s="161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</row>
    <row r="517">
      <c r="A517" s="161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</row>
    <row r="518">
      <c r="A518" s="161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</row>
    <row r="519">
      <c r="A519" s="161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</row>
    <row r="520">
      <c r="A520" s="161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</row>
    <row r="521">
      <c r="A521" s="161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</row>
    <row r="522">
      <c r="A522" s="161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</row>
    <row r="523">
      <c r="A523" s="161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</row>
    <row r="524">
      <c r="A524" s="161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</row>
    <row r="525">
      <c r="A525" s="161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</row>
    <row r="526">
      <c r="A526" s="161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</row>
    <row r="527">
      <c r="A527" s="161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</row>
    <row r="528">
      <c r="A528" s="161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</row>
    <row r="529">
      <c r="A529" s="161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</row>
    <row r="530">
      <c r="A530" s="161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</row>
    <row r="531">
      <c r="A531" s="161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</row>
    <row r="532">
      <c r="A532" s="161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</row>
    <row r="533">
      <c r="A533" s="161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</row>
    <row r="534">
      <c r="A534" s="161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</row>
    <row r="535">
      <c r="A535" s="161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</row>
    <row r="536">
      <c r="A536" s="161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</row>
    <row r="537">
      <c r="A537" s="161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</row>
    <row r="538">
      <c r="A538" s="161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</row>
    <row r="539">
      <c r="A539" s="161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</row>
    <row r="540">
      <c r="A540" s="161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</row>
    <row r="541">
      <c r="A541" s="161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</row>
    <row r="542">
      <c r="A542" s="161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</row>
    <row r="543">
      <c r="A543" s="161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</row>
    <row r="544">
      <c r="A544" s="161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</row>
    <row r="545">
      <c r="A545" s="161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</row>
    <row r="546">
      <c r="A546" s="161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</row>
    <row r="547">
      <c r="A547" s="161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</row>
    <row r="548">
      <c r="A548" s="161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</row>
    <row r="549">
      <c r="A549" s="161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</row>
    <row r="550">
      <c r="A550" s="161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</row>
    <row r="551">
      <c r="A551" s="161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</row>
    <row r="552">
      <c r="A552" s="161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</row>
    <row r="553">
      <c r="A553" s="161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</row>
    <row r="554">
      <c r="A554" s="161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</row>
    <row r="555">
      <c r="A555" s="161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</row>
    <row r="556">
      <c r="A556" s="161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</row>
    <row r="557">
      <c r="A557" s="161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</row>
    <row r="558">
      <c r="A558" s="161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</row>
    <row r="559">
      <c r="A559" s="161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</row>
    <row r="560">
      <c r="A560" s="161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</row>
    <row r="561">
      <c r="A561" s="161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</row>
    <row r="562">
      <c r="A562" s="161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</row>
    <row r="563">
      <c r="A563" s="161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</row>
    <row r="564">
      <c r="A564" s="161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</row>
    <row r="565">
      <c r="A565" s="161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</row>
    <row r="566">
      <c r="A566" s="161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</row>
    <row r="567">
      <c r="A567" s="161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</row>
    <row r="568">
      <c r="A568" s="161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</row>
    <row r="569">
      <c r="A569" s="161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</row>
    <row r="570">
      <c r="A570" s="161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</row>
    <row r="571">
      <c r="A571" s="161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</row>
    <row r="572">
      <c r="A572" s="161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</row>
    <row r="573">
      <c r="A573" s="161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</row>
    <row r="574">
      <c r="A574" s="161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</row>
    <row r="575">
      <c r="A575" s="161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</row>
    <row r="576">
      <c r="A576" s="161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</row>
    <row r="577">
      <c r="A577" s="161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</row>
    <row r="578">
      <c r="A578" s="161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</row>
    <row r="579">
      <c r="A579" s="161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</row>
    <row r="580">
      <c r="A580" s="161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</row>
    <row r="581">
      <c r="A581" s="161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</row>
    <row r="582">
      <c r="A582" s="161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</row>
    <row r="583">
      <c r="A583" s="161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</row>
    <row r="584">
      <c r="A584" s="161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</row>
    <row r="585">
      <c r="A585" s="161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</row>
    <row r="586">
      <c r="A586" s="161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</row>
    <row r="587">
      <c r="A587" s="161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</row>
    <row r="588">
      <c r="A588" s="161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</row>
    <row r="589">
      <c r="A589" s="161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</row>
    <row r="590">
      <c r="A590" s="161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</row>
    <row r="591">
      <c r="A591" s="161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</row>
    <row r="592">
      <c r="A592" s="161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</row>
    <row r="593">
      <c r="A593" s="161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</row>
    <row r="594">
      <c r="A594" s="161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</row>
    <row r="595">
      <c r="A595" s="161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</row>
    <row r="596">
      <c r="A596" s="161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</row>
    <row r="597">
      <c r="A597" s="161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</row>
    <row r="598">
      <c r="A598" s="161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</row>
    <row r="599">
      <c r="A599" s="161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</row>
    <row r="600">
      <c r="A600" s="161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</row>
    <row r="601">
      <c r="A601" s="161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</row>
    <row r="602">
      <c r="A602" s="161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</row>
    <row r="603">
      <c r="A603" s="161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</row>
    <row r="604">
      <c r="A604" s="161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</row>
    <row r="605">
      <c r="A605" s="161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</row>
    <row r="606">
      <c r="A606" s="161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</row>
    <row r="607">
      <c r="A607" s="161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</row>
    <row r="608">
      <c r="A608" s="161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</row>
    <row r="609">
      <c r="A609" s="161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</row>
    <row r="610">
      <c r="A610" s="161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</row>
    <row r="611">
      <c r="A611" s="161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</row>
    <row r="612">
      <c r="A612" s="161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</row>
    <row r="613">
      <c r="A613" s="161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</row>
    <row r="614">
      <c r="A614" s="161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</row>
    <row r="615">
      <c r="A615" s="161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</row>
    <row r="616">
      <c r="A616" s="161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</row>
    <row r="617">
      <c r="A617" s="161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</row>
    <row r="618">
      <c r="A618" s="161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</row>
    <row r="619">
      <c r="A619" s="161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</row>
    <row r="620">
      <c r="A620" s="161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</row>
    <row r="621">
      <c r="A621" s="161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</row>
    <row r="622">
      <c r="A622" s="161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</row>
    <row r="623">
      <c r="A623" s="161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</row>
    <row r="624">
      <c r="A624" s="161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</row>
    <row r="625">
      <c r="A625" s="161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</row>
    <row r="626">
      <c r="A626" s="161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</row>
    <row r="627">
      <c r="A627" s="161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</row>
    <row r="628">
      <c r="A628" s="161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</row>
    <row r="629">
      <c r="A629" s="161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</row>
    <row r="630">
      <c r="A630" s="161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</row>
    <row r="631">
      <c r="A631" s="161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</row>
    <row r="632">
      <c r="A632" s="161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</row>
    <row r="633">
      <c r="A633" s="161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</row>
    <row r="634">
      <c r="A634" s="161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</row>
    <row r="635">
      <c r="A635" s="161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</row>
    <row r="636">
      <c r="A636" s="161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</row>
    <row r="637">
      <c r="A637" s="161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</row>
    <row r="638">
      <c r="A638" s="161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</row>
    <row r="639">
      <c r="A639" s="161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</row>
    <row r="640">
      <c r="A640" s="161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</row>
    <row r="641">
      <c r="A641" s="161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</row>
    <row r="642">
      <c r="A642" s="161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</row>
    <row r="643">
      <c r="A643" s="161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</row>
    <row r="644">
      <c r="A644" s="161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</row>
    <row r="645">
      <c r="A645" s="161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</row>
    <row r="646">
      <c r="A646" s="161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</row>
    <row r="647">
      <c r="A647" s="161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</row>
    <row r="648">
      <c r="A648" s="161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</row>
    <row r="649">
      <c r="A649" s="161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</row>
    <row r="650">
      <c r="A650" s="161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</row>
    <row r="651">
      <c r="A651" s="161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</row>
    <row r="652">
      <c r="A652" s="161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</row>
    <row r="653">
      <c r="A653" s="161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</row>
    <row r="654">
      <c r="A654" s="161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</row>
    <row r="655">
      <c r="A655" s="161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</row>
    <row r="656">
      <c r="A656" s="161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</row>
    <row r="657">
      <c r="A657" s="161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</row>
    <row r="658">
      <c r="A658" s="161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</row>
    <row r="659">
      <c r="A659" s="161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</row>
    <row r="660">
      <c r="A660" s="161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</row>
    <row r="661">
      <c r="A661" s="161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</row>
    <row r="662">
      <c r="A662" s="161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</row>
    <row r="663">
      <c r="A663" s="161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</row>
    <row r="664">
      <c r="A664" s="161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</row>
    <row r="665">
      <c r="A665" s="161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</row>
    <row r="666">
      <c r="A666" s="161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</row>
    <row r="667">
      <c r="A667" s="161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</row>
    <row r="668">
      <c r="A668" s="161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</row>
    <row r="669">
      <c r="A669" s="161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</row>
    <row r="670">
      <c r="A670" s="161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</row>
    <row r="671">
      <c r="A671" s="161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</row>
    <row r="672">
      <c r="A672" s="161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</row>
    <row r="673">
      <c r="A673" s="161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</row>
    <row r="674">
      <c r="A674" s="161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</row>
    <row r="675">
      <c r="A675" s="161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</row>
    <row r="676">
      <c r="A676" s="161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</row>
    <row r="677">
      <c r="A677" s="161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</row>
    <row r="678">
      <c r="A678" s="161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</row>
    <row r="679">
      <c r="A679" s="161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</row>
    <row r="680">
      <c r="A680" s="161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</row>
    <row r="681">
      <c r="A681" s="161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</row>
    <row r="682">
      <c r="A682" s="161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</row>
    <row r="683">
      <c r="A683" s="161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</row>
    <row r="684">
      <c r="A684" s="161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</row>
    <row r="685">
      <c r="A685" s="161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</row>
    <row r="686">
      <c r="A686" s="161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</row>
    <row r="687">
      <c r="A687" s="161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</row>
    <row r="688">
      <c r="A688" s="161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</row>
    <row r="689">
      <c r="A689" s="161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</row>
    <row r="690">
      <c r="A690" s="161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</row>
    <row r="691">
      <c r="A691" s="161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</row>
    <row r="692">
      <c r="A692" s="161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</row>
    <row r="693">
      <c r="A693" s="161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</row>
    <row r="694">
      <c r="A694" s="161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</row>
    <row r="695">
      <c r="A695" s="161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</row>
    <row r="696">
      <c r="A696" s="161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</row>
    <row r="697">
      <c r="A697" s="161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</row>
    <row r="698">
      <c r="A698" s="161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</row>
    <row r="699">
      <c r="A699" s="161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</row>
    <row r="700">
      <c r="A700" s="161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</row>
    <row r="701">
      <c r="A701" s="161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</row>
    <row r="702">
      <c r="A702" s="161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</row>
    <row r="703">
      <c r="A703" s="161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</row>
    <row r="704">
      <c r="A704" s="161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</row>
    <row r="705">
      <c r="A705" s="161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</row>
    <row r="706">
      <c r="A706" s="161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</row>
    <row r="707">
      <c r="A707" s="161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</row>
    <row r="708">
      <c r="A708" s="161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</row>
    <row r="709">
      <c r="A709" s="161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</row>
    <row r="710">
      <c r="A710" s="161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</row>
    <row r="711">
      <c r="A711" s="161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</row>
    <row r="712">
      <c r="A712" s="161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</row>
    <row r="713">
      <c r="A713" s="161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</row>
    <row r="714">
      <c r="A714" s="161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</row>
    <row r="715">
      <c r="A715" s="161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</row>
    <row r="716">
      <c r="A716" s="161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</row>
    <row r="717">
      <c r="A717" s="161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</row>
    <row r="718">
      <c r="A718" s="161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</row>
    <row r="719">
      <c r="A719" s="161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</row>
    <row r="720">
      <c r="A720" s="161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</row>
    <row r="721">
      <c r="A721" s="161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</row>
    <row r="722">
      <c r="A722" s="161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</row>
    <row r="723">
      <c r="A723" s="161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</row>
    <row r="724">
      <c r="A724" s="161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</row>
    <row r="725">
      <c r="A725" s="161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</row>
    <row r="726">
      <c r="A726" s="161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</row>
    <row r="727">
      <c r="A727" s="161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</row>
    <row r="728">
      <c r="A728" s="161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</row>
    <row r="729">
      <c r="A729" s="161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</row>
    <row r="730">
      <c r="A730" s="161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</row>
    <row r="731">
      <c r="A731" s="161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</row>
    <row r="732">
      <c r="A732" s="161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</row>
    <row r="733">
      <c r="A733" s="161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</row>
    <row r="734">
      <c r="A734" s="161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</row>
    <row r="735">
      <c r="A735" s="161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</row>
    <row r="736">
      <c r="A736" s="161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</row>
    <row r="737">
      <c r="A737" s="161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</row>
    <row r="738">
      <c r="A738" s="161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</row>
    <row r="739">
      <c r="A739" s="161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</row>
    <row r="740">
      <c r="A740" s="161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</row>
    <row r="741">
      <c r="A741" s="161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</row>
    <row r="742">
      <c r="A742" s="161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</row>
    <row r="743">
      <c r="A743" s="161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</row>
    <row r="744">
      <c r="A744" s="161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</row>
    <row r="745">
      <c r="A745" s="161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</row>
    <row r="746">
      <c r="A746" s="161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</row>
    <row r="747">
      <c r="A747" s="161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</row>
    <row r="748">
      <c r="A748" s="161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</row>
    <row r="749">
      <c r="A749" s="161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</row>
    <row r="750">
      <c r="A750" s="161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</row>
    <row r="751">
      <c r="A751" s="161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</row>
    <row r="752">
      <c r="A752" s="161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</row>
    <row r="753">
      <c r="A753" s="161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</row>
    <row r="754">
      <c r="A754" s="161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</row>
    <row r="755">
      <c r="A755" s="161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</row>
    <row r="756">
      <c r="A756" s="161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</row>
    <row r="757">
      <c r="A757" s="161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</row>
    <row r="758">
      <c r="A758" s="161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</row>
    <row r="759">
      <c r="A759" s="161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</row>
    <row r="760">
      <c r="A760" s="161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</row>
    <row r="761">
      <c r="A761" s="161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</row>
    <row r="762">
      <c r="A762" s="161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</row>
    <row r="763">
      <c r="A763" s="161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</row>
    <row r="764">
      <c r="A764" s="161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</row>
    <row r="765">
      <c r="A765" s="161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</row>
    <row r="766">
      <c r="A766" s="161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</row>
    <row r="767">
      <c r="A767" s="161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</row>
    <row r="768">
      <c r="A768" s="161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</row>
    <row r="769">
      <c r="A769" s="161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</row>
    <row r="770">
      <c r="A770" s="161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</row>
    <row r="771">
      <c r="A771" s="161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</row>
    <row r="772">
      <c r="A772" s="161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</row>
    <row r="773">
      <c r="A773" s="161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</row>
    <row r="774">
      <c r="A774" s="161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</row>
    <row r="775">
      <c r="A775" s="161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</row>
    <row r="776">
      <c r="A776" s="161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</row>
    <row r="777">
      <c r="A777" s="161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</row>
    <row r="778">
      <c r="A778" s="161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</row>
    <row r="779">
      <c r="A779" s="161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</row>
    <row r="780">
      <c r="A780" s="161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</row>
    <row r="781">
      <c r="A781" s="161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</row>
    <row r="782">
      <c r="A782" s="161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</row>
    <row r="783">
      <c r="A783" s="161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</row>
    <row r="784">
      <c r="A784" s="161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</row>
    <row r="785">
      <c r="A785" s="161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</row>
    <row r="786">
      <c r="A786" s="161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</row>
    <row r="787">
      <c r="A787" s="161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</row>
    <row r="788">
      <c r="A788" s="161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</row>
    <row r="789">
      <c r="A789" s="161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</row>
    <row r="790">
      <c r="A790" s="161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</row>
    <row r="791">
      <c r="A791" s="161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</row>
    <row r="792">
      <c r="A792" s="161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</row>
    <row r="793">
      <c r="A793" s="161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</row>
    <row r="794">
      <c r="A794" s="161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</row>
    <row r="795">
      <c r="A795" s="161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</row>
    <row r="796">
      <c r="A796" s="161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</row>
    <row r="797">
      <c r="A797" s="161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</row>
    <row r="798">
      <c r="A798" s="161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</row>
    <row r="799">
      <c r="A799" s="161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</row>
    <row r="800">
      <c r="A800" s="161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</row>
    <row r="801">
      <c r="A801" s="161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</row>
    <row r="802">
      <c r="A802" s="161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</row>
    <row r="803">
      <c r="A803" s="161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</row>
    <row r="804">
      <c r="A804" s="161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</row>
    <row r="805">
      <c r="A805" s="161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</row>
    <row r="806">
      <c r="A806" s="161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</row>
    <row r="807">
      <c r="A807" s="161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</row>
    <row r="808">
      <c r="A808" s="161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</row>
    <row r="809">
      <c r="A809" s="161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</row>
    <row r="810">
      <c r="A810" s="161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</row>
    <row r="811">
      <c r="A811" s="161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</row>
    <row r="812">
      <c r="A812" s="161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</row>
    <row r="813">
      <c r="A813" s="161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</row>
    <row r="814">
      <c r="A814" s="161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</row>
    <row r="815">
      <c r="A815" s="161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</row>
    <row r="816">
      <c r="A816" s="161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</row>
    <row r="817">
      <c r="A817" s="161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</row>
    <row r="818">
      <c r="A818" s="161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</row>
    <row r="819">
      <c r="A819" s="161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</row>
    <row r="820">
      <c r="A820" s="161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</row>
    <row r="821">
      <c r="A821" s="161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</row>
    <row r="822">
      <c r="A822" s="161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</row>
    <row r="823">
      <c r="A823" s="161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</row>
    <row r="824">
      <c r="A824" s="161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</row>
    <row r="825">
      <c r="A825" s="161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</row>
    <row r="826">
      <c r="A826" s="161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</row>
    <row r="827">
      <c r="A827" s="161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</row>
    <row r="828">
      <c r="A828" s="161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</row>
    <row r="829">
      <c r="A829" s="161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</row>
    <row r="830">
      <c r="A830" s="161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</row>
    <row r="831">
      <c r="A831" s="161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</row>
    <row r="832">
      <c r="A832" s="161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</row>
    <row r="833">
      <c r="A833" s="161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</row>
    <row r="834">
      <c r="A834" s="161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</row>
    <row r="835">
      <c r="A835" s="161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</row>
    <row r="836">
      <c r="A836" s="161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</row>
    <row r="837">
      <c r="A837" s="161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</row>
    <row r="838">
      <c r="A838" s="161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</row>
    <row r="839">
      <c r="A839" s="161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</row>
    <row r="840">
      <c r="A840" s="161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</row>
    <row r="841">
      <c r="A841" s="161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</row>
    <row r="842">
      <c r="A842" s="161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</row>
    <row r="843">
      <c r="A843" s="161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</row>
    <row r="844">
      <c r="A844" s="161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</row>
    <row r="845">
      <c r="A845" s="161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</row>
    <row r="846">
      <c r="A846" s="161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</row>
    <row r="847">
      <c r="A847" s="161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</row>
    <row r="848">
      <c r="A848" s="161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</row>
    <row r="849">
      <c r="A849" s="161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</row>
    <row r="850">
      <c r="A850" s="161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</row>
    <row r="851">
      <c r="A851" s="161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</row>
    <row r="852">
      <c r="A852" s="161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</row>
    <row r="853">
      <c r="A853" s="161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</row>
    <row r="854">
      <c r="A854" s="161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</row>
    <row r="855">
      <c r="A855" s="161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</row>
    <row r="856">
      <c r="A856" s="161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</row>
    <row r="857">
      <c r="A857" s="161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</row>
    <row r="858">
      <c r="A858" s="161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</row>
    <row r="859">
      <c r="A859" s="161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</row>
    <row r="860">
      <c r="A860" s="161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</row>
    <row r="861">
      <c r="A861" s="161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</row>
    <row r="862">
      <c r="A862" s="161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</row>
    <row r="863">
      <c r="A863" s="161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</row>
    <row r="864">
      <c r="A864" s="161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</row>
    <row r="865">
      <c r="A865" s="161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</row>
    <row r="866">
      <c r="A866" s="161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</row>
    <row r="867">
      <c r="A867" s="161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</row>
    <row r="868">
      <c r="A868" s="161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</row>
    <row r="869">
      <c r="A869" s="161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</row>
    <row r="870">
      <c r="A870" s="161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</row>
    <row r="871">
      <c r="A871" s="161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</row>
    <row r="872">
      <c r="A872" s="161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</row>
    <row r="873">
      <c r="A873" s="161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</row>
    <row r="874">
      <c r="A874" s="161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</row>
    <row r="875">
      <c r="A875" s="161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</row>
    <row r="876">
      <c r="A876" s="161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</row>
    <row r="877">
      <c r="A877" s="161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</row>
    <row r="878">
      <c r="A878" s="161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</row>
    <row r="879">
      <c r="A879" s="161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</row>
    <row r="880">
      <c r="A880" s="161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</row>
    <row r="881">
      <c r="A881" s="161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</row>
    <row r="882">
      <c r="A882" s="161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</row>
    <row r="883">
      <c r="A883" s="161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</row>
    <row r="884">
      <c r="A884" s="161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</row>
    <row r="885">
      <c r="A885" s="161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</row>
    <row r="886">
      <c r="A886" s="161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</row>
    <row r="887">
      <c r="A887" s="161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</row>
    <row r="888">
      <c r="A888" s="161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</row>
    <row r="889">
      <c r="A889" s="161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</row>
    <row r="890">
      <c r="A890" s="161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</row>
    <row r="891">
      <c r="A891" s="161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</row>
    <row r="892">
      <c r="A892" s="161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</row>
    <row r="893">
      <c r="A893" s="161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</row>
    <row r="894">
      <c r="A894" s="161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</row>
    <row r="895">
      <c r="A895" s="161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</row>
    <row r="896">
      <c r="A896" s="161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</row>
    <row r="897">
      <c r="A897" s="161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</row>
    <row r="898">
      <c r="A898" s="161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</row>
    <row r="899">
      <c r="A899" s="161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</row>
    <row r="900">
      <c r="A900" s="161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</row>
    <row r="901">
      <c r="A901" s="161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</row>
    <row r="902">
      <c r="A902" s="161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</row>
    <row r="903">
      <c r="A903" s="161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</row>
    <row r="904">
      <c r="A904" s="161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</row>
    <row r="905">
      <c r="A905" s="161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</row>
    <row r="906">
      <c r="A906" s="161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</row>
    <row r="907">
      <c r="A907" s="161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</row>
    <row r="908">
      <c r="A908" s="161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</row>
    <row r="909">
      <c r="A909" s="161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</row>
    <row r="910">
      <c r="A910" s="161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</row>
    <row r="911">
      <c r="A911" s="161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</row>
    <row r="912">
      <c r="A912" s="161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</row>
    <row r="913">
      <c r="A913" s="161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</row>
    <row r="914">
      <c r="A914" s="161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</row>
    <row r="915">
      <c r="A915" s="161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</row>
    <row r="916">
      <c r="A916" s="161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</row>
    <row r="917">
      <c r="A917" s="161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</row>
    <row r="918">
      <c r="A918" s="161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</row>
    <row r="919">
      <c r="A919" s="161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</row>
    <row r="920">
      <c r="A920" s="161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</row>
    <row r="921">
      <c r="A921" s="161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</row>
    <row r="922">
      <c r="A922" s="161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</row>
    <row r="923">
      <c r="A923" s="161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</row>
    <row r="924">
      <c r="A924" s="161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</row>
    <row r="925">
      <c r="A925" s="161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</row>
    <row r="926">
      <c r="A926" s="161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</row>
    <row r="927">
      <c r="A927" s="161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</row>
    <row r="928">
      <c r="A928" s="161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</row>
    <row r="929">
      <c r="A929" s="161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</row>
    <row r="930">
      <c r="A930" s="161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</row>
    <row r="931">
      <c r="A931" s="161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</row>
    <row r="932">
      <c r="A932" s="161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</row>
    <row r="933">
      <c r="A933" s="161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</row>
    <row r="934">
      <c r="A934" s="161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</row>
    <row r="935">
      <c r="A935" s="161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</row>
    <row r="936">
      <c r="A936" s="161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</row>
    <row r="937">
      <c r="A937" s="161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</row>
    <row r="938">
      <c r="A938" s="161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</row>
    <row r="939">
      <c r="A939" s="161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</row>
    <row r="940">
      <c r="A940" s="161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</row>
    <row r="941">
      <c r="A941" s="161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</row>
    <row r="942">
      <c r="A942" s="161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</row>
    <row r="943">
      <c r="A943" s="161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</row>
    <row r="944">
      <c r="A944" s="161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</row>
    <row r="945">
      <c r="A945" s="161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</row>
    <row r="946">
      <c r="A946" s="161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</row>
    <row r="947">
      <c r="A947" s="161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</row>
    <row r="948">
      <c r="A948" s="161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</row>
    <row r="949">
      <c r="A949" s="161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</row>
    <row r="950">
      <c r="A950" s="161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</row>
    <row r="951">
      <c r="A951" s="161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</row>
    <row r="952">
      <c r="A952" s="161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</row>
    <row r="953">
      <c r="A953" s="161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</row>
    <row r="954">
      <c r="A954" s="161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</row>
    <row r="955">
      <c r="A955" s="161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</row>
    <row r="956">
      <c r="A956" s="161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</row>
    <row r="957">
      <c r="A957" s="161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</row>
    <row r="958">
      <c r="A958" s="161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</row>
    <row r="959">
      <c r="A959" s="161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</row>
    <row r="960">
      <c r="A960" s="161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</row>
    <row r="961">
      <c r="A961" s="161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</row>
    <row r="962">
      <c r="A962" s="161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</row>
    <row r="963">
      <c r="A963" s="161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</row>
    <row r="964">
      <c r="A964" s="161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</row>
    <row r="965">
      <c r="A965" s="161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</row>
    <row r="966">
      <c r="A966" s="161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</row>
    <row r="967">
      <c r="A967" s="161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</row>
    <row r="968">
      <c r="A968" s="161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</row>
    <row r="969">
      <c r="A969" s="161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</row>
    <row r="970">
      <c r="A970" s="161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</row>
    <row r="971">
      <c r="A971" s="161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</row>
    <row r="972">
      <c r="A972" s="161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</row>
    <row r="973">
      <c r="A973" s="161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</row>
    <row r="974">
      <c r="A974" s="161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</row>
    <row r="975">
      <c r="A975" s="161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</row>
    <row r="976">
      <c r="A976" s="161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</row>
    <row r="977">
      <c r="A977" s="161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</row>
    <row r="978">
      <c r="A978" s="161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</row>
    <row r="979">
      <c r="A979" s="161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</row>
    <row r="980">
      <c r="A980" s="161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</row>
    <row r="981">
      <c r="A981" s="161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</row>
    <row r="982">
      <c r="A982" s="161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</row>
    <row r="983">
      <c r="A983" s="161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</row>
    <row r="984">
      <c r="A984" s="161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</row>
    <row r="985">
      <c r="A985" s="161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</row>
    <row r="986">
      <c r="A986" s="161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</row>
    <row r="987">
      <c r="A987" s="161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</row>
    <row r="988">
      <c r="A988" s="161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</row>
    <row r="989">
      <c r="A989" s="161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</row>
    <row r="990">
      <c r="A990" s="161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</row>
    <row r="991">
      <c r="A991" s="161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</row>
    <row r="992">
      <c r="A992" s="161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</row>
    <row r="993">
      <c r="A993" s="161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</row>
    <row r="994">
      <c r="A994" s="161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</row>
    <row r="995">
      <c r="A995" s="161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</row>
    <row r="996">
      <c r="A996" s="161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</row>
    <row r="997">
      <c r="A997" s="161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</row>
    <row r="998">
      <c r="A998" s="161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</row>
    <row r="999">
      <c r="A999" s="161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</row>
    <row r="1000">
      <c r="A1000" s="161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4.88"/>
    <col customWidth="1" min="10" max="10" width="17.38"/>
    <col customWidth="1" min="11" max="11" width="18.63"/>
    <col customWidth="1" min="13" max="13" width="16.0"/>
  </cols>
  <sheetData>
    <row r="1">
      <c r="A1" s="162" t="s">
        <v>4</v>
      </c>
      <c r="B1" s="162" t="s">
        <v>130</v>
      </c>
      <c r="C1" s="162" t="s">
        <v>131</v>
      </c>
      <c r="D1" s="162" t="s">
        <v>132</v>
      </c>
      <c r="E1" s="162" t="s">
        <v>133</v>
      </c>
      <c r="F1" s="162" t="s">
        <v>134</v>
      </c>
      <c r="G1" s="162" t="s">
        <v>135</v>
      </c>
      <c r="H1" s="162" t="s">
        <v>136</v>
      </c>
      <c r="I1" s="162" t="s">
        <v>137</v>
      </c>
      <c r="J1" s="163" t="s">
        <v>138</v>
      </c>
      <c r="K1" s="163" t="s">
        <v>113</v>
      </c>
      <c r="L1" s="163" t="s">
        <v>121</v>
      </c>
      <c r="M1" s="38" t="s">
        <v>54</v>
      </c>
      <c r="N1" s="38" t="s">
        <v>115</v>
      </c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>
      <c r="A2" s="164">
        <v>11.0</v>
      </c>
      <c r="B2" s="165">
        <v>15.0</v>
      </c>
      <c r="C2" s="165">
        <v>15.0</v>
      </c>
      <c r="D2" s="165">
        <v>20.0</v>
      </c>
      <c r="E2" s="165">
        <v>9.0</v>
      </c>
      <c r="F2" s="165">
        <v>9.0</v>
      </c>
      <c r="G2" s="165">
        <v>68.0</v>
      </c>
      <c r="H2" s="165">
        <v>7.0</v>
      </c>
      <c r="I2" s="165">
        <v>75.0</v>
      </c>
      <c r="J2" s="142">
        <f t="shared" ref="J2:J19" si="1">I2*2.5</f>
        <v>187.5</v>
      </c>
      <c r="K2" s="166">
        <v>0.0</v>
      </c>
      <c r="L2" s="142">
        <f t="shared" ref="L2:L19" si="2">J2+K2</f>
        <v>187.5</v>
      </c>
      <c r="M2" s="142">
        <f t="shared" ref="M2:M19" si="3">(L2-$R$10)/($L$2-$R$10)</f>
        <v>1</v>
      </c>
      <c r="N2" s="142">
        <f t="shared" ref="N2:N7" si="4">M2*250</f>
        <v>250</v>
      </c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>
      <c r="A3" s="167">
        <v>21.0</v>
      </c>
      <c r="B3" s="168">
        <v>13.0</v>
      </c>
      <c r="C3" s="168">
        <v>12.0</v>
      </c>
      <c r="D3" s="168">
        <v>16.0</v>
      </c>
      <c r="E3" s="168">
        <v>9.0</v>
      </c>
      <c r="F3" s="168">
        <v>8.0</v>
      </c>
      <c r="G3" s="168">
        <v>58.0</v>
      </c>
      <c r="H3" s="168">
        <v>6.0</v>
      </c>
      <c r="I3" s="168">
        <v>64.0</v>
      </c>
      <c r="J3" s="147">
        <f t="shared" si="1"/>
        <v>160</v>
      </c>
      <c r="K3" s="169">
        <v>0.0</v>
      </c>
      <c r="L3" s="147">
        <f t="shared" si="2"/>
        <v>160</v>
      </c>
      <c r="M3" s="147">
        <f t="shared" si="3"/>
        <v>0.8231102751</v>
      </c>
      <c r="N3" s="147">
        <f t="shared" si="4"/>
        <v>205.7775688</v>
      </c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>
      <c r="A4" s="167">
        <v>61.0</v>
      </c>
      <c r="B4" s="168">
        <v>12.0</v>
      </c>
      <c r="C4" s="168">
        <v>12.0</v>
      </c>
      <c r="D4" s="168">
        <v>14.0</v>
      </c>
      <c r="E4" s="168">
        <v>8.0</v>
      </c>
      <c r="F4" s="168">
        <v>8.0</v>
      </c>
      <c r="G4" s="168">
        <v>54.0</v>
      </c>
      <c r="H4" s="168">
        <v>5.0</v>
      </c>
      <c r="I4" s="168">
        <v>59.0</v>
      </c>
      <c r="J4" s="147">
        <f t="shared" si="1"/>
        <v>147.5</v>
      </c>
      <c r="K4" s="169">
        <v>0.0</v>
      </c>
      <c r="L4" s="147">
        <f t="shared" si="2"/>
        <v>147.5</v>
      </c>
      <c r="M4" s="147">
        <f t="shared" si="3"/>
        <v>0.7427058547</v>
      </c>
      <c r="N4" s="147">
        <f t="shared" si="4"/>
        <v>185.6764637</v>
      </c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>
      <c r="A5" s="170">
        <v>43.0</v>
      </c>
      <c r="B5" s="171">
        <v>11.0</v>
      </c>
      <c r="C5" s="171">
        <v>11.0</v>
      </c>
      <c r="D5" s="171">
        <v>13.0</v>
      </c>
      <c r="E5" s="171">
        <v>7.0</v>
      </c>
      <c r="F5" s="171">
        <v>8.0</v>
      </c>
      <c r="G5" s="171">
        <v>50.0</v>
      </c>
      <c r="H5" s="171">
        <v>6.0</v>
      </c>
      <c r="I5" s="171">
        <v>56.0</v>
      </c>
      <c r="J5" s="151">
        <f t="shared" si="1"/>
        <v>140</v>
      </c>
      <c r="K5" s="172">
        <v>0.0</v>
      </c>
      <c r="L5" s="151">
        <f t="shared" si="2"/>
        <v>140</v>
      </c>
      <c r="M5" s="151">
        <f t="shared" si="3"/>
        <v>0.6944632024</v>
      </c>
      <c r="N5" s="151">
        <f t="shared" si="4"/>
        <v>173.6158006</v>
      </c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>
      <c r="A6" s="170">
        <v>17.0</v>
      </c>
      <c r="B6" s="171">
        <v>10.0</v>
      </c>
      <c r="C6" s="171">
        <v>11.0</v>
      </c>
      <c r="D6" s="171">
        <v>13.0</v>
      </c>
      <c r="E6" s="171">
        <v>7.0</v>
      </c>
      <c r="F6" s="171">
        <v>7.0</v>
      </c>
      <c r="G6" s="171">
        <v>48.0</v>
      </c>
      <c r="H6" s="171">
        <v>7.0</v>
      </c>
      <c r="I6" s="171">
        <v>55.0</v>
      </c>
      <c r="J6" s="151">
        <f t="shared" si="1"/>
        <v>137.5</v>
      </c>
      <c r="K6" s="172">
        <v>0.0</v>
      </c>
      <c r="L6" s="151">
        <f t="shared" si="2"/>
        <v>137.5</v>
      </c>
      <c r="M6" s="151">
        <f t="shared" si="3"/>
        <v>0.6783823183</v>
      </c>
      <c r="N6" s="151">
        <f t="shared" si="4"/>
        <v>169.5955796</v>
      </c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>
      <c r="A7" s="170">
        <v>13.0</v>
      </c>
      <c r="B7" s="171">
        <v>10.0</v>
      </c>
      <c r="C7" s="171">
        <v>10.0</v>
      </c>
      <c r="D7" s="171">
        <v>12.0</v>
      </c>
      <c r="E7" s="171">
        <v>7.0</v>
      </c>
      <c r="F7" s="171">
        <v>7.0</v>
      </c>
      <c r="G7" s="171">
        <v>46.0</v>
      </c>
      <c r="H7" s="171">
        <v>8.0</v>
      </c>
      <c r="I7" s="171">
        <v>54.0</v>
      </c>
      <c r="J7" s="151">
        <f t="shared" si="1"/>
        <v>135</v>
      </c>
      <c r="K7" s="172">
        <v>0.0</v>
      </c>
      <c r="L7" s="151">
        <f t="shared" si="2"/>
        <v>135</v>
      </c>
      <c r="M7" s="151">
        <f t="shared" si="3"/>
        <v>0.6623014342</v>
      </c>
      <c r="N7" s="151">
        <f t="shared" si="4"/>
        <v>165.5753586</v>
      </c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>
      <c r="A8" s="173">
        <v>41.0</v>
      </c>
      <c r="B8" s="174">
        <v>10.0</v>
      </c>
      <c r="C8" s="174">
        <v>11.0</v>
      </c>
      <c r="D8" s="174">
        <v>12.0</v>
      </c>
      <c r="E8" s="174">
        <v>7.0</v>
      </c>
      <c r="F8" s="174">
        <v>7.0</v>
      </c>
      <c r="G8" s="174">
        <v>47.0</v>
      </c>
      <c r="H8" s="174">
        <v>6.0</v>
      </c>
      <c r="I8" s="174">
        <v>53.0</v>
      </c>
      <c r="J8" s="155">
        <f t="shared" si="1"/>
        <v>132.5</v>
      </c>
      <c r="K8" s="156">
        <v>0.0</v>
      </c>
      <c r="L8" s="155">
        <f t="shared" si="2"/>
        <v>132.5</v>
      </c>
      <c r="M8" s="155">
        <f t="shared" si="3"/>
        <v>0.6462205502</v>
      </c>
      <c r="N8" s="156">
        <v>25.0</v>
      </c>
      <c r="O8" s="143"/>
      <c r="P8" s="143"/>
      <c r="Q8" s="38" t="s">
        <v>64</v>
      </c>
      <c r="R8" s="157">
        <f>AVERAGE(L2:L19)</f>
        <v>102.7777778</v>
      </c>
      <c r="S8" s="143"/>
      <c r="T8" s="143"/>
      <c r="U8" s="143"/>
      <c r="V8" s="143"/>
      <c r="W8" s="143"/>
      <c r="X8" s="143"/>
      <c r="Y8" s="143"/>
      <c r="Z8" s="143"/>
    </row>
    <row r="9">
      <c r="A9" s="173">
        <v>53.0</v>
      </c>
      <c r="B9" s="174">
        <v>11.0</v>
      </c>
      <c r="C9" s="174">
        <v>10.0</v>
      </c>
      <c r="D9" s="174">
        <v>12.0</v>
      </c>
      <c r="E9" s="174">
        <v>7.0</v>
      </c>
      <c r="F9" s="174">
        <v>7.0</v>
      </c>
      <c r="G9" s="174">
        <v>47.0</v>
      </c>
      <c r="H9" s="174">
        <v>5.0</v>
      </c>
      <c r="I9" s="174">
        <v>52.0</v>
      </c>
      <c r="J9" s="155">
        <f t="shared" si="1"/>
        <v>130</v>
      </c>
      <c r="K9" s="156">
        <v>0.0</v>
      </c>
      <c r="L9" s="155">
        <f t="shared" si="2"/>
        <v>130</v>
      </c>
      <c r="M9" s="155">
        <f t="shared" si="3"/>
        <v>0.6301396661</v>
      </c>
      <c r="N9" s="156">
        <v>25.0</v>
      </c>
      <c r="O9" s="143"/>
      <c r="P9" s="143"/>
      <c r="Q9" s="38" t="s">
        <v>66</v>
      </c>
      <c r="R9" s="157">
        <f>STDEV(L2:L19)</f>
        <v>47.16124475</v>
      </c>
      <c r="S9" s="143"/>
      <c r="T9" s="143"/>
      <c r="U9" s="143"/>
      <c r="V9" s="143"/>
      <c r="W9" s="143"/>
      <c r="X9" s="143"/>
      <c r="Y9" s="143"/>
      <c r="Z9" s="143"/>
    </row>
    <row r="10">
      <c r="A10" s="173">
        <v>29.0</v>
      </c>
      <c r="B10" s="174">
        <v>7.0</v>
      </c>
      <c r="C10" s="174">
        <v>7.0</v>
      </c>
      <c r="D10" s="174">
        <v>8.0</v>
      </c>
      <c r="E10" s="174">
        <v>6.0</v>
      </c>
      <c r="F10" s="174">
        <v>6.0</v>
      </c>
      <c r="G10" s="174">
        <v>34.0</v>
      </c>
      <c r="H10" s="174">
        <v>6.0</v>
      </c>
      <c r="I10" s="174">
        <v>40.0</v>
      </c>
      <c r="J10" s="155">
        <f t="shared" si="1"/>
        <v>100</v>
      </c>
      <c r="K10" s="156">
        <v>0.0</v>
      </c>
      <c r="L10" s="155">
        <f t="shared" si="2"/>
        <v>100</v>
      </c>
      <c r="M10" s="155">
        <f t="shared" si="3"/>
        <v>0.4371690571</v>
      </c>
      <c r="N10" s="156">
        <v>25.0</v>
      </c>
      <c r="O10" s="143"/>
      <c r="P10" s="143"/>
      <c r="Q10" s="38" t="s">
        <v>68</v>
      </c>
      <c r="R10" s="157">
        <f>AVERAGE(L2:L19)-1.5*STDEV(L2:L19)</f>
        <v>32.03591065</v>
      </c>
      <c r="S10" s="143"/>
      <c r="T10" s="143"/>
      <c r="U10" s="143"/>
      <c r="V10" s="143"/>
      <c r="W10" s="143"/>
      <c r="X10" s="143"/>
      <c r="Y10" s="143"/>
      <c r="Z10" s="143"/>
    </row>
    <row r="11">
      <c r="A11" s="173">
        <v>27.0</v>
      </c>
      <c r="B11" s="174">
        <v>9.0</v>
      </c>
      <c r="C11" s="174">
        <v>9.0</v>
      </c>
      <c r="D11" s="174">
        <v>10.0</v>
      </c>
      <c r="E11" s="174">
        <v>0.0</v>
      </c>
      <c r="F11" s="174">
        <v>6.0</v>
      </c>
      <c r="G11" s="174">
        <v>34.0</v>
      </c>
      <c r="H11" s="174">
        <v>5.0</v>
      </c>
      <c r="I11" s="174">
        <v>39.0</v>
      </c>
      <c r="J11" s="155">
        <f t="shared" si="1"/>
        <v>97.5</v>
      </c>
      <c r="K11" s="156">
        <v>0.0</v>
      </c>
      <c r="L11" s="155">
        <f t="shared" si="2"/>
        <v>97.5</v>
      </c>
      <c r="M11" s="155">
        <f t="shared" si="3"/>
        <v>0.421088173</v>
      </c>
      <c r="N11" s="156">
        <v>25.0</v>
      </c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>
      <c r="A12" s="173">
        <v>19.0</v>
      </c>
      <c r="B12" s="174">
        <v>10.0</v>
      </c>
      <c r="C12" s="174">
        <v>9.0</v>
      </c>
      <c r="D12" s="174">
        <v>10.0</v>
      </c>
      <c r="E12" s="174">
        <v>0.0</v>
      </c>
      <c r="F12" s="174">
        <v>6.0</v>
      </c>
      <c r="G12" s="174">
        <v>35.0</v>
      </c>
      <c r="H12" s="174">
        <v>3.0</v>
      </c>
      <c r="I12" s="174">
        <v>38.0</v>
      </c>
      <c r="J12" s="155">
        <f t="shared" si="1"/>
        <v>95</v>
      </c>
      <c r="K12" s="156">
        <v>0.0</v>
      </c>
      <c r="L12" s="155">
        <f t="shared" si="2"/>
        <v>95</v>
      </c>
      <c r="M12" s="155">
        <f t="shared" si="3"/>
        <v>0.4050072889</v>
      </c>
      <c r="N12" s="156">
        <v>25.0</v>
      </c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>
      <c r="A13" s="173">
        <v>23.0</v>
      </c>
      <c r="B13" s="174">
        <v>5.0</v>
      </c>
      <c r="C13" s="174">
        <v>6.0</v>
      </c>
      <c r="D13" s="174">
        <v>8.0</v>
      </c>
      <c r="E13" s="174">
        <v>5.0</v>
      </c>
      <c r="F13" s="174">
        <v>5.0</v>
      </c>
      <c r="G13" s="174">
        <v>29.0</v>
      </c>
      <c r="H13" s="174">
        <v>5.0</v>
      </c>
      <c r="I13" s="174">
        <v>34.0</v>
      </c>
      <c r="J13" s="155">
        <f t="shared" si="1"/>
        <v>85</v>
      </c>
      <c r="K13" s="156">
        <v>0.0</v>
      </c>
      <c r="L13" s="155">
        <f t="shared" si="2"/>
        <v>85</v>
      </c>
      <c r="M13" s="155">
        <f t="shared" si="3"/>
        <v>0.3406837526</v>
      </c>
      <c r="N13" s="156">
        <v>25.0</v>
      </c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>
      <c r="A14" s="173">
        <v>25.0</v>
      </c>
      <c r="B14" s="174">
        <v>5.0</v>
      </c>
      <c r="C14" s="174">
        <v>5.0</v>
      </c>
      <c r="D14" s="174">
        <v>4.0</v>
      </c>
      <c r="E14" s="174">
        <v>6.0</v>
      </c>
      <c r="F14" s="174">
        <v>6.0</v>
      </c>
      <c r="G14" s="174">
        <v>26.0</v>
      </c>
      <c r="H14" s="174">
        <v>7.0</v>
      </c>
      <c r="I14" s="174">
        <v>33.0</v>
      </c>
      <c r="J14" s="155">
        <f t="shared" si="1"/>
        <v>82.5</v>
      </c>
      <c r="K14" s="156">
        <v>0.0</v>
      </c>
      <c r="L14" s="155">
        <f t="shared" si="2"/>
        <v>82.5</v>
      </c>
      <c r="M14" s="155">
        <f t="shared" si="3"/>
        <v>0.3246028685</v>
      </c>
      <c r="N14" s="156">
        <v>25.0</v>
      </c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>
      <c r="A15" s="173">
        <v>45.0</v>
      </c>
      <c r="B15" s="174">
        <v>6.0</v>
      </c>
      <c r="C15" s="174">
        <v>5.0</v>
      </c>
      <c r="D15" s="174">
        <v>4.0</v>
      </c>
      <c r="E15" s="174">
        <v>5.0</v>
      </c>
      <c r="F15" s="174">
        <v>5.0</v>
      </c>
      <c r="G15" s="174">
        <v>25.0</v>
      </c>
      <c r="H15" s="174">
        <v>6.0</v>
      </c>
      <c r="I15" s="174">
        <v>31.0</v>
      </c>
      <c r="J15" s="155">
        <f t="shared" si="1"/>
        <v>77.5</v>
      </c>
      <c r="K15" s="156">
        <v>0.0</v>
      </c>
      <c r="L15" s="155">
        <f t="shared" si="2"/>
        <v>77.5</v>
      </c>
      <c r="M15" s="155">
        <f t="shared" si="3"/>
        <v>0.2924411003</v>
      </c>
      <c r="N15" s="156">
        <v>25.0</v>
      </c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>
      <c r="A16" s="173">
        <v>57.0</v>
      </c>
      <c r="B16" s="174">
        <v>5.0</v>
      </c>
      <c r="C16" s="174">
        <v>5.0</v>
      </c>
      <c r="D16" s="174">
        <v>4.0</v>
      </c>
      <c r="E16" s="174">
        <v>0.0</v>
      </c>
      <c r="F16" s="174">
        <v>3.0</v>
      </c>
      <c r="G16" s="174">
        <v>17.0</v>
      </c>
      <c r="H16" s="174">
        <v>2.0</v>
      </c>
      <c r="I16" s="174">
        <v>19.0</v>
      </c>
      <c r="J16" s="155">
        <f t="shared" si="1"/>
        <v>47.5</v>
      </c>
      <c r="K16" s="156">
        <v>0.0</v>
      </c>
      <c r="L16" s="155">
        <f t="shared" si="2"/>
        <v>47.5</v>
      </c>
      <c r="M16" s="155">
        <f t="shared" si="3"/>
        <v>0.09947049132</v>
      </c>
      <c r="N16" s="156">
        <v>25.0</v>
      </c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>
      <c r="A17" s="173">
        <v>31.0</v>
      </c>
      <c r="B17" s="174">
        <v>10.0</v>
      </c>
      <c r="C17" s="174">
        <v>9.0</v>
      </c>
      <c r="D17" s="174">
        <v>10.0</v>
      </c>
      <c r="E17" s="174">
        <v>7.0</v>
      </c>
      <c r="F17" s="174">
        <v>0.0</v>
      </c>
      <c r="G17" s="174">
        <v>36.0</v>
      </c>
      <c r="H17" s="174">
        <v>0.0</v>
      </c>
      <c r="I17" s="174">
        <v>36.0</v>
      </c>
      <c r="J17" s="155">
        <f t="shared" si="1"/>
        <v>90</v>
      </c>
      <c r="K17" s="156">
        <v>-50.0</v>
      </c>
      <c r="L17" s="155">
        <f t="shared" si="2"/>
        <v>40</v>
      </c>
      <c r="M17" s="155">
        <f t="shared" si="3"/>
        <v>0.05122783907</v>
      </c>
      <c r="N17" s="156">
        <v>25.0</v>
      </c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>
      <c r="A18" s="173">
        <v>55.0</v>
      </c>
      <c r="B18" s="174">
        <v>3.0</v>
      </c>
      <c r="C18" s="174">
        <v>4.0</v>
      </c>
      <c r="D18" s="174">
        <v>4.0</v>
      </c>
      <c r="E18" s="174">
        <v>0.0</v>
      </c>
      <c r="F18" s="174">
        <v>3.0</v>
      </c>
      <c r="G18" s="174">
        <v>14.0</v>
      </c>
      <c r="H18" s="174">
        <v>2.0</v>
      </c>
      <c r="I18" s="174">
        <v>16.0</v>
      </c>
      <c r="J18" s="155">
        <f t="shared" si="1"/>
        <v>40</v>
      </c>
      <c r="K18" s="156">
        <v>0.0</v>
      </c>
      <c r="L18" s="155">
        <f t="shared" si="2"/>
        <v>40</v>
      </c>
      <c r="M18" s="155">
        <f t="shared" si="3"/>
        <v>0.05122783907</v>
      </c>
      <c r="N18" s="156">
        <v>25.0</v>
      </c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>
      <c r="A19" s="173">
        <v>49.0</v>
      </c>
      <c r="B19" s="174">
        <v>5.0</v>
      </c>
      <c r="C19" s="174">
        <v>5.0</v>
      </c>
      <c r="D19" s="174">
        <v>4.0</v>
      </c>
      <c r="E19" s="174">
        <v>0.0</v>
      </c>
      <c r="F19" s="174">
        <v>0.0</v>
      </c>
      <c r="G19" s="174">
        <v>14.0</v>
      </c>
      <c r="H19" s="174">
        <v>2.0</v>
      </c>
      <c r="I19" s="174">
        <v>16.0</v>
      </c>
      <c r="J19" s="155">
        <f t="shared" si="1"/>
        <v>40</v>
      </c>
      <c r="K19" s="156">
        <v>-25.0</v>
      </c>
      <c r="L19" s="155">
        <f t="shared" si="2"/>
        <v>15</v>
      </c>
      <c r="M19" s="155">
        <f t="shared" si="3"/>
        <v>-0.1095810018</v>
      </c>
      <c r="N19" s="156">
        <v>0.0</v>
      </c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>
      <c r="A20" s="161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>
      <c r="A21" s="161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>
      <c r="A22" s="161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>
      <c r="A23" s="161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>
      <c r="A24" s="161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>
      <c r="A25" s="161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>
      <c r="A26" s="161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>
      <c r="A27" s="161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>
      <c r="A28" s="161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>
      <c r="A29" s="161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>
      <c r="A30" s="161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>
      <c r="A31" s="161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>
      <c r="A32" s="161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>
      <c r="A33" s="161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>
      <c r="A34" s="161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>
      <c r="A35" s="161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>
      <c r="A36" s="161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>
      <c r="A37" s="161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>
      <c r="A38" s="161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>
      <c r="A39" s="161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>
      <c r="A40" s="161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>
      <c r="A41" s="161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>
      <c r="A42" s="161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>
      <c r="A43" s="161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>
      <c r="A44" s="161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>
      <c r="A45" s="161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>
      <c r="A46" s="161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>
      <c r="A47" s="161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>
      <c r="A48" s="161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>
      <c r="A49" s="161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>
      <c r="A50" s="161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>
      <c r="A51" s="161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>
      <c r="A52" s="161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>
      <c r="A53" s="161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>
      <c r="A54" s="161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>
      <c r="A55" s="161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>
      <c r="A56" s="161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>
      <c r="A57" s="161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>
      <c r="A58" s="161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>
      <c r="A59" s="161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>
      <c r="A60" s="161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>
      <c r="A61" s="161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>
      <c r="A62" s="161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>
      <c r="A63" s="161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>
      <c r="A64" s="161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>
      <c r="A65" s="161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>
      <c r="A66" s="161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>
      <c r="A67" s="161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>
      <c r="A68" s="161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>
      <c r="A69" s="161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>
      <c r="A70" s="161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>
      <c r="A71" s="161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>
      <c r="A72" s="161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>
      <c r="A73" s="161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>
      <c r="A74" s="161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>
      <c r="A75" s="161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>
      <c r="A76" s="161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>
      <c r="A77" s="161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>
      <c r="A78" s="161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>
      <c r="A79" s="161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>
      <c r="A80" s="161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>
      <c r="A81" s="161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>
      <c r="A82" s="161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>
      <c r="A83" s="161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>
      <c r="A84" s="161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>
      <c r="A85" s="161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>
      <c r="A86" s="161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>
      <c r="A87" s="161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>
      <c r="A88" s="161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>
      <c r="A89" s="161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>
      <c r="A90" s="161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>
      <c r="A91" s="161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>
      <c r="A92" s="161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>
      <c r="A93" s="161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>
      <c r="A94" s="161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>
      <c r="A95" s="161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>
      <c r="A96" s="161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>
      <c r="A97" s="161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>
      <c r="A98" s="161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>
      <c r="A99" s="161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>
      <c r="A100" s="161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>
      <c r="A101" s="161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>
      <c r="A102" s="161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>
      <c r="A103" s="161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>
      <c r="A104" s="161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>
      <c r="A105" s="161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>
      <c r="A106" s="161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>
      <c r="A107" s="161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>
      <c r="A108" s="161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>
      <c r="A109" s="161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>
      <c r="A110" s="161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>
      <c r="A111" s="161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>
      <c r="A112" s="161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>
      <c r="A113" s="161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>
      <c r="A114" s="161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>
      <c r="A115" s="161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>
      <c r="A116" s="161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>
      <c r="A117" s="161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>
      <c r="A118" s="161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>
      <c r="A119" s="161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>
      <c r="A120" s="161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>
      <c r="A121" s="161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>
      <c r="A122" s="161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>
      <c r="A123" s="161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>
      <c r="A124" s="161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>
      <c r="A125" s="161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>
      <c r="A126" s="161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>
      <c r="A127" s="161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>
      <c r="A128" s="161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>
      <c r="A129" s="161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>
      <c r="A130" s="161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>
      <c r="A131" s="161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>
      <c r="A132" s="161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>
      <c r="A133" s="161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>
      <c r="A134" s="161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>
      <c r="A135" s="161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>
      <c r="A136" s="161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>
      <c r="A137" s="161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>
      <c r="A138" s="161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>
      <c r="A139" s="161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>
      <c r="A140" s="161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>
      <c r="A141" s="161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>
      <c r="A142" s="161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>
      <c r="A143" s="161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>
      <c r="A144" s="161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>
      <c r="A145" s="161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>
      <c r="A146" s="161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>
      <c r="A147" s="161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>
      <c r="A148" s="161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>
      <c r="A149" s="161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>
      <c r="A150" s="161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>
      <c r="A151" s="161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>
      <c r="A152" s="161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>
      <c r="A153" s="161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>
      <c r="A154" s="161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>
      <c r="A155" s="161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>
      <c r="A156" s="161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>
      <c r="A157" s="161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>
      <c r="A158" s="161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>
      <c r="A159" s="161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>
      <c r="A160" s="161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>
      <c r="A161" s="161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>
      <c r="A162" s="161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>
      <c r="A163" s="161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>
      <c r="A164" s="161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>
      <c r="A165" s="161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>
      <c r="A166" s="161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>
      <c r="A167" s="161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>
      <c r="A168" s="161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>
      <c r="A169" s="161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>
      <c r="A170" s="161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>
      <c r="A171" s="161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>
      <c r="A172" s="161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>
      <c r="A173" s="161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>
      <c r="A174" s="161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>
      <c r="A175" s="161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>
      <c r="A176" s="161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>
      <c r="A177" s="161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>
      <c r="A178" s="161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>
      <c r="A179" s="161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>
      <c r="A180" s="161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>
      <c r="A181" s="161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>
      <c r="A182" s="161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>
      <c r="A183" s="161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>
      <c r="A184" s="161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>
      <c r="A185" s="161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>
      <c r="A186" s="161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>
      <c r="A187" s="161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>
      <c r="A188" s="161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>
      <c r="A189" s="161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>
      <c r="A190" s="161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>
      <c r="A191" s="161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>
      <c r="A192" s="161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>
      <c r="A193" s="161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>
      <c r="A194" s="161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>
      <c r="A195" s="161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>
      <c r="A196" s="161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>
      <c r="A197" s="161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>
      <c r="A198" s="161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>
      <c r="A199" s="161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>
      <c r="A200" s="161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>
      <c r="A201" s="161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>
      <c r="A202" s="161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>
      <c r="A203" s="161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>
      <c r="A204" s="161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>
      <c r="A205" s="161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>
      <c r="A206" s="161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>
      <c r="A207" s="161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>
      <c r="A208" s="161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>
      <c r="A209" s="161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>
      <c r="A210" s="161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>
      <c r="A211" s="161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>
      <c r="A212" s="161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>
      <c r="A213" s="161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>
      <c r="A214" s="161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>
      <c r="A215" s="161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>
      <c r="A216" s="161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>
      <c r="A217" s="161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>
      <c r="A218" s="161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>
      <c r="A219" s="161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>
      <c r="A220" s="161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>
      <c r="A221" s="161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>
      <c r="A222" s="161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>
      <c r="A223" s="161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>
      <c r="A224" s="161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>
      <c r="A225" s="161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>
      <c r="A226" s="161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>
      <c r="A227" s="161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>
      <c r="A228" s="161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>
      <c r="A229" s="161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>
      <c r="A230" s="161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>
      <c r="A231" s="161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>
      <c r="A232" s="161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>
      <c r="A233" s="161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>
      <c r="A234" s="161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>
      <c r="A235" s="161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>
      <c r="A236" s="161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>
      <c r="A237" s="161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>
      <c r="A238" s="161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>
      <c r="A239" s="161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>
      <c r="A240" s="161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>
      <c r="A241" s="161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>
      <c r="A242" s="161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>
      <c r="A243" s="161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>
      <c r="A244" s="161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>
      <c r="A245" s="161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>
      <c r="A246" s="161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>
      <c r="A247" s="161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>
      <c r="A248" s="161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>
      <c r="A249" s="161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>
      <c r="A250" s="161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>
      <c r="A251" s="161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>
      <c r="A252" s="161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>
      <c r="A253" s="161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>
      <c r="A254" s="161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>
      <c r="A255" s="161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>
      <c r="A256" s="161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>
      <c r="A257" s="161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>
      <c r="A258" s="161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>
      <c r="A259" s="161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>
      <c r="A260" s="161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>
      <c r="A261" s="161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>
      <c r="A262" s="161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>
      <c r="A263" s="161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>
      <c r="A264" s="161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>
      <c r="A265" s="161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>
      <c r="A266" s="161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>
      <c r="A267" s="161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>
      <c r="A268" s="161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>
      <c r="A269" s="161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>
      <c r="A270" s="161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>
      <c r="A271" s="161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>
      <c r="A272" s="161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>
      <c r="A273" s="161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>
      <c r="A274" s="161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>
      <c r="A275" s="161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>
      <c r="A276" s="161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>
      <c r="A277" s="161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>
      <c r="A278" s="161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>
      <c r="A279" s="161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>
      <c r="A280" s="161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>
      <c r="A281" s="161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>
      <c r="A282" s="161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>
      <c r="A283" s="161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>
      <c r="A284" s="161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>
      <c r="A285" s="161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>
      <c r="A286" s="161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>
      <c r="A287" s="161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>
      <c r="A288" s="161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>
      <c r="A289" s="161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>
      <c r="A290" s="161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>
      <c r="A291" s="161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>
      <c r="A292" s="161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>
      <c r="A293" s="161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>
      <c r="A294" s="161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>
      <c r="A295" s="161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>
      <c r="A296" s="161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>
      <c r="A297" s="161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>
      <c r="A298" s="161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>
      <c r="A299" s="161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>
      <c r="A300" s="161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>
      <c r="A301" s="161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>
      <c r="A302" s="161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>
      <c r="A303" s="161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>
      <c r="A304" s="161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>
      <c r="A305" s="161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>
      <c r="A306" s="161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>
      <c r="A307" s="161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>
      <c r="A308" s="161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>
      <c r="A309" s="161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>
      <c r="A310" s="161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>
      <c r="A311" s="161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>
      <c r="A312" s="161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>
      <c r="A313" s="161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>
      <c r="A314" s="161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>
      <c r="A315" s="161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>
      <c r="A316" s="161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>
      <c r="A317" s="161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>
      <c r="A318" s="161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>
      <c r="A319" s="161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>
      <c r="A320" s="161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>
      <c r="A321" s="161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>
      <c r="A322" s="161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>
      <c r="A323" s="161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>
      <c r="A324" s="161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>
      <c r="A325" s="161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>
      <c r="A326" s="161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>
      <c r="A327" s="161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>
      <c r="A328" s="161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>
      <c r="A329" s="161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>
      <c r="A330" s="161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>
      <c r="A331" s="161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>
      <c r="A332" s="161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>
      <c r="A333" s="161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>
      <c r="A334" s="161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>
      <c r="A335" s="161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>
      <c r="A336" s="161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>
      <c r="A337" s="161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>
      <c r="A338" s="161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>
      <c r="A339" s="161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>
      <c r="A340" s="161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>
      <c r="A341" s="161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>
      <c r="A342" s="161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>
      <c r="A343" s="161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>
      <c r="A344" s="161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>
      <c r="A345" s="161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>
      <c r="A346" s="161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>
      <c r="A347" s="161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>
      <c r="A348" s="161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>
      <c r="A349" s="161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>
      <c r="A350" s="161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>
      <c r="A351" s="161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>
      <c r="A352" s="161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>
      <c r="A353" s="161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>
      <c r="A354" s="161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>
      <c r="A355" s="161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>
      <c r="A356" s="161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>
      <c r="A357" s="161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>
      <c r="A358" s="161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>
      <c r="A359" s="161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>
      <c r="A360" s="161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>
      <c r="A361" s="161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>
      <c r="A362" s="161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>
      <c r="A363" s="161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>
      <c r="A364" s="161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>
      <c r="A365" s="161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>
      <c r="A366" s="161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>
      <c r="A367" s="161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>
      <c r="A368" s="161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>
      <c r="A369" s="161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>
      <c r="A370" s="161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>
      <c r="A371" s="161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>
      <c r="A372" s="161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>
      <c r="A373" s="161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>
      <c r="A374" s="161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>
      <c r="A375" s="161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>
      <c r="A376" s="161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>
      <c r="A377" s="161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>
      <c r="A378" s="161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>
      <c r="A379" s="161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>
      <c r="A380" s="161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>
      <c r="A381" s="161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>
      <c r="A382" s="161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>
      <c r="A383" s="161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>
      <c r="A384" s="161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>
      <c r="A385" s="161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>
      <c r="A386" s="161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>
      <c r="A387" s="161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>
      <c r="A388" s="161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>
      <c r="A389" s="161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>
      <c r="A390" s="161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>
      <c r="A391" s="161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>
      <c r="A392" s="161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>
      <c r="A393" s="161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>
      <c r="A394" s="161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>
      <c r="A395" s="161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>
      <c r="A396" s="161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>
      <c r="A397" s="161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>
      <c r="A398" s="161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>
      <c r="A399" s="161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>
      <c r="A400" s="161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>
      <c r="A401" s="161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>
      <c r="A402" s="161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>
      <c r="A403" s="161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>
      <c r="A404" s="161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>
      <c r="A405" s="161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>
      <c r="A406" s="161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>
      <c r="A407" s="161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>
      <c r="A408" s="161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>
      <c r="A409" s="161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>
      <c r="A410" s="161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>
      <c r="A411" s="161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>
      <c r="A412" s="161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>
      <c r="A413" s="161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>
      <c r="A414" s="161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>
      <c r="A415" s="161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>
      <c r="A416" s="161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>
      <c r="A417" s="161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>
      <c r="A418" s="161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>
      <c r="A419" s="161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>
      <c r="A420" s="161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>
      <c r="A421" s="161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>
      <c r="A422" s="161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>
      <c r="A423" s="161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>
      <c r="A424" s="161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>
      <c r="A425" s="161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>
      <c r="A426" s="161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>
      <c r="A427" s="161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>
      <c r="A428" s="161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>
      <c r="A429" s="161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>
      <c r="A430" s="161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>
      <c r="A431" s="161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>
      <c r="A432" s="161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>
      <c r="A433" s="161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>
      <c r="A434" s="161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>
      <c r="A435" s="161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>
      <c r="A436" s="161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>
      <c r="A437" s="161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>
      <c r="A438" s="161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>
      <c r="A439" s="161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>
      <c r="A440" s="161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>
      <c r="A441" s="161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>
      <c r="A442" s="161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>
      <c r="A443" s="161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>
      <c r="A444" s="161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>
      <c r="A445" s="161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>
      <c r="A446" s="161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>
      <c r="A447" s="161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>
      <c r="A448" s="161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>
      <c r="A449" s="161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>
      <c r="A450" s="161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>
      <c r="A451" s="161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>
      <c r="A452" s="161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>
      <c r="A453" s="161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>
      <c r="A454" s="161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>
      <c r="A455" s="161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>
      <c r="A456" s="161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>
      <c r="A457" s="161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>
      <c r="A458" s="161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>
      <c r="A459" s="161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>
      <c r="A460" s="161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>
      <c r="A461" s="161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>
      <c r="A462" s="161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>
      <c r="A463" s="161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>
      <c r="A464" s="161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>
      <c r="A465" s="161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>
      <c r="A466" s="161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>
      <c r="A467" s="161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>
      <c r="A468" s="161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>
      <c r="A469" s="161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>
      <c r="A470" s="161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>
      <c r="A471" s="161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>
      <c r="A472" s="161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>
      <c r="A473" s="161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>
      <c r="A474" s="161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>
      <c r="A475" s="161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>
      <c r="A476" s="161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>
      <c r="A477" s="161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>
      <c r="A478" s="161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>
      <c r="A479" s="161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>
      <c r="A480" s="161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>
      <c r="A481" s="161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>
      <c r="A482" s="161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>
      <c r="A483" s="161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>
      <c r="A484" s="161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>
      <c r="A485" s="161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>
      <c r="A486" s="161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>
      <c r="A487" s="161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>
      <c r="A488" s="161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>
      <c r="A489" s="161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>
      <c r="A490" s="161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>
      <c r="A491" s="161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>
      <c r="A492" s="161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>
      <c r="A493" s="161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>
      <c r="A494" s="161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>
      <c r="A495" s="161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>
      <c r="A496" s="161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>
      <c r="A497" s="161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>
      <c r="A498" s="161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>
      <c r="A499" s="161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>
      <c r="A500" s="161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>
      <c r="A501" s="161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>
      <c r="A502" s="161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>
      <c r="A503" s="161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>
      <c r="A504" s="161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>
      <c r="A505" s="161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>
      <c r="A506" s="161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>
      <c r="A507" s="161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>
      <c r="A508" s="161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>
      <c r="A509" s="161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>
      <c r="A510" s="161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>
      <c r="A511" s="161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>
      <c r="A512" s="161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>
      <c r="A513" s="161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>
      <c r="A514" s="161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>
      <c r="A515" s="161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>
      <c r="A516" s="161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>
      <c r="A517" s="161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>
      <c r="A518" s="161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>
      <c r="A519" s="161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>
      <c r="A520" s="161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>
      <c r="A521" s="161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>
      <c r="A522" s="161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>
      <c r="A523" s="161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>
      <c r="A524" s="161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>
      <c r="A525" s="161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>
      <c r="A526" s="161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>
      <c r="A527" s="161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>
      <c r="A528" s="161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>
      <c r="A529" s="161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>
      <c r="A530" s="161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>
      <c r="A531" s="161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>
      <c r="A532" s="161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>
      <c r="A533" s="161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>
      <c r="A534" s="161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>
      <c r="A535" s="161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>
      <c r="A536" s="161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>
      <c r="A537" s="161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>
      <c r="A538" s="161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>
      <c r="A539" s="161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>
      <c r="A540" s="161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>
      <c r="A541" s="161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>
      <c r="A542" s="161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>
      <c r="A543" s="161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>
      <c r="A544" s="161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>
      <c r="A545" s="161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>
      <c r="A546" s="161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>
      <c r="A547" s="161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>
      <c r="A548" s="161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>
      <c r="A549" s="161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>
      <c r="A550" s="161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>
      <c r="A551" s="161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>
      <c r="A552" s="161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>
      <c r="A553" s="161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>
      <c r="A554" s="161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>
      <c r="A555" s="161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>
      <c r="A556" s="161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>
      <c r="A557" s="161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>
      <c r="A558" s="161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>
      <c r="A559" s="161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>
      <c r="A560" s="161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>
      <c r="A561" s="161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>
      <c r="A562" s="161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>
      <c r="A563" s="161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>
      <c r="A564" s="161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>
      <c r="A565" s="161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>
      <c r="A566" s="161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>
      <c r="A567" s="161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>
      <c r="A568" s="161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>
      <c r="A569" s="161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>
      <c r="A570" s="161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>
      <c r="A571" s="161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>
      <c r="A572" s="161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>
      <c r="A573" s="161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>
      <c r="A574" s="161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>
      <c r="A575" s="161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>
      <c r="A576" s="161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>
      <c r="A577" s="161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>
      <c r="A578" s="161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>
      <c r="A579" s="161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>
      <c r="A580" s="161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>
      <c r="A581" s="161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>
      <c r="A582" s="161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>
      <c r="A583" s="161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>
      <c r="A584" s="161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>
      <c r="A585" s="161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>
      <c r="A586" s="161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>
      <c r="A587" s="161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>
      <c r="A588" s="161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>
      <c r="A589" s="161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>
      <c r="A590" s="161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>
      <c r="A591" s="161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>
      <c r="A592" s="161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>
      <c r="A593" s="161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>
      <c r="A594" s="161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>
      <c r="A595" s="161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>
      <c r="A596" s="161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>
      <c r="A597" s="161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>
      <c r="A598" s="161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>
      <c r="A599" s="161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>
      <c r="A600" s="161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>
      <c r="A601" s="161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>
      <c r="A602" s="161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>
      <c r="A603" s="161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>
      <c r="A604" s="161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>
      <c r="A605" s="161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>
      <c r="A606" s="161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>
      <c r="A607" s="161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>
      <c r="A608" s="161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>
      <c r="A609" s="161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>
      <c r="A610" s="161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>
      <c r="A611" s="161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>
      <c r="A612" s="161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>
      <c r="A613" s="161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>
      <c r="A614" s="161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>
      <c r="A615" s="161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>
      <c r="A616" s="161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>
      <c r="A617" s="161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>
      <c r="A618" s="161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>
      <c r="A619" s="161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>
      <c r="A620" s="161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>
      <c r="A621" s="161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>
      <c r="A622" s="161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>
      <c r="A623" s="161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>
      <c r="A624" s="161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>
      <c r="A625" s="161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>
      <c r="A626" s="161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>
      <c r="A627" s="161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>
      <c r="A628" s="161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>
      <c r="A629" s="161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>
      <c r="A630" s="161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>
      <c r="A631" s="161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>
      <c r="A632" s="161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>
      <c r="A633" s="161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>
      <c r="A634" s="161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>
      <c r="A635" s="161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>
      <c r="A636" s="161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>
      <c r="A637" s="161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>
      <c r="A638" s="161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>
      <c r="A639" s="161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>
      <c r="A640" s="161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>
      <c r="A641" s="161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>
      <c r="A642" s="161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>
      <c r="A643" s="161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>
      <c r="A644" s="161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>
      <c r="A645" s="161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>
      <c r="A646" s="161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>
      <c r="A647" s="161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>
      <c r="A648" s="161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>
      <c r="A649" s="161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>
      <c r="A650" s="161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>
      <c r="A651" s="161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>
      <c r="A652" s="161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>
      <c r="A653" s="161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>
      <c r="A654" s="161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>
      <c r="A655" s="161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>
      <c r="A656" s="161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>
      <c r="A657" s="161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>
      <c r="A658" s="161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>
      <c r="A659" s="161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>
      <c r="A660" s="161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>
      <c r="A661" s="161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>
      <c r="A662" s="161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>
      <c r="A663" s="161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>
      <c r="A664" s="161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>
      <c r="A665" s="161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>
      <c r="A666" s="161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>
      <c r="A667" s="161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>
      <c r="A668" s="161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>
      <c r="A669" s="161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>
      <c r="A670" s="161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>
      <c r="A671" s="161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>
      <c r="A672" s="161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>
      <c r="A673" s="161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>
      <c r="A674" s="161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>
      <c r="A675" s="161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>
      <c r="A676" s="161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>
      <c r="A677" s="161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>
      <c r="A678" s="161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>
      <c r="A679" s="161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>
      <c r="A680" s="161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>
      <c r="A681" s="161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>
      <c r="A682" s="161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>
      <c r="A683" s="161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>
      <c r="A684" s="161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>
      <c r="A685" s="161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>
      <c r="A686" s="161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>
      <c r="A687" s="161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>
      <c r="A688" s="161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>
      <c r="A689" s="161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>
      <c r="A690" s="161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>
      <c r="A691" s="161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>
      <c r="A692" s="161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>
      <c r="A693" s="161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>
      <c r="A694" s="161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>
      <c r="A695" s="161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>
      <c r="A696" s="161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>
      <c r="A697" s="161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>
      <c r="A698" s="161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>
      <c r="A699" s="161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>
      <c r="A700" s="161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>
      <c r="A701" s="161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>
      <c r="A702" s="161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>
      <c r="A703" s="161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>
      <c r="A704" s="161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>
      <c r="A705" s="161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>
      <c r="A706" s="161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>
      <c r="A707" s="161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>
      <c r="A708" s="161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>
      <c r="A709" s="161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>
      <c r="A710" s="161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>
      <c r="A711" s="161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>
      <c r="A712" s="161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>
      <c r="A713" s="161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>
      <c r="A714" s="161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>
      <c r="A715" s="161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>
      <c r="A716" s="161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>
      <c r="A717" s="161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>
      <c r="A718" s="161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>
      <c r="A719" s="161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>
      <c r="A720" s="161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>
      <c r="A721" s="161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>
      <c r="A722" s="161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>
      <c r="A723" s="161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>
      <c r="A724" s="161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>
      <c r="A725" s="161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>
      <c r="A726" s="161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>
      <c r="A727" s="161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>
      <c r="A728" s="161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>
      <c r="A729" s="161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>
      <c r="A730" s="161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>
      <c r="A731" s="161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>
      <c r="A732" s="161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>
      <c r="A733" s="161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>
      <c r="A734" s="161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>
      <c r="A735" s="161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>
      <c r="A736" s="161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>
      <c r="A737" s="161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>
      <c r="A738" s="161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>
      <c r="A739" s="161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>
      <c r="A740" s="161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>
      <c r="A741" s="161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>
      <c r="A742" s="161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>
      <c r="A743" s="161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>
      <c r="A744" s="161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>
      <c r="A745" s="161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>
      <c r="A746" s="161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>
      <c r="A747" s="161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>
      <c r="A748" s="161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>
      <c r="A749" s="161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>
      <c r="A750" s="161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>
      <c r="A751" s="161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>
      <c r="A752" s="161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>
      <c r="A753" s="161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>
      <c r="A754" s="161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>
      <c r="A755" s="161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>
      <c r="A756" s="161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>
      <c r="A757" s="161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>
      <c r="A758" s="161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>
      <c r="A759" s="161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>
      <c r="A760" s="161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>
      <c r="A761" s="161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>
      <c r="A762" s="161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>
      <c r="A763" s="161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>
      <c r="A764" s="161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>
      <c r="A765" s="161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>
      <c r="A766" s="161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>
      <c r="A767" s="161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>
      <c r="A768" s="161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>
      <c r="A769" s="161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>
      <c r="A770" s="161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>
      <c r="A771" s="161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>
      <c r="A772" s="161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>
      <c r="A773" s="161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>
      <c r="A774" s="161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>
      <c r="A775" s="161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>
      <c r="A776" s="161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>
      <c r="A777" s="161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>
      <c r="A778" s="161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>
      <c r="A779" s="161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>
      <c r="A780" s="161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>
      <c r="A781" s="161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>
      <c r="A782" s="161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>
      <c r="A783" s="161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>
      <c r="A784" s="161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>
      <c r="A785" s="161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>
      <c r="A786" s="161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>
      <c r="A787" s="161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>
      <c r="A788" s="161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>
      <c r="A789" s="161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>
      <c r="A790" s="161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>
      <c r="A791" s="161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>
      <c r="A792" s="161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>
      <c r="A793" s="161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>
      <c r="A794" s="161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>
      <c r="A795" s="161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>
      <c r="A796" s="161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>
      <c r="A797" s="161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>
      <c r="A798" s="161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>
      <c r="A799" s="161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>
      <c r="A800" s="161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>
      <c r="A801" s="161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>
      <c r="A802" s="161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>
      <c r="A803" s="161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>
      <c r="A804" s="161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>
      <c r="A805" s="161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>
      <c r="A806" s="161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>
      <c r="A807" s="161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>
      <c r="A808" s="161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>
      <c r="A809" s="161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>
      <c r="A810" s="161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>
      <c r="A811" s="161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>
      <c r="A812" s="161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>
      <c r="A813" s="161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>
      <c r="A814" s="161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>
      <c r="A815" s="161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>
      <c r="A816" s="161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>
      <c r="A817" s="161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>
      <c r="A818" s="161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>
      <c r="A819" s="161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>
      <c r="A820" s="161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>
      <c r="A821" s="161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>
      <c r="A822" s="161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>
      <c r="A823" s="161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>
      <c r="A824" s="161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>
      <c r="A825" s="161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>
      <c r="A826" s="161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>
      <c r="A827" s="161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>
      <c r="A828" s="161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>
      <c r="A829" s="161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>
      <c r="A830" s="161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>
      <c r="A831" s="161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>
      <c r="A832" s="161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>
      <c r="A833" s="161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>
      <c r="A834" s="161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>
      <c r="A835" s="161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>
      <c r="A836" s="161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>
      <c r="A837" s="161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>
      <c r="A838" s="161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>
      <c r="A839" s="161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>
      <c r="A840" s="161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>
      <c r="A841" s="161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>
      <c r="A842" s="161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>
      <c r="A843" s="161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>
      <c r="A844" s="161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>
      <c r="A845" s="161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>
      <c r="A846" s="161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>
      <c r="A847" s="161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>
      <c r="A848" s="161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>
      <c r="A849" s="161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>
      <c r="A850" s="161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>
      <c r="A851" s="161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>
      <c r="A852" s="161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>
      <c r="A853" s="161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>
      <c r="A854" s="161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>
      <c r="A855" s="161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>
      <c r="A856" s="161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>
      <c r="A857" s="161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>
      <c r="A858" s="161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>
      <c r="A859" s="161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>
      <c r="A860" s="161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>
      <c r="A861" s="161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>
      <c r="A862" s="161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>
      <c r="A863" s="161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>
      <c r="A864" s="161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>
      <c r="A865" s="161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>
      <c r="A866" s="161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>
      <c r="A867" s="161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>
      <c r="A868" s="161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>
      <c r="A869" s="161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>
      <c r="A870" s="161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>
      <c r="A871" s="161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>
      <c r="A872" s="161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>
      <c r="A873" s="161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>
      <c r="A874" s="161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>
      <c r="A875" s="161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>
      <c r="A876" s="161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>
      <c r="A877" s="161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>
      <c r="A878" s="161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>
      <c r="A879" s="161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>
      <c r="A880" s="161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>
      <c r="A881" s="161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>
      <c r="A882" s="161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>
      <c r="A883" s="161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>
      <c r="A884" s="161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>
      <c r="A885" s="161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>
      <c r="A886" s="161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>
      <c r="A887" s="161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>
      <c r="A888" s="161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>
      <c r="A889" s="161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>
      <c r="A890" s="161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>
      <c r="A891" s="161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>
      <c r="A892" s="161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>
      <c r="A893" s="161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>
      <c r="A894" s="161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>
      <c r="A895" s="161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>
      <c r="A896" s="161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>
      <c r="A897" s="161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>
      <c r="A898" s="161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>
      <c r="A899" s="161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>
      <c r="A900" s="161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>
      <c r="A901" s="161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>
      <c r="A902" s="161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>
      <c r="A903" s="161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>
      <c r="A904" s="161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>
      <c r="A905" s="161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>
      <c r="A906" s="161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>
      <c r="A907" s="161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>
      <c r="A908" s="161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>
      <c r="A909" s="161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>
      <c r="A910" s="161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>
      <c r="A911" s="161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>
      <c r="A912" s="161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>
      <c r="A913" s="161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>
      <c r="A914" s="161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>
      <c r="A915" s="161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>
      <c r="A916" s="161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>
      <c r="A917" s="161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>
      <c r="A918" s="161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>
      <c r="A919" s="161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>
      <c r="A920" s="161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>
      <c r="A921" s="161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>
      <c r="A922" s="161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>
      <c r="A923" s="161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>
      <c r="A924" s="161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>
      <c r="A925" s="161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>
      <c r="A926" s="161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>
      <c r="A927" s="161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>
      <c r="A928" s="161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>
      <c r="A929" s="161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>
      <c r="A930" s="161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>
      <c r="A931" s="161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>
      <c r="A932" s="161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>
      <c r="A933" s="161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>
      <c r="A934" s="161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>
      <c r="A935" s="161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>
      <c r="A936" s="161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>
      <c r="A937" s="161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>
      <c r="A938" s="161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>
      <c r="A939" s="161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>
      <c r="A940" s="161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>
      <c r="A941" s="161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>
      <c r="A942" s="161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>
      <c r="A943" s="161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>
      <c r="A944" s="161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>
      <c r="A945" s="161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>
      <c r="A946" s="161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>
      <c r="A947" s="161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>
      <c r="A948" s="161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>
      <c r="A949" s="161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>
      <c r="A950" s="161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>
      <c r="A951" s="161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>
      <c r="A952" s="161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>
      <c r="A953" s="161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>
      <c r="A954" s="161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>
      <c r="A955" s="161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>
      <c r="A956" s="161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>
      <c r="A957" s="161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>
      <c r="A958" s="161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>
      <c r="A959" s="161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>
      <c r="A960" s="161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>
      <c r="A961" s="161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>
      <c r="A962" s="161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>
      <c r="A963" s="161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>
      <c r="A964" s="161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>
      <c r="A965" s="161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>
      <c r="A966" s="161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>
      <c r="A967" s="161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>
      <c r="A968" s="161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>
      <c r="A969" s="161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>
      <c r="A970" s="161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>
      <c r="A971" s="161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>
      <c r="A972" s="161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>
      <c r="A973" s="161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>
      <c r="A974" s="161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>
      <c r="A975" s="161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>
      <c r="A976" s="161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>
      <c r="A977" s="161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>
      <c r="A978" s="161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>
      <c r="A979" s="161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>
      <c r="A980" s="161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>
      <c r="A981" s="161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>
      <c r="A982" s="161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>
      <c r="A983" s="161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>
      <c r="A984" s="161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>
      <c r="A985" s="161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>
      <c r="A986" s="161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>
      <c r="A987" s="161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>
      <c r="A988" s="161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>
      <c r="A989" s="161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>
      <c r="A990" s="161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>
      <c r="A991" s="161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>
      <c r="A992" s="161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>
      <c r="A993" s="161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>
      <c r="A994" s="161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>
      <c r="A995" s="161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>
      <c r="A996" s="161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>
      <c r="A997" s="161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>
      <c r="A998" s="161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13"/>
    <col customWidth="1" min="3" max="4" width="11.13"/>
    <col customWidth="1" min="5" max="5" width="10.13"/>
    <col customWidth="1" min="6" max="6" width="10.75"/>
    <col customWidth="1" min="7" max="7" width="6.88"/>
    <col customWidth="1" min="8" max="8" width="14.38"/>
    <col customWidth="1" min="9" max="9" width="16.0"/>
    <col customWidth="1" min="10" max="10" width="13.38"/>
  </cols>
  <sheetData>
    <row r="1">
      <c r="A1" s="61" t="s">
        <v>4</v>
      </c>
      <c r="B1" s="112" t="s">
        <v>139</v>
      </c>
      <c r="C1" s="112" t="s">
        <v>140</v>
      </c>
      <c r="D1" s="112" t="s">
        <v>141</v>
      </c>
      <c r="E1" s="112" t="s">
        <v>142</v>
      </c>
      <c r="F1" s="112" t="s">
        <v>143</v>
      </c>
      <c r="G1" s="61" t="s">
        <v>96</v>
      </c>
      <c r="H1" s="112" t="s">
        <v>144</v>
      </c>
      <c r="I1" s="38" t="s">
        <v>54</v>
      </c>
      <c r="J1" s="38" t="s">
        <v>145</v>
      </c>
    </row>
    <row r="2">
      <c r="A2" s="175">
        <v>43.0</v>
      </c>
      <c r="B2" s="176">
        <v>24.0</v>
      </c>
      <c r="C2" s="177">
        <v>140.0</v>
      </c>
      <c r="D2" s="177">
        <v>120.0</v>
      </c>
      <c r="E2" s="177">
        <v>32.0</v>
      </c>
      <c r="F2" s="178">
        <f t="shared" ref="F2:F23" si="1">SUM(B2:E2)</f>
        <v>316</v>
      </c>
      <c r="G2" s="176">
        <v>0.0</v>
      </c>
      <c r="H2" s="178">
        <f t="shared" ref="H2:H23" si="2">F2-G2</f>
        <v>316</v>
      </c>
      <c r="I2" s="42">
        <f t="shared" ref="I2:I23" si="3">(H2-$N$10)/($H$2-$N$10)</f>
        <v>1</v>
      </c>
      <c r="J2" s="42">
        <f t="shared" ref="J2:J8" si="4">I2*400</f>
        <v>400</v>
      </c>
    </row>
    <row r="3">
      <c r="A3" s="179">
        <v>17.0</v>
      </c>
      <c r="B3" s="180">
        <v>8.0</v>
      </c>
      <c r="C3" s="68">
        <v>140.0</v>
      </c>
      <c r="D3" s="68">
        <v>120.0</v>
      </c>
      <c r="E3" s="68">
        <v>28.0</v>
      </c>
      <c r="F3" s="181">
        <f t="shared" si="1"/>
        <v>296</v>
      </c>
      <c r="G3" s="180">
        <v>2.0</v>
      </c>
      <c r="H3" s="181">
        <f t="shared" si="2"/>
        <v>294</v>
      </c>
      <c r="I3" s="46">
        <f t="shared" si="3"/>
        <v>0.89409608</v>
      </c>
      <c r="J3" s="46">
        <f t="shared" si="4"/>
        <v>357.638432</v>
      </c>
    </row>
    <row r="4">
      <c r="A4" s="179">
        <v>13.0</v>
      </c>
      <c r="B4" s="180">
        <v>24.0</v>
      </c>
      <c r="C4" s="68">
        <v>128.0</v>
      </c>
      <c r="D4" s="68">
        <v>100.0</v>
      </c>
      <c r="E4" s="68">
        <v>32.0</v>
      </c>
      <c r="F4" s="181">
        <f t="shared" si="1"/>
        <v>284</v>
      </c>
      <c r="G4" s="180">
        <v>6.0</v>
      </c>
      <c r="H4" s="181">
        <f t="shared" si="2"/>
        <v>278</v>
      </c>
      <c r="I4" s="46">
        <f t="shared" si="3"/>
        <v>0.8170750472</v>
      </c>
      <c r="J4" s="46">
        <f t="shared" si="4"/>
        <v>326.8300189</v>
      </c>
    </row>
    <row r="5">
      <c r="A5" s="179">
        <v>31.0</v>
      </c>
      <c r="B5" s="180">
        <v>32.0</v>
      </c>
      <c r="C5" s="68">
        <v>80.0</v>
      </c>
      <c r="D5" s="68">
        <v>128.0</v>
      </c>
      <c r="E5" s="68">
        <v>24.0</v>
      </c>
      <c r="F5" s="181">
        <f t="shared" si="1"/>
        <v>264</v>
      </c>
      <c r="G5" s="180">
        <v>0.0</v>
      </c>
      <c r="H5" s="181">
        <f t="shared" si="2"/>
        <v>264</v>
      </c>
      <c r="I5" s="46">
        <f t="shared" si="3"/>
        <v>0.7496816436</v>
      </c>
      <c r="J5" s="46">
        <f t="shared" si="4"/>
        <v>299.8726574</v>
      </c>
    </row>
    <row r="6">
      <c r="A6" s="182">
        <v>57.0</v>
      </c>
      <c r="B6" s="75">
        <v>32.0</v>
      </c>
      <c r="C6" s="72">
        <v>112.0</v>
      </c>
      <c r="D6" s="72">
        <v>80.0</v>
      </c>
      <c r="E6" s="72">
        <v>28.0</v>
      </c>
      <c r="F6" s="183">
        <f t="shared" si="1"/>
        <v>252</v>
      </c>
      <c r="G6" s="75">
        <v>2.0</v>
      </c>
      <c r="H6" s="183">
        <f t="shared" si="2"/>
        <v>250</v>
      </c>
      <c r="I6" s="50">
        <f t="shared" si="3"/>
        <v>0.6822882399</v>
      </c>
      <c r="J6" s="50">
        <f t="shared" si="4"/>
        <v>272.915296</v>
      </c>
    </row>
    <row r="7">
      <c r="A7" s="182">
        <v>53.0</v>
      </c>
      <c r="B7" s="75">
        <v>32.0</v>
      </c>
      <c r="C7" s="72">
        <v>100.0</v>
      </c>
      <c r="D7" s="72">
        <v>88.0</v>
      </c>
      <c r="E7" s="72">
        <v>20.0</v>
      </c>
      <c r="F7" s="183">
        <f t="shared" si="1"/>
        <v>240</v>
      </c>
      <c r="G7" s="75">
        <v>2.0</v>
      </c>
      <c r="H7" s="183">
        <f t="shared" si="2"/>
        <v>238</v>
      </c>
      <c r="I7" s="50">
        <f t="shared" si="3"/>
        <v>0.6245224654</v>
      </c>
      <c r="J7" s="50">
        <f t="shared" si="4"/>
        <v>249.8089861</v>
      </c>
    </row>
    <row r="8">
      <c r="A8" s="182">
        <v>45.0</v>
      </c>
      <c r="B8" s="75">
        <v>8.0</v>
      </c>
      <c r="C8" s="72">
        <v>112.0</v>
      </c>
      <c r="D8" s="72">
        <v>96.0</v>
      </c>
      <c r="E8" s="72">
        <v>20.0</v>
      </c>
      <c r="F8" s="183">
        <f t="shared" si="1"/>
        <v>236</v>
      </c>
      <c r="G8" s="75">
        <v>0.0</v>
      </c>
      <c r="H8" s="183">
        <f t="shared" si="2"/>
        <v>236</v>
      </c>
      <c r="I8" s="50">
        <f t="shared" si="3"/>
        <v>0.6148948363</v>
      </c>
      <c r="J8" s="50">
        <f t="shared" si="4"/>
        <v>245.9579345</v>
      </c>
      <c r="M8" s="38" t="s">
        <v>64</v>
      </c>
      <c r="N8" s="51">
        <f>AVERAGE(H2:H21)</f>
        <v>199.1</v>
      </c>
    </row>
    <row r="9">
      <c r="A9" s="61">
        <v>55.0</v>
      </c>
      <c r="B9" s="82">
        <v>24.0</v>
      </c>
      <c r="C9" s="79">
        <v>64.0</v>
      </c>
      <c r="D9" s="79">
        <v>100.0</v>
      </c>
      <c r="E9" s="79">
        <v>28.0</v>
      </c>
      <c r="F9" s="184">
        <f t="shared" si="1"/>
        <v>216</v>
      </c>
      <c r="G9" s="82">
        <v>6.0</v>
      </c>
      <c r="H9" s="184">
        <f t="shared" si="2"/>
        <v>210</v>
      </c>
      <c r="I9" s="55">
        <f t="shared" si="3"/>
        <v>0.4897356581</v>
      </c>
      <c r="J9" s="56">
        <v>40.0</v>
      </c>
      <c r="M9" s="38" t="s">
        <v>66</v>
      </c>
      <c r="N9" s="51">
        <f>STDEV(H2:H21)</f>
        <v>60.55697622</v>
      </c>
    </row>
    <row r="10">
      <c r="A10" s="61">
        <v>29.0</v>
      </c>
      <c r="B10" s="82">
        <v>16.0</v>
      </c>
      <c r="C10" s="79">
        <v>100.0</v>
      </c>
      <c r="D10" s="79">
        <v>80.0</v>
      </c>
      <c r="E10" s="79">
        <v>20.0</v>
      </c>
      <c r="F10" s="184">
        <f t="shared" si="1"/>
        <v>216</v>
      </c>
      <c r="G10" s="82">
        <v>16.0</v>
      </c>
      <c r="H10" s="184">
        <f t="shared" si="2"/>
        <v>200</v>
      </c>
      <c r="I10" s="55">
        <f t="shared" si="3"/>
        <v>0.4415975126</v>
      </c>
      <c r="J10" s="56">
        <v>40.0</v>
      </c>
      <c r="M10" s="38" t="s">
        <v>68</v>
      </c>
      <c r="N10" s="51">
        <f>AVERAGE(H2:H21) - 1.5*STDEV(H2:H21)</f>
        <v>108.2645357</v>
      </c>
    </row>
    <row r="11">
      <c r="A11" s="61">
        <v>59.0</v>
      </c>
      <c r="B11" s="82">
        <v>24.0</v>
      </c>
      <c r="C11" s="79">
        <v>80.0</v>
      </c>
      <c r="D11" s="79">
        <v>80.0</v>
      </c>
      <c r="E11" s="79">
        <v>16.0</v>
      </c>
      <c r="F11" s="184">
        <f t="shared" si="1"/>
        <v>200</v>
      </c>
      <c r="G11" s="82">
        <v>0.0</v>
      </c>
      <c r="H11" s="184">
        <f t="shared" si="2"/>
        <v>200</v>
      </c>
      <c r="I11" s="55">
        <f t="shared" si="3"/>
        <v>0.4415975126</v>
      </c>
      <c r="J11" s="56">
        <v>40.0</v>
      </c>
    </row>
    <row r="12">
      <c r="A12" s="61">
        <v>41.0</v>
      </c>
      <c r="B12" s="82">
        <v>16.0</v>
      </c>
      <c r="C12" s="79">
        <v>100.0</v>
      </c>
      <c r="D12" s="79">
        <v>60.0</v>
      </c>
      <c r="E12" s="79">
        <v>12.0</v>
      </c>
      <c r="F12" s="184">
        <f t="shared" si="1"/>
        <v>188</v>
      </c>
      <c r="G12" s="82">
        <v>0.0</v>
      </c>
      <c r="H12" s="184">
        <f t="shared" si="2"/>
        <v>188</v>
      </c>
      <c r="I12" s="55">
        <f t="shared" si="3"/>
        <v>0.383831738</v>
      </c>
      <c r="J12" s="56">
        <v>40.0</v>
      </c>
    </row>
    <row r="13">
      <c r="A13" s="61">
        <v>21.0</v>
      </c>
      <c r="B13" s="82">
        <v>16.0</v>
      </c>
      <c r="C13" s="79">
        <v>72.0</v>
      </c>
      <c r="D13" s="79">
        <v>80.0</v>
      </c>
      <c r="E13" s="79">
        <v>16.0</v>
      </c>
      <c r="F13" s="184">
        <f t="shared" si="1"/>
        <v>184</v>
      </c>
      <c r="G13" s="82">
        <v>0.0</v>
      </c>
      <c r="H13" s="184">
        <f t="shared" si="2"/>
        <v>184</v>
      </c>
      <c r="I13" s="55">
        <f t="shared" si="3"/>
        <v>0.3645764799</v>
      </c>
      <c r="J13" s="56">
        <v>40.0</v>
      </c>
    </row>
    <row r="14">
      <c r="A14" s="61">
        <v>25.0</v>
      </c>
      <c r="B14" s="82">
        <v>24.0</v>
      </c>
      <c r="C14" s="79">
        <v>60.0</v>
      </c>
      <c r="D14" s="79">
        <v>80.0</v>
      </c>
      <c r="E14" s="79">
        <v>16.0</v>
      </c>
      <c r="F14" s="184">
        <f t="shared" si="1"/>
        <v>180</v>
      </c>
      <c r="G14" s="184">
        <f>0.2*40</f>
        <v>8</v>
      </c>
      <c r="H14" s="184">
        <f t="shared" si="2"/>
        <v>172</v>
      </c>
      <c r="I14" s="55">
        <f t="shared" si="3"/>
        <v>0.3068107053</v>
      </c>
      <c r="J14" s="56">
        <v>40.0</v>
      </c>
    </row>
    <row r="15">
      <c r="A15" s="61">
        <v>23.0</v>
      </c>
      <c r="B15" s="82">
        <v>8.0</v>
      </c>
      <c r="C15" s="79">
        <v>80.0</v>
      </c>
      <c r="D15" s="79">
        <v>64.0</v>
      </c>
      <c r="E15" s="79">
        <v>12.0</v>
      </c>
      <c r="F15" s="184">
        <f t="shared" si="1"/>
        <v>164</v>
      </c>
      <c r="G15" s="82">
        <v>0.0</v>
      </c>
      <c r="H15" s="184">
        <f t="shared" si="2"/>
        <v>164</v>
      </c>
      <c r="I15" s="55">
        <f t="shared" si="3"/>
        <v>0.2683001889</v>
      </c>
      <c r="J15" s="56">
        <v>40.0</v>
      </c>
    </row>
    <row r="16">
      <c r="A16" s="61">
        <v>27.0</v>
      </c>
      <c r="B16" s="82">
        <v>8.0</v>
      </c>
      <c r="C16" s="79">
        <v>48.0</v>
      </c>
      <c r="D16" s="79">
        <v>80.0</v>
      </c>
      <c r="E16" s="79">
        <v>12.0</v>
      </c>
      <c r="F16" s="184">
        <f t="shared" si="1"/>
        <v>148</v>
      </c>
      <c r="G16" s="82">
        <v>0.0</v>
      </c>
      <c r="H16" s="184">
        <f t="shared" si="2"/>
        <v>148</v>
      </c>
      <c r="I16" s="55">
        <f t="shared" si="3"/>
        <v>0.1912791562</v>
      </c>
      <c r="J16" s="56">
        <v>40.0</v>
      </c>
    </row>
    <row r="17">
      <c r="A17" s="61">
        <v>11.0</v>
      </c>
      <c r="B17" s="82">
        <v>16.0</v>
      </c>
      <c r="C17" s="79">
        <v>56.0</v>
      </c>
      <c r="D17" s="79">
        <v>60.0</v>
      </c>
      <c r="E17" s="79">
        <v>16.0</v>
      </c>
      <c r="F17" s="184">
        <f t="shared" si="1"/>
        <v>148</v>
      </c>
      <c r="G17" s="82">
        <v>2.0</v>
      </c>
      <c r="H17" s="184">
        <f t="shared" si="2"/>
        <v>146</v>
      </c>
      <c r="I17" s="55">
        <f t="shared" si="3"/>
        <v>0.1816515271</v>
      </c>
      <c r="J17" s="56">
        <v>40.0</v>
      </c>
    </row>
    <row r="18">
      <c r="A18" s="61">
        <v>19.0</v>
      </c>
      <c r="B18" s="82">
        <v>8.0</v>
      </c>
      <c r="C18" s="79">
        <v>60.0</v>
      </c>
      <c r="D18" s="79">
        <v>60.0</v>
      </c>
      <c r="E18" s="79">
        <v>12.0</v>
      </c>
      <c r="F18" s="184">
        <f t="shared" si="1"/>
        <v>140</v>
      </c>
      <c r="G18" s="82">
        <v>0.0</v>
      </c>
      <c r="H18" s="184">
        <f t="shared" si="2"/>
        <v>140</v>
      </c>
      <c r="I18" s="55">
        <f t="shared" si="3"/>
        <v>0.1527686398</v>
      </c>
      <c r="J18" s="56">
        <v>40.0</v>
      </c>
    </row>
    <row r="19">
      <c r="A19" s="61">
        <v>47.0</v>
      </c>
      <c r="B19" s="82">
        <v>16.0</v>
      </c>
      <c r="C19" s="79">
        <v>40.0</v>
      </c>
      <c r="D19" s="79">
        <v>48.0</v>
      </c>
      <c r="E19" s="79">
        <v>16.0</v>
      </c>
      <c r="F19" s="184">
        <f t="shared" si="1"/>
        <v>120</v>
      </c>
      <c r="G19" s="82">
        <v>0.0</v>
      </c>
      <c r="H19" s="184">
        <f t="shared" si="2"/>
        <v>120</v>
      </c>
      <c r="I19" s="55">
        <f t="shared" si="3"/>
        <v>0.05649234887</v>
      </c>
      <c r="J19" s="56">
        <v>40.0</v>
      </c>
    </row>
    <row r="20">
      <c r="A20" s="61">
        <v>61.0</v>
      </c>
      <c r="B20" s="82">
        <v>16.0</v>
      </c>
      <c r="C20" s="79">
        <v>48.0</v>
      </c>
      <c r="D20" s="79">
        <v>48.0</v>
      </c>
      <c r="E20" s="79">
        <v>12.0</v>
      </c>
      <c r="F20" s="184">
        <f t="shared" si="1"/>
        <v>124</v>
      </c>
      <c r="G20" s="184">
        <f>0.15*40</f>
        <v>6</v>
      </c>
      <c r="H20" s="184">
        <f t="shared" si="2"/>
        <v>118</v>
      </c>
      <c r="I20" s="55">
        <f t="shared" si="3"/>
        <v>0.04686471978</v>
      </c>
      <c r="J20" s="56">
        <v>40.0</v>
      </c>
    </row>
    <row r="21">
      <c r="A21" s="61">
        <v>51.0</v>
      </c>
      <c r="B21" s="82">
        <v>8.0</v>
      </c>
      <c r="C21" s="79">
        <v>48.0</v>
      </c>
      <c r="D21" s="79">
        <v>48.0</v>
      </c>
      <c r="E21" s="79">
        <v>12.0</v>
      </c>
      <c r="F21" s="184">
        <f t="shared" si="1"/>
        <v>116</v>
      </c>
      <c r="G21" s="82">
        <v>0.0</v>
      </c>
      <c r="H21" s="184">
        <f t="shared" si="2"/>
        <v>116</v>
      </c>
      <c r="I21" s="55">
        <f t="shared" si="3"/>
        <v>0.03723709069</v>
      </c>
      <c r="J21" s="56">
        <v>40.0</v>
      </c>
    </row>
    <row r="22">
      <c r="A22" s="61">
        <v>33.0</v>
      </c>
      <c r="B22" s="82">
        <v>0.0</v>
      </c>
      <c r="C22" s="79">
        <v>0.0</v>
      </c>
      <c r="D22" s="79">
        <v>0.0</v>
      </c>
      <c r="E22" s="79">
        <v>0.0</v>
      </c>
      <c r="F22" s="184">
        <f t="shared" si="1"/>
        <v>0</v>
      </c>
      <c r="G22" s="82">
        <v>0.0</v>
      </c>
      <c r="H22" s="184">
        <f t="shared" si="2"/>
        <v>0</v>
      </c>
      <c r="I22" s="55">
        <f t="shared" si="3"/>
        <v>-0.5211653967</v>
      </c>
      <c r="J22" s="56">
        <v>0.0</v>
      </c>
    </row>
    <row r="23">
      <c r="A23" s="61">
        <v>49.0</v>
      </c>
      <c r="B23" s="82">
        <v>0.0</v>
      </c>
      <c r="C23" s="79">
        <v>0.0</v>
      </c>
      <c r="D23" s="79">
        <v>0.0</v>
      </c>
      <c r="E23" s="79">
        <v>0.0</v>
      </c>
      <c r="F23" s="184">
        <f t="shared" si="1"/>
        <v>0</v>
      </c>
      <c r="G23" s="82">
        <v>0.0</v>
      </c>
      <c r="H23" s="184">
        <f t="shared" si="2"/>
        <v>0</v>
      </c>
      <c r="I23" s="55">
        <f t="shared" si="3"/>
        <v>-0.5211653967</v>
      </c>
      <c r="J23" s="56">
        <v>0.0</v>
      </c>
    </row>
    <row r="24">
      <c r="G24" s="120"/>
    </row>
    <row r="25">
      <c r="G25" s="120"/>
    </row>
    <row r="26">
      <c r="G26" s="120"/>
    </row>
    <row r="27">
      <c r="G27" s="120"/>
    </row>
    <row r="28">
      <c r="G28" s="120"/>
    </row>
    <row r="29">
      <c r="G29" s="120"/>
    </row>
    <row r="30">
      <c r="G30" s="120"/>
    </row>
    <row r="31">
      <c r="G31" s="120"/>
    </row>
    <row r="32">
      <c r="G32" s="120"/>
    </row>
    <row r="33">
      <c r="G33" s="120"/>
    </row>
    <row r="34">
      <c r="G34" s="120"/>
    </row>
    <row r="35">
      <c r="G35" s="120"/>
    </row>
    <row r="36">
      <c r="G36" s="120"/>
    </row>
    <row r="37">
      <c r="G37" s="120"/>
    </row>
    <row r="38">
      <c r="G38" s="120"/>
    </row>
    <row r="39">
      <c r="G39" s="120"/>
    </row>
    <row r="40">
      <c r="G40" s="120"/>
    </row>
    <row r="41">
      <c r="G41" s="120"/>
    </row>
    <row r="42">
      <c r="G42" s="120"/>
    </row>
    <row r="43">
      <c r="G43" s="120"/>
    </row>
    <row r="44">
      <c r="G44" s="120"/>
    </row>
    <row r="45">
      <c r="G45" s="120"/>
    </row>
    <row r="46">
      <c r="G46" s="120"/>
    </row>
    <row r="47">
      <c r="G47" s="120"/>
    </row>
    <row r="48">
      <c r="G48" s="120"/>
    </row>
    <row r="49">
      <c r="G49" s="120"/>
    </row>
    <row r="50">
      <c r="G50" s="120"/>
    </row>
    <row r="51">
      <c r="G51" s="120"/>
    </row>
    <row r="52">
      <c r="G52" s="120"/>
    </row>
    <row r="53">
      <c r="G53" s="120"/>
    </row>
    <row r="54">
      <c r="G54" s="120"/>
    </row>
    <row r="55">
      <c r="G55" s="120"/>
    </row>
    <row r="56">
      <c r="G56" s="120"/>
    </row>
    <row r="57">
      <c r="G57" s="120"/>
    </row>
    <row r="58">
      <c r="G58" s="120"/>
    </row>
    <row r="59">
      <c r="G59" s="120"/>
    </row>
    <row r="60">
      <c r="G60" s="120"/>
    </row>
    <row r="61">
      <c r="G61" s="120"/>
    </row>
    <row r="62">
      <c r="G62" s="120"/>
    </row>
    <row r="63">
      <c r="G63" s="120"/>
    </row>
    <row r="64">
      <c r="G64" s="120"/>
    </row>
    <row r="65">
      <c r="G65" s="120"/>
    </row>
    <row r="66">
      <c r="G66" s="120"/>
    </row>
    <row r="67">
      <c r="G67" s="120"/>
    </row>
    <row r="68">
      <c r="G68" s="120"/>
    </row>
    <row r="69">
      <c r="G69" s="120"/>
    </row>
    <row r="70">
      <c r="G70" s="120"/>
    </row>
    <row r="71">
      <c r="G71" s="120"/>
    </row>
    <row r="72">
      <c r="G72" s="120"/>
    </row>
    <row r="73">
      <c r="G73" s="120"/>
    </row>
    <row r="74">
      <c r="G74" s="120"/>
    </row>
    <row r="75">
      <c r="G75" s="120"/>
    </row>
    <row r="76">
      <c r="G76" s="120"/>
    </row>
    <row r="77">
      <c r="G77" s="120"/>
    </row>
    <row r="78">
      <c r="G78" s="120"/>
    </row>
    <row r="79">
      <c r="G79" s="120"/>
    </row>
    <row r="80">
      <c r="G80" s="120"/>
    </row>
    <row r="81">
      <c r="G81" s="120"/>
    </row>
    <row r="82">
      <c r="G82" s="120"/>
    </row>
    <row r="83">
      <c r="G83" s="120"/>
    </row>
    <row r="84">
      <c r="G84" s="120"/>
    </row>
    <row r="85">
      <c r="G85" s="120"/>
    </row>
    <row r="86">
      <c r="G86" s="120"/>
    </row>
    <row r="87">
      <c r="G87" s="120"/>
    </row>
    <row r="88">
      <c r="G88" s="120"/>
    </row>
    <row r="89">
      <c r="G89" s="120"/>
    </row>
    <row r="90">
      <c r="G90" s="120"/>
    </row>
    <row r="91">
      <c r="G91" s="120"/>
    </row>
    <row r="92">
      <c r="G92" s="120"/>
    </row>
    <row r="93">
      <c r="G93" s="120"/>
    </row>
    <row r="94">
      <c r="G94" s="120"/>
    </row>
    <row r="95">
      <c r="G95" s="120"/>
    </row>
    <row r="96">
      <c r="G96" s="120"/>
    </row>
    <row r="97">
      <c r="G97" s="120"/>
    </row>
    <row r="98">
      <c r="G98" s="120"/>
    </row>
    <row r="99">
      <c r="G99" s="120"/>
    </row>
    <row r="100">
      <c r="G100" s="120"/>
    </row>
    <row r="101">
      <c r="G101" s="120"/>
    </row>
    <row r="102">
      <c r="G102" s="120"/>
    </row>
    <row r="103">
      <c r="G103" s="120"/>
    </row>
    <row r="104">
      <c r="G104" s="120"/>
    </row>
    <row r="105">
      <c r="G105" s="120"/>
    </row>
    <row r="106">
      <c r="G106" s="120"/>
    </row>
    <row r="107">
      <c r="G107" s="120"/>
    </row>
    <row r="108">
      <c r="G108" s="120"/>
    </row>
    <row r="109">
      <c r="G109" s="120"/>
    </row>
    <row r="110">
      <c r="G110" s="120"/>
    </row>
    <row r="111">
      <c r="G111" s="120"/>
    </row>
    <row r="112">
      <c r="G112" s="120"/>
    </row>
    <row r="113">
      <c r="G113" s="120"/>
    </row>
    <row r="114">
      <c r="G114" s="120"/>
    </row>
    <row r="115">
      <c r="G115" s="120"/>
    </row>
    <row r="116">
      <c r="G116" s="120"/>
    </row>
    <row r="117">
      <c r="G117" s="120"/>
    </row>
    <row r="118">
      <c r="G118" s="120"/>
    </row>
    <row r="119">
      <c r="G119" s="120"/>
    </row>
    <row r="120">
      <c r="G120" s="120"/>
    </row>
    <row r="121">
      <c r="G121" s="120"/>
    </row>
    <row r="122">
      <c r="G122" s="120"/>
    </row>
    <row r="123">
      <c r="G123" s="120"/>
    </row>
    <row r="124">
      <c r="G124" s="120"/>
    </row>
    <row r="125">
      <c r="G125" s="120"/>
    </row>
    <row r="126">
      <c r="G126" s="120"/>
    </row>
    <row r="127">
      <c r="G127" s="120"/>
    </row>
    <row r="128">
      <c r="G128" s="120"/>
    </row>
    <row r="129">
      <c r="G129" s="120"/>
    </row>
    <row r="130">
      <c r="G130" s="120"/>
    </row>
    <row r="131">
      <c r="G131" s="120"/>
    </row>
    <row r="132">
      <c r="G132" s="120"/>
    </row>
    <row r="133">
      <c r="G133" s="120"/>
    </row>
    <row r="134">
      <c r="G134" s="120"/>
    </row>
    <row r="135">
      <c r="G135" s="120"/>
    </row>
    <row r="136">
      <c r="G136" s="120"/>
    </row>
    <row r="137">
      <c r="G137" s="120"/>
    </row>
    <row r="138">
      <c r="G138" s="120"/>
    </row>
    <row r="139">
      <c r="G139" s="120"/>
    </row>
    <row r="140">
      <c r="G140" s="120"/>
    </row>
    <row r="141">
      <c r="G141" s="120"/>
    </row>
    <row r="142">
      <c r="G142" s="120"/>
    </row>
    <row r="143">
      <c r="G143" s="120"/>
    </row>
    <row r="144">
      <c r="G144" s="120"/>
    </row>
    <row r="145">
      <c r="G145" s="120"/>
    </row>
    <row r="146">
      <c r="G146" s="120"/>
    </row>
    <row r="147">
      <c r="G147" s="120"/>
    </row>
    <row r="148">
      <c r="G148" s="120"/>
    </row>
    <row r="149">
      <c r="G149" s="120"/>
    </row>
    <row r="150">
      <c r="G150" s="120"/>
    </row>
    <row r="151">
      <c r="G151" s="120"/>
    </row>
    <row r="152">
      <c r="G152" s="120"/>
    </row>
    <row r="153">
      <c r="G153" s="120"/>
    </row>
    <row r="154">
      <c r="G154" s="120"/>
    </row>
    <row r="155">
      <c r="G155" s="120"/>
    </row>
    <row r="156">
      <c r="G156" s="120"/>
    </row>
    <row r="157">
      <c r="G157" s="120"/>
    </row>
    <row r="158">
      <c r="G158" s="120"/>
    </row>
    <row r="159">
      <c r="G159" s="120"/>
    </row>
    <row r="160">
      <c r="G160" s="120"/>
    </row>
    <row r="161">
      <c r="G161" s="120"/>
    </row>
    <row r="162">
      <c r="G162" s="120"/>
    </row>
    <row r="163">
      <c r="G163" s="120"/>
    </row>
    <row r="164">
      <c r="G164" s="120"/>
    </row>
    <row r="165">
      <c r="G165" s="120"/>
    </row>
    <row r="166">
      <c r="G166" s="120"/>
    </row>
    <row r="167">
      <c r="G167" s="120"/>
    </row>
    <row r="168">
      <c r="G168" s="120"/>
    </row>
    <row r="169">
      <c r="G169" s="120"/>
    </row>
    <row r="170">
      <c r="G170" s="120"/>
    </row>
    <row r="171">
      <c r="G171" s="120"/>
    </row>
    <row r="172">
      <c r="G172" s="120"/>
    </row>
    <row r="173">
      <c r="G173" s="120"/>
    </row>
    <row r="174">
      <c r="G174" s="120"/>
    </row>
    <row r="175">
      <c r="G175" s="120"/>
    </row>
    <row r="176">
      <c r="G176" s="120"/>
    </row>
    <row r="177">
      <c r="G177" s="120"/>
    </row>
    <row r="178">
      <c r="G178" s="120"/>
    </row>
    <row r="179">
      <c r="G179" s="120"/>
    </row>
    <row r="180">
      <c r="G180" s="120"/>
    </row>
    <row r="181">
      <c r="G181" s="120"/>
    </row>
    <row r="182">
      <c r="G182" s="120"/>
    </row>
    <row r="183">
      <c r="G183" s="120"/>
    </row>
    <row r="184">
      <c r="G184" s="120"/>
    </row>
    <row r="185">
      <c r="G185" s="120"/>
    </row>
    <row r="186">
      <c r="G186" s="120"/>
    </row>
    <row r="187">
      <c r="G187" s="120"/>
    </row>
    <row r="188">
      <c r="G188" s="120"/>
    </row>
    <row r="189">
      <c r="G189" s="120"/>
    </row>
    <row r="190">
      <c r="G190" s="120"/>
    </row>
    <row r="191">
      <c r="G191" s="120"/>
    </row>
    <row r="192">
      <c r="G192" s="120"/>
    </row>
    <row r="193">
      <c r="G193" s="120"/>
    </row>
    <row r="194">
      <c r="G194" s="120"/>
    </row>
    <row r="195">
      <c r="G195" s="120"/>
    </row>
    <row r="196">
      <c r="G196" s="120"/>
    </row>
    <row r="197">
      <c r="G197" s="120"/>
    </row>
    <row r="198">
      <c r="G198" s="120"/>
    </row>
    <row r="199">
      <c r="G199" s="120"/>
    </row>
    <row r="200">
      <c r="G200" s="120"/>
    </row>
    <row r="201">
      <c r="G201" s="120"/>
    </row>
    <row r="202">
      <c r="G202" s="120"/>
    </row>
    <row r="203">
      <c r="G203" s="120"/>
    </row>
    <row r="204">
      <c r="G204" s="120"/>
    </row>
    <row r="205">
      <c r="G205" s="120"/>
    </row>
    <row r="206">
      <c r="G206" s="120"/>
    </row>
    <row r="207">
      <c r="G207" s="120"/>
    </row>
    <row r="208">
      <c r="G208" s="120"/>
    </row>
    <row r="209">
      <c r="G209" s="120"/>
    </row>
    <row r="210">
      <c r="G210" s="120"/>
    </row>
    <row r="211">
      <c r="G211" s="120"/>
    </row>
    <row r="212">
      <c r="G212" s="120"/>
    </row>
    <row r="213">
      <c r="G213" s="120"/>
    </row>
    <row r="214">
      <c r="G214" s="120"/>
    </row>
    <row r="215">
      <c r="G215" s="120"/>
    </row>
    <row r="216">
      <c r="G216" s="120"/>
    </row>
    <row r="217">
      <c r="G217" s="120"/>
    </row>
    <row r="218">
      <c r="G218" s="120"/>
    </row>
    <row r="219">
      <c r="G219" s="120"/>
    </row>
    <row r="220">
      <c r="G220" s="120"/>
    </row>
    <row r="221">
      <c r="G221" s="120"/>
    </row>
    <row r="222">
      <c r="G222" s="120"/>
    </row>
    <row r="223">
      <c r="G223" s="120"/>
    </row>
    <row r="224">
      <c r="G224" s="120"/>
    </row>
    <row r="225">
      <c r="G225" s="120"/>
    </row>
    <row r="226">
      <c r="G226" s="120"/>
    </row>
    <row r="227">
      <c r="G227" s="120"/>
    </row>
    <row r="228">
      <c r="G228" s="120"/>
    </row>
    <row r="229">
      <c r="G229" s="120"/>
    </row>
    <row r="230">
      <c r="G230" s="120"/>
    </row>
    <row r="231">
      <c r="G231" s="120"/>
    </row>
    <row r="232">
      <c r="G232" s="120"/>
    </row>
    <row r="233">
      <c r="G233" s="120"/>
    </row>
    <row r="234">
      <c r="G234" s="120"/>
    </row>
    <row r="235">
      <c r="G235" s="120"/>
    </row>
    <row r="236">
      <c r="G236" s="120"/>
    </row>
    <row r="237">
      <c r="G237" s="120"/>
    </row>
    <row r="238">
      <c r="G238" s="120"/>
    </row>
    <row r="239">
      <c r="G239" s="120"/>
    </row>
    <row r="240">
      <c r="G240" s="120"/>
    </row>
    <row r="241">
      <c r="G241" s="120"/>
    </row>
    <row r="242">
      <c r="G242" s="120"/>
    </row>
    <row r="243">
      <c r="G243" s="120"/>
    </row>
    <row r="244">
      <c r="G244" s="120"/>
    </row>
    <row r="245">
      <c r="G245" s="120"/>
    </row>
    <row r="246">
      <c r="G246" s="120"/>
    </row>
    <row r="247">
      <c r="G247" s="120"/>
    </row>
    <row r="248">
      <c r="G248" s="120"/>
    </row>
    <row r="249">
      <c r="G249" s="120"/>
    </row>
    <row r="250">
      <c r="G250" s="120"/>
    </row>
    <row r="251">
      <c r="G251" s="120"/>
    </row>
    <row r="252">
      <c r="G252" s="120"/>
    </row>
    <row r="253">
      <c r="G253" s="120"/>
    </row>
    <row r="254">
      <c r="G254" s="120"/>
    </row>
    <row r="255">
      <c r="G255" s="120"/>
    </row>
    <row r="256">
      <c r="G256" s="120"/>
    </row>
    <row r="257">
      <c r="G257" s="120"/>
    </row>
    <row r="258">
      <c r="G258" s="120"/>
    </row>
    <row r="259">
      <c r="G259" s="120"/>
    </row>
    <row r="260">
      <c r="G260" s="120"/>
    </row>
    <row r="261">
      <c r="G261" s="120"/>
    </row>
    <row r="262">
      <c r="G262" s="120"/>
    </row>
    <row r="263">
      <c r="G263" s="120"/>
    </row>
    <row r="264">
      <c r="G264" s="120"/>
    </row>
    <row r="265">
      <c r="G265" s="120"/>
    </row>
    <row r="266">
      <c r="G266" s="120"/>
    </row>
    <row r="267">
      <c r="G267" s="120"/>
    </row>
    <row r="268">
      <c r="G268" s="120"/>
    </row>
    <row r="269">
      <c r="G269" s="120"/>
    </row>
    <row r="270">
      <c r="G270" s="120"/>
    </row>
    <row r="271">
      <c r="G271" s="120"/>
    </row>
    <row r="272">
      <c r="G272" s="120"/>
    </row>
    <row r="273">
      <c r="G273" s="120"/>
    </row>
    <row r="274">
      <c r="G274" s="120"/>
    </row>
    <row r="275">
      <c r="G275" s="120"/>
    </row>
    <row r="276">
      <c r="G276" s="120"/>
    </row>
    <row r="277">
      <c r="G277" s="120"/>
    </row>
    <row r="278">
      <c r="G278" s="120"/>
    </row>
    <row r="279">
      <c r="G279" s="120"/>
    </row>
    <row r="280">
      <c r="G280" s="120"/>
    </row>
    <row r="281">
      <c r="G281" s="120"/>
    </row>
    <row r="282">
      <c r="G282" s="120"/>
    </row>
    <row r="283">
      <c r="G283" s="120"/>
    </row>
    <row r="284">
      <c r="G284" s="120"/>
    </row>
    <row r="285">
      <c r="G285" s="120"/>
    </row>
    <row r="286">
      <c r="G286" s="120"/>
    </row>
    <row r="287">
      <c r="G287" s="120"/>
    </row>
    <row r="288">
      <c r="G288" s="120"/>
    </row>
    <row r="289">
      <c r="G289" s="120"/>
    </row>
    <row r="290">
      <c r="G290" s="120"/>
    </row>
    <row r="291">
      <c r="G291" s="120"/>
    </row>
    <row r="292">
      <c r="G292" s="120"/>
    </row>
    <row r="293">
      <c r="G293" s="120"/>
    </row>
    <row r="294">
      <c r="G294" s="120"/>
    </row>
    <row r="295">
      <c r="G295" s="120"/>
    </row>
    <row r="296">
      <c r="G296" s="120"/>
    </row>
    <row r="297">
      <c r="G297" s="120"/>
    </row>
    <row r="298">
      <c r="G298" s="120"/>
    </row>
    <row r="299">
      <c r="G299" s="120"/>
    </row>
    <row r="300">
      <c r="G300" s="120"/>
    </row>
    <row r="301">
      <c r="G301" s="120"/>
    </row>
    <row r="302">
      <c r="G302" s="120"/>
    </row>
    <row r="303">
      <c r="G303" s="120"/>
    </row>
    <row r="304">
      <c r="G304" s="120"/>
    </row>
    <row r="305">
      <c r="G305" s="120"/>
    </row>
    <row r="306">
      <c r="G306" s="120"/>
    </row>
    <row r="307">
      <c r="G307" s="120"/>
    </row>
    <row r="308">
      <c r="G308" s="120"/>
    </row>
    <row r="309">
      <c r="G309" s="120"/>
    </row>
    <row r="310">
      <c r="G310" s="120"/>
    </row>
    <row r="311">
      <c r="G311" s="120"/>
    </row>
    <row r="312">
      <c r="G312" s="120"/>
    </row>
    <row r="313">
      <c r="G313" s="120"/>
    </row>
    <row r="314">
      <c r="G314" s="120"/>
    </row>
    <row r="315">
      <c r="G315" s="120"/>
    </row>
    <row r="316">
      <c r="G316" s="120"/>
    </row>
    <row r="317">
      <c r="G317" s="120"/>
    </row>
    <row r="318">
      <c r="G318" s="120"/>
    </row>
    <row r="319">
      <c r="G319" s="120"/>
    </row>
    <row r="320">
      <c r="G320" s="120"/>
    </row>
    <row r="321">
      <c r="G321" s="120"/>
    </row>
    <row r="322">
      <c r="G322" s="120"/>
    </row>
    <row r="323">
      <c r="G323" s="120"/>
    </row>
    <row r="324">
      <c r="G324" s="120"/>
    </row>
    <row r="325">
      <c r="G325" s="120"/>
    </row>
    <row r="326">
      <c r="G326" s="120"/>
    </row>
    <row r="327">
      <c r="G327" s="120"/>
    </row>
    <row r="328">
      <c r="G328" s="120"/>
    </row>
    <row r="329">
      <c r="G329" s="120"/>
    </row>
    <row r="330">
      <c r="G330" s="120"/>
    </row>
    <row r="331">
      <c r="G331" s="120"/>
    </row>
    <row r="332">
      <c r="G332" s="120"/>
    </row>
    <row r="333">
      <c r="G333" s="120"/>
    </row>
    <row r="334">
      <c r="G334" s="120"/>
    </row>
    <row r="335">
      <c r="G335" s="120"/>
    </row>
    <row r="336">
      <c r="G336" s="120"/>
    </row>
    <row r="337">
      <c r="G337" s="120"/>
    </row>
    <row r="338">
      <c r="G338" s="120"/>
    </row>
    <row r="339">
      <c r="G339" s="120"/>
    </row>
    <row r="340">
      <c r="G340" s="120"/>
    </row>
    <row r="341">
      <c r="G341" s="120"/>
    </row>
    <row r="342">
      <c r="G342" s="120"/>
    </row>
    <row r="343">
      <c r="G343" s="120"/>
    </row>
    <row r="344">
      <c r="G344" s="120"/>
    </row>
    <row r="345">
      <c r="G345" s="120"/>
    </row>
    <row r="346">
      <c r="G346" s="120"/>
    </row>
    <row r="347">
      <c r="G347" s="120"/>
    </row>
    <row r="348">
      <c r="G348" s="120"/>
    </row>
    <row r="349">
      <c r="G349" s="120"/>
    </row>
    <row r="350">
      <c r="G350" s="120"/>
    </row>
    <row r="351">
      <c r="G351" s="120"/>
    </row>
    <row r="352">
      <c r="G352" s="120"/>
    </row>
    <row r="353">
      <c r="G353" s="120"/>
    </row>
    <row r="354">
      <c r="G354" s="120"/>
    </row>
    <row r="355">
      <c r="G355" s="120"/>
    </row>
    <row r="356">
      <c r="G356" s="120"/>
    </row>
    <row r="357">
      <c r="G357" s="120"/>
    </row>
    <row r="358">
      <c r="G358" s="120"/>
    </row>
    <row r="359">
      <c r="G359" s="120"/>
    </row>
    <row r="360">
      <c r="G360" s="120"/>
    </row>
    <row r="361">
      <c r="G361" s="120"/>
    </row>
    <row r="362">
      <c r="G362" s="120"/>
    </row>
    <row r="363">
      <c r="G363" s="120"/>
    </row>
    <row r="364">
      <c r="G364" s="120"/>
    </row>
    <row r="365">
      <c r="G365" s="120"/>
    </row>
    <row r="366">
      <c r="G366" s="120"/>
    </row>
    <row r="367">
      <c r="G367" s="120"/>
    </row>
    <row r="368">
      <c r="G368" s="120"/>
    </row>
    <row r="369">
      <c r="G369" s="120"/>
    </row>
    <row r="370">
      <c r="G370" s="120"/>
    </row>
    <row r="371">
      <c r="G371" s="120"/>
    </row>
    <row r="372">
      <c r="G372" s="120"/>
    </row>
    <row r="373">
      <c r="G373" s="120"/>
    </row>
    <row r="374">
      <c r="G374" s="120"/>
    </row>
    <row r="375">
      <c r="G375" s="120"/>
    </row>
    <row r="376">
      <c r="G376" s="120"/>
    </row>
    <row r="377">
      <c r="G377" s="120"/>
    </row>
    <row r="378">
      <c r="G378" s="120"/>
    </row>
    <row r="379">
      <c r="G379" s="120"/>
    </row>
    <row r="380">
      <c r="G380" s="120"/>
    </row>
    <row r="381">
      <c r="G381" s="120"/>
    </row>
    <row r="382">
      <c r="G382" s="120"/>
    </row>
    <row r="383">
      <c r="G383" s="120"/>
    </row>
    <row r="384">
      <c r="G384" s="120"/>
    </row>
    <row r="385">
      <c r="G385" s="120"/>
    </row>
    <row r="386">
      <c r="G386" s="120"/>
    </row>
    <row r="387">
      <c r="G387" s="120"/>
    </row>
    <row r="388">
      <c r="G388" s="120"/>
    </row>
    <row r="389">
      <c r="G389" s="120"/>
    </row>
    <row r="390">
      <c r="G390" s="120"/>
    </row>
    <row r="391">
      <c r="G391" s="120"/>
    </row>
    <row r="392">
      <c r="G392" s="120"/>
    </row>
    <row r="393">
      <c r="G393" s="120"/>
    </row>
    <row r="394">
      <c r="G394" s="120"/>
    </row>
    <row r="395">
      <c r="G395" s="120"/>
    </row>
    <row r="396">
      <c r="G396" s="120"/>
    </row>
    <row r="397">
      <c r="G397" s="120"/>
    </row>
    <row r="398">
      <c r="G398" s="120"/>
    </row>
    <row r="399">
      <c r="G399" s="120"/>
    </row>
    <row r="400">
      <c r="G400" s="120"/>
    </row>
    <row r="401">
      <c r="G401" s="120"/>
    </row>
    <row r="402">
      <c r="G402" s="120"/>
    </row>
    <row r="403">
      <c r="G403" s="120"/>
    </row>
    <row r="404">
      <c r="G404" s="120"/>
    </row>
    <row r="405">
      <c r="G405" s="120"/>
    </row>
    <row r="406">
      <c r="G406" s="120"/>
    </row>
    <row r="407">
      <c r="G407" s="120"/>
    </row>
    <row r="408">
      <c r="G408" s="120"/>
    </row>
    <row r="409">
      <c r="G409" s="120"/>
    </row>
    <row r="410">
      <c r="G410" s="120"/>
    </row>
    <row r="411">
      <c r="G411" s="120"/>
    </row>
    <row r="412">
      <c r="G412" s="120"/>
    </row>
    <row r="413">
      <c r="G413" s="120"/>
    </row>
    <row r="414">
      <c r="G414" s="120"/>
    </row>
    <row r="415">
      <c r="G415" s="120"/>
    </row>
    <row r="416">
      <c r="G416" s="120"/>
    </row>
    <row r="417">
      <c r="G417" s="120"/>
    </row>
    <row r="418">
      <c r="G418" s="120"/>
    </row>
    <row r="419">
      <c r="G419" s="120"/>
    </row>
    <row r="420">
      <c r="G420" s="120"/>
    </row>
    <row r="421">
      <c r="G421" s="120"/>
    </row>
    <row r="422">
      <c r="G422" s="120"/>
    </row>
    <row r="423">
      <c r="G423" s="120"/>
    </row>
    <row r="424">
      <c r="G424" s="120"/>
    </row>
    <row r="425">
      <c r="G425" s="120"/>
    </row>
    <row r="426">
      <c r="G426" s="120"/>
    </row>
    <row r="427">
      <c r="G427" s="120"/>
    </row>
    <row r="428">
      <c r="G428" s="120"/>
    </row>
    <row r="429">
      <c r="G429" s="120"/>
    </row>
    <row r="430">
      <c r="G430" s="120"/>
    </row>
    <row r="431">
      <c r="G431" s="120"/>
    </row>
    <row r="432">
      <c r="G432" s="120"/>
    </row>
    <row r="433">
      <c r="G433" s="120"/>
    </row>
    <row r="434">
      <c r="G434" s="120"/>
    </row>
    <row r="435">
      <c r="G435" s="120"/>
    </row>
    <row r="436">
      <c r="G436" s="120"/>
    </row>
    <row r="437">
      <c r="G437" s="120"/>
    </row>
    <row r="438">
      <c r="G438" s="120"/>
    </row>
    <row r="439">
      <c r="G439" s="120"/>
    </row>
    <row r="440">
      <c r="G440" s="120"/>
    </row>
    <row r="441">
      <c r="G441" s="120"/>
    </row>
    <row r="442">
      <c r="G442" s="120"/>
    </row>
    <row r="443">
      <c r="G443" s="120"/>
    </row>
    <row r="444">
      <c r="G444" s="120"/>
    </row>
    <row r="445">
      <c r="G445" s="120"/>
    </row>
    <row r="446">
      <c r="G446" s="120"/>
    </row>
    <row r="447">
      <c r="G447" s="120"/>
    </row>
    <row r="448">
      <c r="G448" s="120"/>
    </row>
    <row r="449">
      <c r="G449" s="120"/>
    </row>
    <row r="450">
      <c r="G450" s="120"/>
    </row>
    <row r="451">
      <c r="G451" s="120"/>
    </row>
    <row r="452">
      <c r="G452" s="120"/>
    </row>
    <row r="453">
      <c r="G453" s="120"/>
    </row>
    <row r="454">
      <c r="G454" s="120"/>
    </row>
    <row r="455">
      <c r="G455" s="120"/>
    </row>
    <row r="456">
      <c r="G456" s="120"/>
    </row>
    <row r="457">
      <c r="G457" s="120"/>
    </row>
    <row r="458">
      <c r="G458" s="120"/>
    </row>
    <row r="459">
      <c r="G459" s="120"/>
    </row>
    <row r="460">
      <c r="G460" s="120"/>
    </row>
    <row r="461">
      <c r="G461" s="120"/>
    </row>
    <row r="462">
      <c r="G462" s="120"/>
    </row>
    <row r="463">
      <c r="G463" s="120"/>
    </row>
    <row r="464">
      <c r="G464" s="120"/>
    </row>
    <row r="465">
      <c r="G465" s="120"/>
    </row>
    <row r="466">
      <c r="G466" s="120"/>
    </row>
    <row r="467">
      <c r="G467" s="120"/>
    </row>
    <row r="468">
      <c r="G468" s="120"/>
    </row>
    <row r="469">
      <c r="G469" s="120"/>
    </row>
    <row r="470">
      <c r="G470" s="120"/>
    </row>
    <row r="471">
      <c r="G471" s="120"/>
    </row>
    <row r="472">
      <c r="G472" s="120"/>
    </row>
    <row r="473">
      <c r="G473" s="120"/>
    </row>
    <row r="474">
      <c r="G474" s="120"/>
    </row>
    <row r="475">
      <c r="G475" s="120"/>
    </row>
    <row r="476">
      <c r="G476" s="120"/>
    </row>
    <row r="477">
      <c r="G477" s="120"/>
    </row>
    <row r="478">
      <c r="G478" s="120"/>
    </row>
    <row r="479">
      <c r="G479" s="120"/>
    </row>
    <row r="480">
      <c r="G480" s="120"/>
    </row>
    <row r="481">
      <c r="G481" s="120"/>
    </row>
    <row r="482">
      <c r="G482" s="120"/>
    </row>
    <row r="483">
      <c r="G483" s="120"/>
    </row>
    <row r="484">
      <c r="G484" s="120"/>
    </row>
    <row r="485">
      <c r="G485" s="120"/>
    </row>
    <row r="486">
      <c r="G486" s="120"/>
    </row>
    <row r="487">
      <c r="G487" s="120"/>
    </row>
    <row r="488">
      <c r="G488" s="120"/>
    </row>
    <row r="489">
      <c r="G489" s="120"/>
    </row>
    <row r="490">
      <c r="G490" s="120"/>
    </row>
    <row r="491">
      <c r="G491" s="120"/>
    </row>
    <row r="492">
      <c r="G492" s="120"/>
    </row>
    <row r="493">
      <c r="G493" s="120"/>
    </row>
    <row r="494">
      <c r="G494" s="120"/>
    </row>
    <row r="495">
      <c r="G495" s="120"/>
    </row>
    <row r="496">
      <c r="G496" s="120"/>
    </row>
    <row r="497">
      <c r="G497" s="120"/>
    </row>
    <row r="498">
      <c r="G498" s="120"/>
    </row>
    <row r="499">
      <c r="G499" s="120"/>
    </row>
    <row r="500">
      <c r="G500" s="120"/>
    </row>
    <row r="501">
      <c r="G501" s="120"/>
    </row>
    <row r="502">
      <c r="G502" s="120"/>
    </row>
    <row r="503">
      <c r="G503" s="120"/>
    </row>
    <row r="504">
      <c r="G504" s="120"/>
    </row>
    <row r="505">
      <c r="G505" s="120"/>
    </row>
    <row r="506">
      <c r="G506" s="120"/>
    </row>
    <row r="507">
      <c r="G507" s="120"/>
    </row>
    <row r="508">
      <c r="G508" s="120"/>
    </row>
    <row r="509">
      <c r="G509" s="120"/>
    </row>
    <row r="510">
      <c r="G510" s="120"/>
    </row>
    <row r="511">
      <c r="G511" s="120"/>
    </row>
    <row r="512">
      <c r="G512" s="120"/>
    </row>
    <row r="513">
      <c r="G513" s="120"/>
    </row>
    <row r="514">
      <c r="G514" s="120"/>
    </row>
    <row r="515">
      <c r="G515" s="120"/>
    </row>
    <row r="516">
      <c r="G516" s="120"/>
    </row>
    <row r="517">
      <c r="G517" s="120"/>
    </row>
    <row r="518">
      <c r="G518" s="120"/>
    </row>
    <row r="519">
      <c r="G519" s="120"/>
    </row>
    <row r="520">
      <c r="G520" s="120"/>
    </row>
    <row r="521">
      <c r="G521" s="120"/>
    </row>
    <row r="522">
      <c r="G522" s="120"/>
    </row>
    <row r="523">
      <c r="G523" s="120"/>
    </row>
    <row r="524">
      <c r="G524" s="120"/>
    </row>
    <row r="525">
      <c r="G525" s="120"/>
    </row>
    <row r="526">
      <c r="G526" s="120"/>
    </row>
    <row r="527">
      <c r="G527" s="120"/>
    </row>
    <row r="528">
      <c r="G528" s="120"/>
    </row>
    <row r="529">
      <c r="G529" s="120"/>
    </row>
    <row r="530">
      <c r="G530" s="120"/>
    </row>
    <row r="531">
      <c r="G531" s="120"/>
    </row>
    <row r="532">
      <c r="G532" s="120"/>
    </row>
    <row r="533">
      <c r="G533" s="120"/>
    </row>
    <row r="534">
      <c r="G534" s="120"/>
    </row>
    <row r="535">
      <c r="G535" s="120"/>
    </row>
    <row r="536">
      <c r="G536" s="120"/>
    </row>
    <row r="537">
      <c r="G537" s="120"/>
    </row>
    <row r="538">
      <c r="G538" s="120"/>
    </row>
    <row r="539">
      <c r="G539" s="120"/>
    </row>
    <row r="540">
      <c r="G540" s="120"/>
    </row>
    <row r="541">
      <c r="G541" s="120"/>
    </row>
    <row r="542">
      <c r="G542" s="120"/>
    </row>
    <row r="543">
      <c r="G543" s="120"/>
    </row>
    <row r="544">
      <c r="G544" s="120"/>
    </row>
    <row r="545">
      <c r="G545" s="120"/>
    </row>
    <row r="546">
      <c r="G546" s="120"/>
    </row>
    <row r="547">
      <c r="G547" s="120"/>
    </row>
    <row r="548">
      <c r="G548" s="120"/>
    </row>
    <row r="549">
      <c r="G549" s="120"/>
    </row>
    <row r="550">
      <c r="G550" s="120"/>
    </row>
    <row r="551">
      <c r="G551" s="120"/>
    </row>
    <row r="552">
      <c r="G552" s="120"/>
    </row>
    <row r="553">
      <c r="G553" s="120"/>
    </row>
    <row r="554">
      <c r="G554" s="120"/>
    </row>
    <row r="555">
      <c r="G555" s="120"/>
    </row>
    <row r="556">
      <c r="G556" s="120"/>
    </row>
    <row r="557">
      <c r="G557" s="120"/>
    </row>
    <row r="558">
      <c r="G558" s="120"/>
    </row>
    <row r="559">
      <c r="G559" s="120"/>
    </row>
    <row r="560">
      <c r="G560" s="120"/>
    </row>
    <row r="561">
      <c r="G561" s="120"/>
    </row>
    <row r="562">
      <c r="G562" s="120"/>
    </row>
    <row r="563">
      <c r="G563" s="120"/>
    </row>
    <row r="564">
      <c r="G564" s="120"/>
    </row>
    <row r="565">
      <c r="G565" s="120"/>
    </row>
    <row r="566">
      <c r="G566" s="120"/>
    </row>
    <row r="567">
      <c r="G567" s="120"/>
    </row>
    <row r="568">
      <c r="G568" s="120"/>
    </row>
    <row r="569">
      <c r="G569" s="120"/>
    </row>
    <row r="570">
      <c r="G570" s="120"/>
    </row>
    <row r="571">
      <c r="G571" s="120"/>
    </row>
    <row r="572">
      <c r="G572" s="120"/>
    </row>
    <row r="573">
      <c r="G573" s="120"/>
    </row>
    <row r="574">
      <c r="G574" s="120"/>
    </row>
    <row r="575">
      <c r="G575" s="120"/>
    </row>
    <row r="576">
      <c r="G576" s="120"/>
    </row>
    <row r="577">
      <c r="G577" s="120"/>
    </row>
    <row r="578">
      <c r="G578" s="120"/>
    </row>
    <row r="579">
      <c r="G579" s="120"/>
    </row>
    <row r="580">
      <c r="G580" s="120"/>
    </row>
    <row r="581">
      <c r="G581" s="120"/>
    </row>
    <row r="582">
      <c r="G582" s="120"/>
    </row>
    <row r="583">
      <c r="G583" s="120"/>
    </row>
    <row r="584">
      <c r="G584" s="120"/>
    </row>
    <row r="585">
      <c r="G585" s="120"/>
    </row>
    <row r="586">
      <c r="G586" s="120"/>
    </row>
    <row r="587">
      <c r="G587" s="120"/>
    </row>
    <row r="588">
      <c r="G588" s="120"/>
    </row>
    <row r="589">
      <c r="G589" s="120"/>
    </row>
    <row r="590">
      <c r="G590" s="120"/>
    </row>
    <row r="591">
      <c r="G591" s="120"/>
    </row>
    <row r="592">
      <c r="G592" s="120"/>
    </row>
    <row r="593">
      <c r="G593" s="120"/>
    </row>
    <row r="594">
      <c r="G594" s="120"/>
    </row>
    <row r="595">
      <c r="G595" s="120"/>
    </row>
    <row r="596">
      <c r="G596" s="120"/>
    </row>
    <row r="597">
      <c r="G597" s="120"/>
    </row>
    <row r="598">
      <c r="G598" s="120"/>
    </row>
    <row r="599">
      <c r="G599" s="120"/>
    </row>
    <row r="600">
      <c r="G600" s="120"/>
    </row>
    <row r="601">
      <c r="G601" s="120"/>
    </row>
    <row r="602">
      <c r="G602" s="120"/>
    </row>
    <row r="603">
      <c r="G603" s="120"/>
    </row>
    <row r="604">
      <c r="G604" s="120"/>
    </row>
    <row r="605">
      <c r="G605" s="120"/>
    </row>
    <row r="606">
      <c r="G606" s="120"/>
    </row>
    <row r="607">
      <c r="G607" s="120"/>
    </row>
    <row r="608">
      <c r="G608" s="120"/>
    </row>
    <row r="609">
      <c r="G609" s="120"/>
    </row>
    <row r="610">
      <c r="G610" s="120"/>
    </row>
    <row r="611">
      <c r="G611" s="120"/>
    </row>
    <row r="612">
      <c r="G612" s="120"/>
    </row>
    <row r="613">
      <c r="G613" s="120"/>
    </row>
    <row r="614">
      <c r="G614" s="120"/>
    </row>
    <row r="615">
      <c r="G615" s="120"/>
    </row>
    <row r="616">
      <c r="G616" s="120"/>
    </row>
    <row r="617">
      <c r="G617" s="120"/>
    </row>
    <row r="618">
      <c r="G618" s="120"/>
    </row>
    <row r="619">
      <c r="G619" s="120"/>
    </row>
    <row r="620">
      <c r="G620" s="120"/>
    </row>
    <row r="621">
      <c r="G621" s="120"/>
    </row>
    <row r="622">
      <c r="G622" s="120"/>
    </row>
    <row r="623">
      <c r="G623" s="120"/>
    </row>
    <row r="624">
      <c r="G624" s="120"/>
    </row>
    <row r="625">
      <c r="G625" s="120"/>
    </row>
    <row r="626">
      <c r="G626" s="120"/>
    </row>
    <row r="627">
      <c r="G627" s="120"/>
    </row>
    <row r="628">
      <c r="G628" s="120"/>
    </row>
    <row r="629">
      <c r="G629" s="120"/>
    </row>
    <row r="630">
      <c r="G630" s="120"/>
    </row>
    <row r="631">
      <c r="G631" s="120"/>
    </row>
    <row r="632">
      <c r="G632" s="120"/>
    </row>
    <row r="633">
      <c r="G633" s="120"/>
    </row>
    <row r="634">
      <c r="G634" s="120"/>
    </row>
    <row r="635">
      <c r="G635" s="120"/>
    </row>
    <row r="636">
      <c r="G636" s="120"/>
    </row>
    <row r="637">
      <c r="G637" s="120"/>
    </row>
    <row r="638">
      <c r="G638" s="120"/>
    </row>
    <row r="639">
      <c r="G639" s="120"/>
    </row>
    <row r="640">
      <c r="G640" s="120"/>
    </row>
    <row r="641">
      <c r="G641" s="120"/>
    </row>
    <row r="642">
      <c r="G642" s="120"/>
    </row>
    <row r="643">
      <c r="G643" s="120"/>
    </row>
    <row r="644">
      <c r="G644" s="120"/>
    </row>
    <row r="645">
      <c r="G645" s="120"/>
    </row>
    <row r="646">
      <c r="G646" s="120"/>
    </row>
    <row r="647">
      <c r="G647" s="120"/>
    </row>
    <row r="648">
      <c r="G648" s="120"/>
    </row>
    <row r="649">
      <c r="G649" s="120"/>
    </row>
    <row r="650">
      <c r="G650" s="120"/>
    </row>
    <row r="651">
      <c r="G651" s="120"/>
    </row>
    <row r="652">
      <c r="G652" s="120"/>
    </row>
    <row r="653">
      <c r="G653" s="120"/>
    </row>
    <row r="654">
      <c r="G654" s="120"/>
    </row>
    <row r="655">
      <c r="G655" s="120"/>
    </row>
    <row r="656">
      <c r="G656" s="120"/>
    </row>
    <row r="657">
      <c r="G657" s="120"/>
    </row>
    <row r="658">
      <c r="G658" s="120"/>
    </row>
    <row r="659">
      <c r="G659" s="120"/>
    </row>
    <row r="660">
      <c r="G660" s="120"/>
    </row>
    <row r="661">
      <c r="G661" s="120"/>
    </row>
    <row r="662">
      <c r="G662" s="120"/>
    </row>
    <row r="663">
      <c r="G663" s="120"/>
    </row>
    <row r="664">
      <c r="G664" s="120"/>
    </row>
    <row r="665">
      <c r="G665" s="120"/>
    </row>
    <row r="666">
      <c r="G666" s="120"/>
    </row>
    <row r="667">
      <c r="G667" s="120"/>
    </row>
    <row r="668">
      <c r="G668" s="120"/>
    </row>
    <row r="669">
      <c r="G669" s="120"/>
    </row>
    <row r="670">
      <c r="G670" s="120"/>
    </row>
    <row r="671">
      <c r="G671" s="120"/>
    </row>
    <row r="672">
      <c r="G672" s="120"/>
    </row>
    <row r="673">
      <c r="G673" s="120"/>
    </row>
    <row r="674">
      <c r="G674" s="120"/>
    </row>
    <row r="675">
      <c r="G675" s="120"/>
    </row>
    <row r="676">
      <c r="G676" s="120"/>
    </row>
    <row r="677">
      <c r="G677" s="120"/>
    </row>
    <row r="678">
      <c r="G678" s="120"/>
    </row>
    <row r="679">
      <c r="G679" s="120"/>
    </row>
    <row r="680">
      <c r="G680" s="120"/>
    </row>
    <row r="681">
      <c r="G681" s="120"/>
    </row>
    <row r="682">
      <c r="G682" s="120"/>
    </row>
    <row r="683">
      <c r="G683" s="120"/>
    </row>
    <row r="684">
      <c r="G684" s="120"/>
    </row>
    <row r="685">
      <c r="G685" s="120"/>
    </row>
    <row r="686">
      <c r="G686" s="120"/>
    </row>
    <row r="687">
      <c r="G687" s="120"/>
    </row>
    <row r="688">
      <c r="G688" s="120"/>
    </row>
    <row r="689">
      <c r="G689" s="120"/>
    </row>
    <row r="690">
      <c r="G690" s="120"/>
    </row>
    <row r="691">
      <c r="G691" s="120"/>
    </row>
    <row r="692">
      <c r="G692" s="120"/>
    </row>
    <row r="693">
      <c r="G693" s="120"/>
    </row>
    <row r="694">
      <c r="G694" s="120"/>
    </row>
    <row r="695">
      <c r="G695" s="120"/>
    </row>
    <row r="696">
      <c r="G696" s="120"/>
    </row>
    <row r="697">
      <c r="G697" s="120"/>
    </row>
    <row r="698">
      <c r="G698" s="120"/>
    </row>
    <row r="699">
      <c r="G699" s="120"/>
    </row>
    <row r="700">
      <c r="G700" s="120"/>
    </row>
    <row r="701">
      <c r="G701" s="120"/>
    </row>
    <row r="702">
      <c r="G702" s="120"/>
    </row>
    <row r="703">
      <c r="G703" s="120"/>
    </row>
    <row r="704">
      <c r="G704" s="120"/>
    </row>
    <row r="705">
      <c r="G705" s="120"/>
    </row>
    <row r="706">
      <c r="G706" s="120"/>
    </row>
    <row r="707">
      <c r="G707" s="120"/>
    </row>
    <row r="708">
      <c r="G708" s="120"/>
    </row>
    <row r="709">
      <c r="G709" s="120"/>
    </row>
    <row r="710">
      <c r="G710" s="120"/>
    </row>
    <row r="711">
      <c r="G711" s="120"/>
    </row>
    <row r="712">
      <c r="G712" s="120"/>
    </row>
    <row r="713">
      <c r="G713" s="120"/>
    </row>
    <row r="714">
      <c r="G714" s="120"/>
    </row>
    <row r="715">
      <c r="G715" s="120"/>
    </row>
    <row r="716">
      <c r="G716" s="120"/>
    </row>
    <row r="717">
      <c r="G717" s="120"/>
    </row>
    <row r="718">
      <c r="G718" s="120"/>
    </row>
    <row r="719">
      <c r="G719" s="120"/>
    </row>
    <row r="720">
      <c r="G720" s="120"/>
    </row>
    <row r="721">
      <c r="G721" s="120"/>
    </row>
    <row r="722">
      <c r="G722" s="120"/>
    </row>
    <row r="723">
      <c r="G723" s="120"/>
    </row>
    <row r="724">
      <c r="G724" s="120"/>
    </row>
    <row r="725">
      <c r="G725" s="120"/>
    </row>
    <row r="726">
      <c r="G726" s="120"/>
    </row>
    <row r="727">
      <c r="G727" s="120"/>
    </row>
    <row r="728">
      <c r="G728" s="120"/>
    </row>
    <row r="729">
      <c r="G729" s="120"/>
    </row>
    <row r="730">
      <c r="G730" s="120"/>
    </row>
    <row r="731">
      <c r="G731" s="120"/>
    </row>
    <row r="732">
      <c r="G732" s="120"/>
    </row>
    <row r="733">
      <c r="G733" s="120"/>
    </row>
    <row r="734">
      <c r="G734" s="120"/>
    </row>
    <row r="735">
      <c r="G735" s="120"/>
    </row>
    <row r="736">
      <c r="G736" s="120"/>
    </row>
    <row r="737">
      <c r="G737" s="120"/>
    </row>
    <row r="738">
      <c r="G738" s="120"/>
    </row>
    <row r="739">
      <c r="G739" s="120"/>
    </row>
    <row r="740">
      <c r="G740" s="120"/>
    </row>
    <row r="741">
      <c r="G741" s="120"/>
    </row>
    <row r="742">
      <c r="G742" s="120"/>
    </row>
    <row r="743">
      <c r="G743" s="120"/>
    </row>
    <row r="744">
      <c r="G744" s="120"/>
    </row>
    <row r="745">
      <c r="G745" s="120"/>
    </row>
    <row r="746">
      <c r="G746" s="120"/>
    </row>
    <row r="747">
      <c r="G747" s="120"/>
    </row>
    <row r="748">
      <c r="G748" s="120"/>
    </row>
    <row r="749">
      <c r="G749" s="120"/>
    </row>
    <row r="750">
      <c r="G750" s="120"/>
    </row>
    <row r="751">
      <c r="G751" s="120"/>
    </row>
    <row r="752">
      <c r="G752" s="120"/>
    </row>
    <row r="753">
      <c r="G753" s="120"/>
    </row>
    <row r="754">
      <c r="G754" s="120"/>
    </row>
    <row r="755">
      <c r="G755" s="120"/>
    </row>
    <row r="756">
      <c r="G756" s="120"/>
    </row>
    <row r="757">
      <c r="G757" s="120"/>
    </row>
    <row r="758">
      <c r="G758" s="120"/>
    </row>
    <row r="759">
      <c r="G759" s="120"/>
    </row>
    <row r="760">
      <c r="G760" s="120"/>
    </row>
    <row r="761">
      <c r="G761" s="120"/>
    </row>
    <row r="762">
      <c r="G762" s="120"/>
    </row>
    <row r="763">
      <c r="G763" s="120"/>
    </row>
    <row r="764">
      <c r="G764" s="120"/>
    </row>
    <row r="765">
      <c r="G765" s="120"/>
    </row>
    <row r="766">
      <c r="G766" s="120"/>
    </row>
    <row r="767">
      <c r="G767" s="120"/>
    </row>
    <row r="768">
      <c r="G768" s="120"/>
    </row>
    <row r="769">
      <c r="G769" s="120"/>
    </row>
    <row r="770">
      <c r="G770" s="120"/>
    </row>
    <row r="771">
      <c r="G771" s="120"/>
    </row>
    <row r="772">
      <c r="G772" s="120"/>
    </row>
    <row r="773">
      <c r="G773" s="120"/>
    </row>
    <row r="774">
      <c r="G774" s="120"/>
    </row>
    <row r="775">
      <c r="G775" s="120"/>
    </row>
    <row r="776">
      <c r="G776" s="120"/>
    </row>
    <row r="777">
      <c r="G777" s="120"/>
    </row>
    <row r="778">
      <c r="G778" s="120"/>
    </row>
    <row r="779">
      <c r="G779" s="120"/>
    </row>
    <row r="780">
      <c r="G780" s="120"/>
    </row>
    <row r="781">
      <c r="G781" s="120"/>
    </row>
    <row r="782">
      <c r="G782" s="120"/>
    </row>
    <row r="783">
      <c r="G783" s="120"/>
    </row>
    <row r="784">
      <c r="G784" s="120"/>
    </row>
    <row r="785">
      <c r="G785" s="120"/>
    </row>
    <row r="786">
      <c r="G786" s="120"/>
    </row>
    <row r="787">
      <c r="G787" s="120"/>
    </row>
    <row r="788">
      <c r="G788" s="120"/>
    </row>
    <row r="789">
      <c r="G789" s="120"/>
    </row>
    <row r="790">
      <c r="G790" s="120"/>
    </row>
    <row r="791">
      <c r="G791" s="120"/>
    </row>
    <row r="792">
      <c r="G792" s="120"/>
    </row>
    <row r="793">
      <c r="G793" s="120"/>
    </row>
    <row r="794">
      <c r="G794" s="120"/>
    </row>
    <row r="795">
      <c r="G795" s="120"/>
    </row>
    <row r="796">
      <c r="G796" s="120"/>
    </row>
    <row r="797">
      <c r="G797" s="120"/>
    </row>
    <row r="798">
      <c r="G798" s="120"/>
    </row>
    <row r="799">
      <c r="G799" s="120"/>
    </row>
    <row r="800">
      <c r="G800" s="120"/>
    </row>
    <row r="801">
      <c r="G801" s="120"/>
    </row>
    <row r="802">
      <c r="G802" s="120"/>
    </row>
    <row r="803">
      <c r="G803" s="120"/>
    </row>
    <row r="804">
      <c r="G804" s="120"/>
    </row>
    <row r="805">
      <c r="G805" s="120"/>
    </row>
    <row r="806">
      <c r="G806" s="120"/>
    </row>
    <row r="807">
      <c r="G807" s="120"/>
    </row>
    <row r="808">
      <c r="G808" s="120"/>
    </row>
    <row r="809">
      <c r="G809" s="120"/>
    </row>
    <row r="810">
      <c r="G810" s="120"/>
    </row>
    <row r="811">
      <c r="G811" s="120"/>
    </row>
    <row r="812">
      <c r="G812" s="120"/>
    </row>
    <row r="813">
      <c r="G813" s="120"/>
    </row>
    <row r="814">
      <c r="G814" s="120"/>
    </row>
    <row r="815">
      <c r="G815" s="120"/>
    </row>
    <row r="816">
      <c r="G816" s="120"/>
    </row>
    <row r="817">
      <c r="G817" s="120"/>
    </row>
    <row r="818">
      <c r="G818" s="120"/>
    </row>
    <row r="819">
      <c r="G819" s="120"/>
    </row>
    <row r="820">
      <c r="G820" s="120"/>
    </row>
    <row r="821">
      <c r="G821" s="120"/>
    </row>
    <row r="822">
      <c r="G822" s="120"/>
    </row>
    <row r="823">
      <c r="G823" s="120"/>
    </row>
    <row r="824">
      <c r="G824" s="120"/>
    </row>
    <row r="825">
      <c r="G825" s="120"/>
    </row>
    <row r="826">
      <c r="G826" s="120"/>
    </row>
    <row r="827">
      <c r="G827" s="120"/>
    </row>
    <row r="828">
      <c r="G828" s="120"/>
    </row>
    <row r="829">
      <c r="G829" s="120"/>
    </row>
    <row r="830">
      <c r="G830" s="120"/>
    </row>
    <row r="831">
      <c r="G831" s="120"/>
    </row>
    <row r="832">
      <c r="G832" s="120"/>
    </row>
    <row r="833">
      <c r="G833" s="120"/>
    </row>
    <row r="834">
      <c r="G834" s="120"/>
    </row>
    <row r="835">
      <c r="G835" s="120"/>
    </row>
    <row r="836">
      <c r="G836" s="120"/>
    </row>
    <row r="837">
      <c r="G837" s="120"/>
    </row>
    <row r="838">
      <c r="G838" s="120"/>
    </row>
    <row r="839">
      <c r="G839" s="120"/>
    </row>
    <row r="840">
      <c r="G840" s="120"/>
    </row>
    <row r="841">
      <c r="G841" s="120"/>
    </row>
    <row r="842">
      <c r="G842" s="120"/>
    </row>
    <row r="843">
      <c r="G843" s="120"/>
    </row>
    <row r="844">
      <c r="G844" s="120"/>
    </row>
    <row r="845">
      <c r="G845" s="120"/>
    </row>
    <row r="846">
      <c r="G846" s="120"/>
    </row>
    <row r="847">
      <c r="G847" s="120"/>
    </row>
    <row r="848">
      <c r="G848" s="120"/>
    </row>
    <row r="849">
      <c r="G849" s="120"/>
    </row>
    <row r="850">
      <c r="G850" s="120"/>
    </row>
    <row r="851">
      <c r="G851" s="120"/>
    </row>
    <row r="852">
      <c r="G852" s="120"/>
    </row>
    <row r="853">
      <c r="G853" s="120"/>
    </row>
    <row r="854">
      <c r="G854" s="120"/>
    </row>
    <row r="855">
      <c r="G855" s="120"/>
    </row>
    <row r="856">
      <c r="G856" s="120"/>
    </row>
    <row r="857">
      <c r="G857" s="120"/>
    </row>
    <row r="858">
      <c r="G858" s="120"/>
    </row>
    <row r="859">
      <c r="G859" s="120"/>
    </row>
    <row r="860">
      <c r="G860" s="120"/>
    </row>
    <row r="861">
      <c r="G861" s="120"/>
    </row>
    <row r="862">
      <c r="G862" s="120"/>
    </row>
    <row r="863">
      <c r="G863" s="120"/>
    </row>
    <row r="864">
      <c r="G864" s="120"/>
    </row>
    <row r="865">
      <c r="G865" s="120"/>
    </row>
    <row r="866">
      <c r="G866" s="120"/>
    </row>
    <row r="867">
      <c r="G867" s="120"/>
    </row>
    <row r="868">
      <c r="G868" s="120"/>
    </row>
    <row r="869">
      <c r="G869" s="120"/>
    </row>
    <row r="870">
      <c r="G870" s="120"/>
    </row>
    <row r="871">
      <c r="G871" s="120"/>
    </row>
    <row r="872">
      <c r="G872" s="120"/>
    </row>
    <row r="873">
      <c r="G873" s="120"/>
    </row>
    <row r="874">
      <c r="G874" s="120"/>
    </row>
    <row r="875">
      <c r="G875" s="120"/>
    </row>
    <row r="876">
      <c r="G876" s="120"/>
    </row>
    <row r="877">
      <c r="G877" s="120"/>
    </row>
    <row r="878">
      <c r="G878" s="120"/>
    </row>
    <row r="879">
      <c r="G879" s="120"/>
    </row>
    <row r="880">
      <c r="G880" s="120"/>
    </row>
    <row r="881">
      <c r="G881" s="120"/>
    </row>
    <row r="882">
      <c r="G882" s="120"/>
    </row>
    <row r="883">
      <c r="G883" s="120"/>
    </row>
    <row r="884">
      <c r="G884" s="120"/>
    </row>
    <row r="885">
      <c r="G885" s="120"/>
    </row>
    <row r="886">
      <c r="G886" s="120"/>
    </row>
    <row r="887">
      <c r="G887" s="120"/>
    </row>
    <row r="888">
      <c r="G888" s="120"/>
    </row>
    <row r="889">
      <c r="G889" s="120"/>
    </row>
    <row r="890">
      <c r="G890" s="120"/>
    </row>
    <row r="891">
      <c r="G891" s="120"/>
    </row>
    <row r="892">
      <c r="G892" s="120"/>
    </row>
    <row r="893">
      <c r="G893" s="120"/>
    </row>
    <row r="894">
      <c r="G894" s="120"/>
    </row>
    <row r="895">
      <c r="G895" s="120"/>
    </row>
    <row r="896">
      <c r="G896" s="120"/>
    </row>
    <row r="897">
      <c r="G897" s="120"/>
    </row>
    <row r="898">
      <c r="G898" s="120"/>
    </row>
    <row r="899">
      <c r="G899" s="120"/>
    </row>
    <row r="900">
      <c r="G900" s="120"/>
    </row>
    <row r="901">
      <c r="G901" s="120"/>
    </row>
    <row r="902">
      <c r="G902" s="120"/>
    </row>
    <row r="903">
      <c r="G903" s="120"/>
    </row>
    <row r="904">
      <c r="G904" s="120"/>
    </row>
    <row r="905">
      <c r="G905" s="120"/>
    </row>
    <row r="906">
      <c r="G906" s="120"/>
    </row>
    <row r="907">
      <c r="G907" s="120"/>
    </row>
    <row r="908">
      <c r="G908" s="120"/>
    </row>
    <row r="909">
      <c r="G909" s="120"/>
    </row>
    <row r="910">
      <c r="G910" s="120"/>
    </row>
    <row r="911">
      <c r="G911" s="120"/>
    </row>
    <row r="912">
      <c r="G912" s="120"/>
    </row>
    <row r="913">
      <c r="G913" s="120"/>
    </row>
    <row r="914">
      <c r="G914" s="120"/>
    </row>
    <row r="915">
      <c r="G915" s="120"/>
    </row>
    <row r="916">
      <c r="G916" s="120"/>
    </row>
    <row r="917">
      <c r="G917" s="120"/>
    </row>
    <row r="918">
      <c r="G918" s="120"/>
    </row>
    <row r="919">
      <c r="G919" s="120"/>
    </row>
    <row r="920">
      <c r="G920" s="120"/>
    </row>
    <row r="921">
      <c r="G921" s="120"/>
    </row>
    <row r="922">
      <c r="G922" s="120"/>
    </row>
    <row r="923">
      <c r="G923" s="120"/>
    </row>
    <row r="924">
      <c r="G924" s="120"/>
    </row>
    <row r="925">
      <c r="G925" s="120"/>
    </row>
    <row r="926">
      <c r="G926" s="120"/>
    </row>
    <row r="927">
      <c r="G927" s="120"/>
    </row>
    <row r="928">
      <c r="G928" s="120"/>
    </row>
    <row r="929">
      <c r="G929" s="120"/>
    </row>
    <row r="930">
      <c r="G930" s="120"/>
    </row>
    <row r="931">
      <c r="G931" s="120"/>
    </row>
    <row r="932">
      <c r="G932" s="120"/>
    </row>
    <row r="933">
      <c r="G933" s="120"/>
    </row>
    <row r="934">
      <c r="G934" s="120"/>
    </row>
    <row r="935">
      <c r="G935" s="120"/>
    </row>
    <row r="936">
      <c r="G936" s="120"/>
    </row>
    <row r="937">
      <c r="G937" s="120"/>
    </row>
    <row r="938">
      <c r="G938" s="120"/>
    </row>
    <row r="939">
      <c r="G939" s="120"/>
    </row>
    <row r="940">
      <c r="G940" s="120"/>
    </row>
    <row r="941">
      <c r="G941" s="120"/>
    </row>
    <row r="942">
      <c r="G942" s="120"/>
    </row>
    <row r="943">
      <c r="G943" s="120"/>
    </row>
    <row r="944">
      <c r="G944" s="120"/>
    </row>
    <row r="945">
      <c r="G945" s="120"/>
    </row>
    <row r="946">
      <c r="G946" s="120"/>
    </row>
    <row r="947">
      <c r="G947" s="120"/>
    </row>
    <row r="948">
      <c r="G948" s="120"/>
    </row>
    <row r="949">
      <c r="G949" s="120"/>
    </row>
    <row r="950">
      <c r="G950" s="120"/>
    </row>
    <row r="951">
      <c r="G951" s="120"/>
    </row>
    <row r="952">
      <c r="G952" s="120"/>
    </row>
    <row r="953">
      <c r="G953" s="120"/>
    </row>
    <row r="954">
      <c r="G954" s="120"/>
    </row>
    <row r="955">
      <c r="G955" s="120"/>
    </row>
    <row r="956">
      <c r="G956" s="120"/>
    </row>
    <row r="957">
      <c r="G957" s="120"/>
    </row>
    <row r="958">
      <c r="G958" s="120"/>
    </row>
    <row r="959">
      <c r="G959" s="120"/>
    </row>
    <row r="960">
      <c r="G960" s="120"/>
    </row>
    <row r="961">
      <c r="G961" s="120"/>
    </row>
    <row r="962">
      <c r="G962" s="120"/>
    </row>
    <row r="963">
      <c r="G963" s="120"/>
    </row>
    <row r="964">
      <c r="G964" s="120"/>
    </row>
    <row r="965">
      <c r="G965" s="120"/>
    </row>
    <row r="966">
      <c r="G966" s="120"/>
    </row>
    <row r="967">
      <c r="G967" s="120"/>
    </row>
    <row r="968">
      <c r="G968" s="120"/>
    </row>
    <row r="969">
      <c r="G969" s="120"/>
    </row>
    <row r="970">
      <c r="G970" s="120"/>
    </row>
    <row r="971">
      <c r="G971" s="120"/>
    </row>
    <row r="972">
      <c r="G972" s="120"/>
    </row>
    <row r="973">
      <c r="G973" s="120"/>
    </row>
    <row r="974">
      <c r="G974" s="120"/>
    </row>
    <row r="975">
      <c r="G975" s="120"/>
    </row>
    <row r="976">
      <c r="G976" s="120"/>
    </row>
    <row r="977">
      <c r="G977" s="120"/>
    </row>
    <row r="978">
      <c r="G978" s="120"/>
    </row>
    <row r="979">
      <c r="G979" s="120"/>
    </row>
    <row r="980">
      <c r="G980" s="120"/>
    </row>
    <row r="981">
      <c r="G981" s="120"/>
    </row>
    <row r="982">
      <c r="G982" s="120"/>
    </row>
    <row r="983">
      <c r="G983" s="120"/>
    </row>
    <row r="984">
      <c r="G984" s="120"/>
    </row>
    <row r="985">
      <c r="G985" s="120"/>
    </row>
    <row r="986">
      <c r="G986" s="120"/>
    </row>
    <row r="987">
      <c r="G987" s="120"/>
    </row>
    <row r="988">
      <c r="G988" s="120"/>
    </row>
    <row r="989">
      <c r="G989" s="120"/>
    </row>
    <row r="990">
      <c r="G990" s="120"/>
    </row>
    <row r="991">
      <c r="G991" s="120"/>
    </row>
    <row r="992">
      <c r="G992" s="120"/>
    </row>
    <row r="993">
      <c r="G993" s="120"/>
    </row>
    <row r="994">
      <c r="G994" s="120"/>
    </row>
    <row r="995">
      <c r="G995" s="120"/>
    </row>
    <row r="996">
      <c r="G996" s="120"/>
    </row>
    <row r="997">
      <c r="G997" s="120"/>
    </row>
    <row r="998">
      <c r="G998" s="12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13"/>
    <col customWidth="1" min="3" max="4" width="25.75"/>
    <col customWidth="1" min="5" max="5" width="24.5"/>
    <col customWidth="1" min="6" max="6" width="10.75"/>
    <col customWidth="1" min="7" max="7" width="8.38"/>
    <col customWidth="1" min="8" max="8" width="21.88"/>
    <col customWidth="1" min="9" max="9" width="16.0"/>
  </cols>
  <sheetData>
    <row r="1">
      <c r="A1" s="61" t="s">
        <v>4</v>
      </c>
      <c r="B1" s="118" t="s">
        <v>146</v>
      </c>
      <c r="C1" s="118" t="s">
        <v>147</v>
      </c>
      <c r="D1" s="118" t="s">
        <v>148</v>
      </c>
      <c r="E1" s="118" t="s">
        <v>149</v>
      </c>
      <c r="F1" s="118" t="s">
        <v>150</v>
      </c>
      <c r="G1" s="185" t="s">
        <v>96</v>
      </c>
      <c r="H1" s="118" t="s">
        <v>144</v>
      </c>
      <c r="I1" s="118" t="s">
        <v>54</v>
      </c>
      <c r="J1" s="119" t="s">
        <v>145</v>
      </c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>
      <c r="A2" s="121">
        <v>55.0</v>
      </c>
      <c r="B2" s="186">
        <v>90.0</v>
      </c>
      <c r="C2" s="186">
        <v>100.0</v>
      </c>
      <c r="D2" s="122">
        <v>47.19</v>
      </c>
      <c r="E2" s="122">
        <v>100.0</v>
      </c>
      <c r="F2" s="122">
        <f t="shared" ref="F2:F23" si="1">B2+C2+D2+E2</f>
        <v>337.19</v>
      </c>
      <c r="G2" s="186">
        <v>0.0</v>
      </c>
      <c r="H2" s="186">
        <f t="shared" ref="H2:H23" si="2">F2-G2</f>
        <v>337.19</v>
      </c>
      <c r="I2" s="122">
        <f t="shared" ref="I2:I23" si="3">(H2-$N$10)/($H$2-$N$10)</f>
        <v>1</v>
      </c>
      <c r="J2" s="122">
        <f t="shared" ref="J2:J9" si="4">I2*400</f>
        <v>400</v>
      </c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>
      <c r="A3" s="121">
        <v>11.0</v>
      </c>
      <c r="B3" s="186">
        <v>85.0</v>
      </c>
      <c r="C3" s="186">
        <v>90.0</v>
      </c>
      <c r="D3" s="122">
        <v>58.41</v>
      </c>
      <c r="E3" s="122">
        <v>93.33333333</v>
      </c>
      <c r="F3" s="122">
        <f t="shared" si="1"/>
        <v>326.7433333</v>
      </c>
      <c r="G3" s="186">
        <v>15.0</v>
      </c>
      <c r="H3" s="186">
        <f t="shared" si="2"/>
        <v>311.7433333</v>
      </c>
      <c r="I3" s="122">
        <f t="shared" si="3"/>
        <v>0.9068450802</v>
      </c>
      <c r="J3" s="122">
        <f t="shared" si="4"/>
        <v>362.7380321</v>
      </c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>
      <c r="A4" s="123">
        <v>19.0</v>
      </c>
      <c r="B4" s="187">
        <v>75.0</v>
      </c>
      <c r="C4" s="187">
        <v>73.0</v>
      </c>
      <c r="D4" s="124">
        <v>64.02</v>
      </c>
      <c r="E4" s="124">
        <v>60.0</v>
      </c>
      <c r="F4" s="124">
        <f t="shared" si="1"/>
        <v>272.02</v>
      </c>
      <c r="G4" s="187">
        <v>0.0</v>
      </c>
      <c r="H4" s="187">
        <f t="shared" si="2"/>
        <v>272.02</v>
      </c>
      <c r="I4" s="124">
        <f t="shared" si="3"/>
        <v>0.7614262723</v>
      </c>
      <c r="J4" s="124">
        <f t="shared" si="4"/>
        <v>304.5705089</v>
      </c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>
      <c r="A5" s="123">
        <v>17.0</v>
      </c>
      <c r="B5" s="187">
        <v>75.0</v>
      </c>
      <c r="C5" s="187">
        <v>59.0</v>
      </c>
      <c r="D5" s="124">
        <v>34.0</v>
      </c>
      <c r="E5" s="124">
        <v>90.0</v>
      </c>
      <c r="F5" s="124">
        <f t="shared" si="1"/>
        <v>258</v>
      </c>
      <c r="G5" s="187">
        <v>0.0</v>
      </c>
      <c r="H5" s="187">
        <f t="shared" si="2"/>
        <v>258</v>
      </c>
      <c r="I5" s="124">
        <f t="shared" si="3"/>
        <v>0.7101019871</v>
      </c>
      <c r="J5" s="124">
        <f t="shared" si="4"/>
        <v>284.0407949</v>
      </c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>
      <c r="A6" s="123">
        <v>41.0</v>
      </c>
      <c r="B6" s="187">
        <v>75.0</v>
      </c>
      <c r="C6" s="187">
        <v>81.0</v>
      </c>
      <c r="D6" s="124">
        <v>59.4</v>
      </c>
      <c r="E6" s="124">
        <v>70.0</v>
      </c>
      <c r="F6" s="124">
        <f t="shared" si="1"/>
        <v>285.4</v>
      </c>
      <c r="G6" s="187">
        <v>30.0</v>
      </c>
      <c r="H6" s="187">
        <f t="shared" si="2"/>
        <v>255.4</v>
      </c>
      <c r="I6" s="124">
        <f t="shared" si="3"/>
        <v>0.7005839314</v>
      </c>
      <c r="J6" s="124">
        <f t="shared" si="4"/>
        <v>280.2335726</v>
      </c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>
      <c r="A7" s="125">
        <v>43.0</v>
      </c>
      <c r="B7" s="188">
        <v>85.0</v>
      </c>
      <c r="C7" s="188">
        <v>35.0</v>
      </c>
      <c r="D7" s="126">
        <v>31.68</v>
      </c>
      <c r="E7" s="126">
        <v>100.0</v>
      </c>
      <c r="F7" s="126">
        <f t="shared" si="1"/>
        <v>251.68</v>
      </c>
      <c r="G7" s="188">
        <v>0.0</v>
      </c>
      <c r="H7" s="188">
        <f t="shared" si="2"/>
        <v>251.68</v>
      </c>
      <c r="I7" s="126">
        <f t="shared" si="3"/>
        <v>0.6869657901</v>
      </c>
      <c r="J7" s="126">
        <f t="shared" si="4"/>
        <v>274.786316</v>
      </c>
      <c r="K7" s="120"/>
      <c r="L7" s="120"/>
      <c r="M7" s="127"/>
      <c r="N7" s="127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>
      <c r="A8" s="125">
        <v>23.0</v>
      </c>
      <c r="B8" s="188">
        <v>75.0</v>
      </c>
      <c r="C8" s="188">
        <v>39.0</v>
      </c>
      <c r="D8" s="126">
        <v>66.33</v>
      </c>
      <c r="E8" s="126">
        <v>100.0</v>
      </c>
      <c r="F8" s="126">
        <f t="shared" si="1"/>
        <v>280.33</v>
      </c>
      <c r="G8" s="188">
        <v>30.0</v>
      </c>
      <c r="H8" s="188">
        <f t="shared" si="2"/>
        <v>250.33</v>
      </c>
      <c r="I8" s="126">
        <f t="shared" si="3"/>
        <v>0.6820237227</v>
      </c>
      <c r="J8" s="126">
        <f t="shared" si="4"/>
        <v>272.8094891</v>
      </c>
      <c r="K8" s="120"/>
      <c r="L8" s="128"/>
      <c r="M8" s="129" t="s">
        <v>64</v>
      </c>
      <c r="N8" s="130">
        <f>AVERAGE(H2:H23)</f>
        <v>185.732697</v>
      </c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>
      <c r="A9" s="125">
        <v>31.0</v>
      </c>
      <c r="B9" s="188">
        <v>80.0</v>
      </c>
      <c r="C9" s="188">
        <v>53.0</v>
      </c>
      <c r="D9" s="126">
        <v>62.37</v>
      </c>
      <c r="E9" s="126">
        <v>70.0</v>
      </c>
      <c r="F9" s="126">
        <f t="shared" si="1"/>
        <v>265.37</v>
      </c>
      <c r="G9" s="188">
        <v>30.0</v>
      </c>
      <c r="H9" s="188">
        <f t="shared" si="2"/>
        <v>235.37</v>
      </c>
      <c r="I9" s="126">
        <f t="shared" si="3"/>
        <v>0.6272582943</v>
      </c>
      <c r="J9" s="126">
        <f t="shared" si="4"/>
        <v>250.9033177</v>
      </c>
      <c r="K9" s="120"/>
      <c r="L9" s="128"/>
      <c r="M9" s="129" t="s">
        <v>66</v>
      </c>
      <c r="N9" s="130">
        <f>STDEV(H2:H23)</f>
        <v>81.13848606</v>
      </c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>
      <c r="A10" s="131">
        <v>29.0</v>
      </c>
      <c r="B10" s="133">
        <v>80.0</v>
      </c>
      <c r="C10" s="133">
        <v>66.0</v>
      </c>
      <c r="D10" s="132">
        <v>35.376</v>
      </c>
      <c r="E10" s="132">
        <v>50.0</v>
      </c>
      <c r="F10" s="132">
        <f t="shared" si="1"/>
        <v>231.376</v>
      </c>
      <c r="G10" s="133">
        <v>30.0</v>
      </c>
      <c r="H10" s="133">
        <f t="shared" si="2"/>
        <v>201.376</v>
      </c>
      <c r="I10" s="132">
        <f t="shared" si="3"/>
        <v>0.5028133764</v>
      </c>
      <c r="J10" s="133">
        <v>40.0</v>
      </c>
      <c r="K10" s="120"/>
      <c r="L10" s="128"/>
      <c r="M10" s="129" t="s">
        <v>68</v>
      </c>
      <c r="N10" s="130">
        <f>AVERAGE(H2:H23) - 1.5 * STDEV(H2:H23)</f>
        <v>64.02496787</v>
      </c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>
      <c r="A11" s="131">
        <v>53.0</v>
      </c>
      <c r="B11" s="133">
        <v>65.0</v>
      </c>
      <c r="C11" s="132">
        <v>28.0</v>
      </c>
      <c r="D11" s="132">
        <v>46.53</v>
      </c>
      <c r="E11" s="132">
        <v>60.0</v>
      </c>
      <c r="F11" s="132">
        <f t="shared" si="1"/>
        <v>199.53</v>
      </c>
      <c r="G11" s="133">
        <v>0.0</v>
      </c>
      <c r="H11" s="133">
        <f t="shared" si="2"/>
        <v>199.53</v>
      </c>
      <c r="I11" s="132">
        <f t="shared" si="3"/>
        <v>0.4960555569</v>
      </c>
      <c r="J11" s="133">
        <v>40.0</v>
      </c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>
      <c r="A12" s="131">
        <v>45.0</v>
      </c>
      <c r="B12" s="133">
        <v>75.0</v>
      </c>
      <c r="C12" s="133">
        <v>11.0</v>
      </c>
      <c r="D12" s="132">
        <v>52.47</v>
      </c>
      <c r="E12" s="132">
        <v>60.0</v>
      </c>
      <c r="F12" s="132">
        <f t="shared" si="1"/>
        <v>198.47</v>
      </c>
      <c r="G12" s="133">
        <v>0.0</v>
      </c>
      <c r="H12" s="133">
        <f t="shared" si="2"/>
        <v>198.47</v>
      </c>
      <c r="I12" s="132">
        <f t="shared" si="3"/>
        <v>0.4921751188</v>
      </c>
      <c r="J12" s="133">
        <v>40.0</v>
      </c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>
      <c r="A13" s="131">
        <v>25.0</v>
      </c>
      <c r="B13" s="133">
        <v>75.0</v>
      </c>
      <c r="C13" s="133">
        <v>48.0</v>
      </c>
      <c r="D13" s="132">
        <v>12.54</v>
      </c>
      <c r="E13" s="132">
        <v>80.0</v>
      </c>
      <c r="F13" s="132">
        <f t="shared" si="1"/>
        <v>215.54</v>
      </c>
      <c r="G13" s="133">
        <v>30.0</v>
      </c>
      <c r="H13" s="133">
        <f t="shared" si="2"/>
        <v>185.54</v>
      </c>
      <c r="I13" s="132">
        <f t="shared" si="3"/>
        <v>0.4448410954</v>
      </c>
      <c r="J13" s="133">
        <v>40.0</v>
      </c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>
      <c r="A14" s="131">
        <v>47.0</v>
      </c>
      <c r="B14" s="133">
        <v>85.0</v>
      </c>
      <c r="C14" s="133">
        <v>23.0</v>
      </c>
      <c r="D14" s="132">
        <v>0.0</v>
      </c>
      <c r="E14" s="132">
        <v>60.0</v>
      </c>
      <c r="F14" s="132">
        <f t="shared" si="1"/>
        <v>168</v>
      </c>
      <c r="G14" s="133">
        <v>0.0</v>
      </c>
      <c r="H14" s="133">
        <f t="shared" si="2"/>
        <v>168</v>
      </c>
      <c r="I14" s="132">
        <f t="shared" si="3"/>
        <v>0.3806308271</v>
      </c>
      <c r="J14" s="133">
        <v>40.0</v>
      </c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>
      <c r="A15" s="131">
        <v>61.0</v>
      </c>
      <c r="B15" s="133">
        <v>75.0</v>
      </c>
      <c r="C15" s="133">
        <v>43.0</v>
      </c>
      <c r="D15" s="132">
        <v>0.0</v>
      </c>
      <c r="E15" s="132">
        <v>80.0</v>
      </c>
      <c r="F15" s="132">
        <f t="shared" si="1"/>
        <v>198</v>
      </c>
      <c r="G15" s="133">
        <v>30.0</v>
      </c>
      <c r="H15" s="133">
        <f t="shared" si="2"/>
        <v>168</v>
      </c>
      <c r="I15" s="132">
        <f t="shared" si="3"/>
        <v>0.3806308271</v>
      </c>
      <c r="J15" s="133">
        <v>40.0</v>
      </c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>
      <c r="A16" s="131">
        <v>59.0</v>
      </c>
      <c r="B16" s="133">
        <v>65.0</v>
      </c>
      <c r="C16" s="133">
        <v>21.0</v>
      </c>
      <c r="D16" s="132">
        <v>0.0</v>
      </c>
      <c r="E16" s="132">
        <v>60.0</v>
      </c>
      <c r="F16" s="132">
        <f t="shared" si="1"/>
        <v>146</v>
      </c>
      <c r="G16" s="133">
        <v>0.0</v>
      </c>
      <c r="H16" s="133">
        <f t="shared" si="2"/>
        <v>146</v>
      </c>
      <c r="I16" s="132">
        <f t="shared" si="3"/>
        <v>0.3000934325</v>
      </c>
      <c r="J16" s="133">
        <v>40.0</v>
      </c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>
      <c r="A17" s="131">
        <v>21.0</v>
      </c>
      <c r="B17" s="133">
        <v>70.0</v>
      </c>
      <c r="C17" s="133">
        <v>31.0</v>
      </c>
      <c r="D17" s="132">
        <v>0.0</v>
      </c>
      <c r="E17" s="132">
        <v>60.0</v>
      </c>
      <c r="F17" s="132">
        <f t="shared" si="1"/>
        <v>161</v>
      </c>
      <c r="G17" s="133">
        <v>30.0</v>
      </c>
      <c r="H17" s="133">
        <f t="shared" si="2"/>
        <v>131</v>
      </c>
      <c r="I17" s="132">
        <f t="shared" si="3"/>
        <v>0.2451815725</v>
      </c>
      <c r="J17" s="133">
        <v>40.0</v>
      </c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>
      <c r="A18" s="131">
        <v>27.0</v>
      </c>
      <c r="B18" s="133">
        <v>70.0</v>
      </c>
      <c r="C18" s="133">
        <v>25.0</v>
      </c>
      <c r="D18" s="132">
        <v>0.0</v>
      </c>
      <c r="E18" s="132">
        <v>60.0</v>
      </c>
      <c r="F18" s="132">
        <f t="shared" si="1"/>
        <v>155</v>
      </c>
      <c r="G18" s="133">
        <v>30.0</v>
      </c>
      <c r="H18" s="133">
        <f t="shared" si="2"/>
        <v>125</v>
      </c>
      <c r="I18" s="132">
        <f t="shared" si="3"/>
        <v>0.2232168285</v>
      </c>
      <c r="J18" s="133">
        <v>40.0</v>
      </c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>
      <c r="A19" s="131">
        <v>33.0</v>
      </c>
      <c r="B19" s="189"/>
      <c r="C19" s="132">
        <v>14.0</v>
      </c>
      <c r="D19" s="132">
        <v>0.0</v>
      </c>
      <c r="E19" s="132">
        <v>100.0</v>
      </c>
      <c r="F19" s="132">
        <f t="shared" si="1"/>
        <v>114</v>
      </c>
      <c r="G19" s="133">
        <v>0.0</v>
      </c>
      <c r="H19" s="133">
        <f t="shared" si="2"/>
        <v>114</v>
      </c>
      <c r="I19" s="132">
        <f t="shared" si="3"/>
        <v>0.1829481312</v>
      </c>
      <c r="J19" s="133">
        <v>40.0</v>
      </c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>
      <c r="A20" s="131">
        <v>57.0</v>
      </c>
      <c r="B20" s="133">
        <v>65.0</v>
      </c>
      <c r="C20" s="132">
        <v>19.0</v>
      </c>
      <c r="D20" s="132">
        <v>3.3</v>
      </c>
      <c r="E20" s="132">
        <v>40.0</v>
      </c>
      <c r="F20" s="132">
        <f t="shared" si="1"/>
        <v>127.3</v>
      </c>
      <c r="G20" s="133">
        <v>30.0</v>
      </c>
      <c r="H20" s="133">
        <f t="shared" si="2"/>
        <v>97.3</v>
      </c>
      <c r="I20" s="132">
        <f t="shared" si="3"/>
        <v>0.121812927</v>
      </c>
      <c r="J20" s="133">
        <v>40.0</v>
      </c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>
      <c r="A21" s="131">
        <v>13.0</v>
      </c>
      <c r="B21" s="133">
        <v>55.0</v>
      </c>
      <c r="C21" s="132">
        <v>15.0</v>
      </c>
      <c r="D21" s="132">
        <v>0.0</v>
      </c>
      <c r="E21" s="132">
        <v>60.0</v>
      </c>
      <c r="F21" s="132">
        <f t="shared" si="1"/>
        <v>130</v>
      </c>
      <c r="G21" s="133">
        <v>55.0</v>
      </c>
      <c r="H21" s="133">
        <f t="shared" si="2"/>
        <v>75</v>
      </c>
      <c r="I21" s="132">
        <f t="shared" si="3"/>
        <v>0.04017729517</v>
      </c>
      <c r="J21" s="133">
        <v>40.0</v>
      </c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>
      <c r="A22" s="131">
        <v>49.0</v>
      </c>
      <c r="B22" s="189"/>
      <c r="C22" s="132">
        <v>12.0</v>
      </c>
      <c r="D22" s="132">
        <v>0.0</v>
      </c>
      <c r="E22" s="132">
        <v>60.0</v>
      </c>
      <c r="F22" s="132">
        <f t="shared" si="1"/>
        <v>72</v>
      </c>
      <c r="G22" s="133">
        <v>0.0</v>
      </c>
      <c r="H22" s="133">
        <f t="shared" si="2"/>
        <v>72</v>
      </c>
      <c r="I22" s="132">
        <f t="shared" si="3"/>
        <v>0.02919492317</v>
      </c>
      <c r="J22" s="133">
        <v>40.0</v>
      </c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>
      <c r="A23" s="131">
        <v>51.0</v>
      </c>
      <c r="B23" s="133">
        <v>60.0</v>
      </c>
      <c r="C23" s="132">
        <v>17.0</v>
      </c>
      <c r="D23" s="132">
        <v>16.17</v>
      </c>
      <c r="E23" s="132">
        <v>40.0</v>
      </c>
      <c r="F23" s="132">
        <f t="shared" si="1"/>
        <v>133.17</v>
      </c>
      <c r="G23" s="133">
        <v>100.0</v>
      </c>
      <c r="H23" s="133">
        <f t="shared" si="2"/>
        <v>33.17</v>
      </c>
      <c r="I23" s="132">
        <f t="shared" si="3"/>
        <v>-0.1129535784</v>
      </c>
      <c r="J23" s="133">
        <v>0.0</v>
      </c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>
      <c r="A26" s="120"/>
      <c r="B26" s="120"/>
      <c r="C26" s="120"/>
      <c r="D26" s="120"/>
      <c r="E26" s="120"/>
      <c r="F26" s="120"/>
      <c r="G26" s="19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1.5"/>
    <col customWidth="1" min="3" max="3" width="19.13"/>
    <col customWidth="1" min="4" max="4" width="16.13"/>
    <col customWidth="1" min="5" max="5" width="13.13"/>
    <col customWidth="1" min="6" max="6" width="17.25"/>
    <col customWidth="1" min="7" max="7" width="18.75"/>
    <col customWidth="1" min="8" max="8" width="11.63"/>
    <col customWidth="1" min="9" max="9" width="14.38"/>
    <col customWidth="1" min="10" max="10" width="16.0"/>
    <col customWidth="1" min="11" max="11" width="13.38"/>
  </cols>
  <sheetData>
    <row r="1">
      <c r="A1" s="61"/>
      <c r="B1" s="191" t="s">
        <v>151</v>
      </c>
      <c r="C1" s="4"/>
      <c r="D1" s="5"/>
      <c r="E1" s="192" t="s">
        <v>152</v>
      </c>
      <c r="F1" s="5"/>
      <c r="G1" s="193" t="s">
        <v>153</v>
      </c>
      <c r="H1" s="55"/>
      <c r="I1" s="55"/>
    </row>
    <row r="2">
      <c r="A2" s="112" t="s">
        <v>4</v>
      </c>
      <c r="B2" s="112" t="s">
        <v>154</v>
      </c>
      <c r="C2" s="112" t="s">
        <v>155</v>
      </c>
      <c r="D2" s="38" t="s">
        <v>156</v>
      </c>
      <c r="E2" s="112" t="s">
        <v>157</v>
      </c>
      <c r="F2" s="194" t="s">
        <v>158</v>
      </c>
      <c r="G2" s="38" t="s">
        <v>159</v>
      </c>
      <c r="H2" s="38" t="s">
        <v>160</v>
      </c>
      <c r="I2" s="38" t="s">
        <v>144</v>
      </c>
      <c r="J2" s="38" t="s">
        <v>54</v>
      </c>
      <c r="K2" s="38" t="s">
        <v>145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>
      <c r="A3" s="195">
        <v>17.0</v>
      </c>
      <c r="B3" s="196">
        <v>22.0</v>
      </c>
      <c r="C3" s="196">
        <v>12.0</v>
      </c>
      <c r="D3" s="196">
        <v>60.0</v>
      </c>
      <c r="E3" s="196">
        <v>80.0</v>
      </c>
      <c r="F3" s="196">
        <v>90.0</v>
      </c>
      <c r="G3" s="196">
        <v>50.0</v>
      </c>
      <c r="H3" s="196">
        <v>20.0</v>
      </c>
      <c r="I3" s="196">
        <f t="shared" ref="I3:I24" si="1">SUM(B3:H3)</f>
        <v>334</v>
      </c>
      <c r="J3" s="42">
        <f t="shared" ref="J3:J24" si="2">(I3-$O$10)/($I$3-$O$10)</f>
        <v>1</v>
      </c>
      <c r="K3" s="89">
        <f t="shared" ref="K3:K10" si="3">J3*400</f>
        <v>400</v>
      </c>
    </row>
    <row r="4">
      <c r="A4" s="195">
        <v>11.0</v>
      </c>
      <c r="B4" s="196">
        <v>25.0</v>
      </c>
      <c r="C4" s="196">
        <v>18.0</v>
      </c>
      <c r="D4" s="196">
        <v>95.0</v>
      </c>
      <c r="E4" s="196">
        <v>60.0</v>
      </c>
      <c r="F4" s="196">
        <v>90.0</v>
      </c>
      <c r="G4" s="196">
        <v>30.0</v>
      </c>
      <c r="H4" s="196">
        <v>15.0</v>
      </c>
      <c r="I4" s="196">
        <f t="shared" si="1"/>
        <v>333</v>
      </c>
      <c r="J4" s="42">
        <f t="shared" si="2"/>
        <v>0.9955502063</v>
      </c>
      <c r="K4" s="89">
        <f t="shared" si="3"/>
        <v>398.2200825</v>
      </c>
    </row>
    <row r="5">
      <c r="A5" s="197">
        <v>27.0</v>
      </c>
      <c r="B5" s="198">
        <v>26.0</v>
      </c>
      <c r="C5" s="97">
        <v>17.0</v>
      </c>
      <c r="D5" s="198">
        <v>90.0</v>
      </c>
      <c r="E5" s="198">
        <v>70.0</v>
      </c>
      <c r="F5" s="198">
        <v>60.0</v>
      </c>
      <c r="G5" s="198">
        <v>30.0</v>
      </c>
      <c r="H5" s="198">
        <v>10.0</v>
      </c>
      <c r="I5" s="198">
        <f t="shared" si="1"/>
        <v>303</v>
      </c>
      <c r="J5" s="46">
        <f t="shared" si="2"/>
        <v>0.8620563946</v>
      </c>
      <c r="K5" s="97">
        <f t="shared" si="3"/>
        <v>344.8225578</v>
      </c>
    </row>
    <row r="6">
      <c r="A6" s="197">
        <v>25.0</v>
      </c>
      <c r="B6" s="198">
        <v>25.0</v>
      </c>
      <c r="C6" s="198">
        <v>15.0</v>
      </c>
      <c r="D6" s="198">
        <v>80.0</v>
      </c>
      <c r="E6" s="198">
        <v>80.0</v>
      </c>
      <c r="F6" s="198">
        <v>80.0</v>
      </c>
      <c r="G6" s="198">
        <v>0.0</v>
      </c>
      <c r="H6" s="198">
        <v>20.0</v>
      </c>
      <c r="I6" s="198">
        <f t="shared" si="1"/>
        <v>300</v>
      </c>
      <c r="J6" s="46">
        <f t="shared" si="2"/>
        <v>0.8487070134</v>
      </c>
      <c r="K6" s="97">
        <f t="shared" si="3"/>
        <v>339.4828054</v>
      </c>
    </row>
    <row r="7">
      <c r="A7" s="197">
        <v>41.0</v>
      </c>
      <c r="B7" s="198">
        <v>25.0</v>
      </c>
      <c r="C7" s="198">
        <v>15.0</v>
      </c>
      <c r="D7" s="198">
        <v>80.0</v>
      </c>
      <c r="E7" s="198">
        <v>80.0</v>
      </c>
      <c r="F7" s="198">
        <v>80.0</v>
      </c>
      <c r="G7" s="198">
        <v>0.0</v>
      </c>
      <c r="H7" s="198">
        <v>20.0</v>
      </c>
      <c r="I7" s="198">
        <f t="shared" si="1"/>
        <v>300</v>
      </c>
      <c r="J7" s="46">
        <f t="shared" si="2"/>
        <v>0.8487070134</v>
      </c>
      <c r="K7" s="97">
        <f t="shared" si="3"/>
        <v>339.4828054</v>
      </c>
    </row>
    <row r="8">
      <c r="A8" s="199">
        <v>43.0</v>
      </c>
      <c r="B8" s="200">
        <v>15.0</v>
      </c>
      <c r="C8" s="200">
        <v>15.0</v>
      </c>
      <c r="D8" s="200">
        <v>70.0</v>
      </c>
      <c r="E8" s="200">
        <v>60.0</v>
      </c>
      <c r="F8" s="200">
        <v>80.0</v>
      </c>
      <c r="G8" s="200">
        <v>40.0</v>
      </c>
      <c r="H8" s="200">
        <v>10.0</v>
      </c>
      <c r="I8" s="200">
        <f t="shared" si="1"/>
        <v>290</v>
      </c>
      <c r="J8" s="50">
        <f t="shared" si="2"/>
        <v>0.8042090761</v>
      </c>
      <c r="K8" s="94">
        <f t="shared" si="3"/>
        <v>321.6836305</v>
      </c>
      <c r="N8" s="38" t="s">
        <v>64</v>
      </c>
      <c r="O8" s="51">
        <f>AVERAGE(I3:I23)</f>
        <v>216.0952381</v>
      </c>
    </row>
    <row r="9">
      <c r="A9" s="199">
        <v>49.0</v>
      </c>
      <c r="B9" s="200">
        <v>25.0</v>
      </c>
      <c r="C9" s="200">
        <v>15.0</v>
      </c>
      <c r="D9" s="200">
        <v>85.0</v>
      </c>
      <c r="E9" s="200">
        <v>70.0</v>
      </c>
      <c r="F9" s="200">
        <v>70.0</v>
      </c>
      <c r="G9" s="200">
        <v>0.0</v>
      </c>
      <c r="H9" s="200">
        <v>10.0</v>
      </c>
      <c r="I9" s="200">
        <f t="shared" si="1"/>
        <v>275</v>
      </c>
      <c r="J9" s="50">
        <f t="shared" si="2"/>
        <v>0.7374621703</v>
      </c>
      <c r="K9" s="94">
        <f t="shared" si="3"/>
        <v>294.9848681</v>
      </c>
      <c r="N9" s="38" t="s">
        <v>66</v>
      </c>
      <c r="O9" s="51">
        <f>STDEV(I3:I23)</f>
        <v>71.21650424</v>
      </c>
    </row>
    <row r="10">
      <c r="A10" s="199">
        <v>53.0</v>
      </c>
      <c r="B10" s="200">
        <v>20.0</v>
      </c>
      <c r="C10" s="200">
        <v>15.0</v>
      </c>
      <c r="D10" s="200">
        <v>70.0</v>
      </c>
      <c r="E10" s="200">
        <v>30.0</v>
      </c>
      <c r="F10" s="200">
        <v>80.0</v>
      </c>
      <c r="G10" s="200">
        <v>0.0</v>
      </c>
      <c r="H10" s="200">
        <v>10.0</v>
      </c>
      <c r="I10" s="200">
        <f t="shared" si="1"/>
        <v>225</v>
      </c>
      <c r="J10" s="50">
        <f t="shared" si="2"/>
        <v>0.5149724841</v>
      </c>
      <c r="K10" s="94">
        <f t="shared" si="3"/>
        <v>205.9889936</v>
      </c>
      <c r="N10" s="38" t="s">
        <v>68</v>
      </c>
      <c r="O10" s="51">
        <f>AVERAGE(I3:I23) - 1.5 * STDEV(I3:I23)</f>
        <v>109.2704817</v>
      </c>
    </row>
    <row r="11">
      <c r="A11" s="194">
        <v>47.0</v>
      </c>
      <c r="B11" s="201">
        <v>15.0</v>
      </c>
      <c r="C11" s="201">
        <v>15.0</v>
      </c>
      <c r="D11" s="201">
        <v>60.0</v>
      </c>
      <c r="E11" s="201">
        <v>60.0</v>
      </c>
      <c r="F11" s="201">
        <v>60.0</v>
      </c>
      <c r="G11" s="201">
        <v>0.0</v>
      </c>
      <c r="H11" s="201">
        <v>10.0</v>
      </c>
      <c r="I11" s="201">
        <f t="shared" si="1"/>
        <v>220</v>
      </c>
      <c r="J11" s="55">
        <f t="shared" si="2"/>
        <v>0.4927235155</v>
      </c>
      <c r="K11" s="56">
        <v>40.0</v>
      </c>
    </row>
    <row r="12">
      <c r="A12" s="194">
        <v>31.0</v>
      </c>
      <c r="B12" s="201">
        <v>25.0</v>
      </c>
      <c r="C12" s="201">
        <v>15.0</v>
      </c>
      <c r="D12" s="201">
        <v>80.0</v>
      </c>
      <c r="E12" s="201">
        <v>40.0</v>
      </c>
      <c r="F12" s="201">
        <v>40.0</v>
      </c>
      <c r="G12" s="201">
        <v>0.0</v>
      </c>
      <c r="H12" s="201">
        <v>10.0</v>
      </c>
      <c r="I12" s="201">
        <f t="shared" si="1"/>
        <v>210</v>
      </c>
      <c r="J12" s="55">
        <f t="shared" si="2"/>
        <v>0.4482255782</v>
      </c>
      <c r="K12" s="56">
        <v>40.0</v>
      </c>
    </row>
    <row r="13">
      <c r="A13" s="194">
        <v>13.0</v>
      </c>
      <c r="B13" s="201">
        <v>25.0</v>
      </c>
      <c r="C13" s="201">
        <v>18.0</v>
      </c>
      <c r="D13" s="201">
        <v>95.0</v>
      </c>
      <c r="E13" s="201">
        <v>30.0</v>
      </c>
      <c r="F13" s="201">
        <v>30.0</v>
      </c>
      <c r="G13" s="201">
        <v>0.0</v>
      </c>
      <c r="H13" s="201">
        <v>10.0</v>
      </c>
      <c r="I13" s="201">
        <f t="shared" si="1"/>
        <v>208</v>
      </c>
      <c r="J13" s="55">
        <f t="shared" si="2"/>
        <v>0.4393259908</v>
      </c>
      <c r="K13" s="56">
        <v>40.0</v>
      </c>
    </row>
    <row r="14">
      <c r="A14" s="194">
        <v>19.0</v>
      </c>
      <c r="B14" s="201">
        <v>27.0</v>
      </c>
      <c r="C14" s="201">
        <v>19.0</v>
      </c>
      <c r="D14" s="201">
        <v>80.0</v>
      </c>
      <c r="E14" s="201">
        <v>50.0</v>
      </c>
      <c r="F14" s="201">
        <v>0.0</v>
      </c>
      <c r="G14" s="201">
        <v>0.0</v>
      </c>
      <c r="H14" s="201">
        <v>10.0</v>
      </c>
      <c r="I14" s="201">
        <f t="shared" si="1"/>
        <v>186</v>
      </c>
      <c r="J14" s="55">
        <f t="shared" si="2"/>
        <v>0.3414305288</v>
      </c>
      <c r="K14" s="56">
        <v>40.0</v>
      </c>
    </row>
    <row r="15">
      <c r="A15" s="194">
        <v>21.0</v>
      </c>
      <c r="B15" s="201">
        <v>26.0</v>
      </c>
      <c r="C15" s="201">
        <v>15.0</v>
      </c>
      <c r="D15" s="201">
        <v>60.0</v>
      </c>
      <c r="E15" s="201">
        <v>60.0</v>
      </c>
      <c r="F15" s="201">
        <v>0.0</v>
      </c>
      <c r="G15" s="201">
        <v>0.0</v>
      </c>
      <c r="H15" s="201">
        <v>20.0</v>
      </c>
      <c r="I15" s="201">
        <f t="shared" si="1"/>
        <v>181</v>
      </c>
      <c r="J15" s="55">
        <f t="shared" si="2"/>
        <v>0.3191815602</v>
      </c>
      <c r="K15" s="56">
        <v>40.0</v>
      </c>
    </row>
    <row r="16">
      <c r="A16" s="194">
        <v>29.0</v>
      </c>
      <c r="B16" s="201">
        <v>0.0</v>
      </c>
      <c r="C16" s="201">
        <v>10.0</v>
      </c>
      <c r="D16" s="201">
        <v>50.0</v>
      </c>
      <c r="E16" s="201">
        <v>70.0</v>
      </c>
      <c r="F16" s="201">
        <v>20.0</v>
      </c>
      <c r="G16" s="201">
        <v>0.0</v>
      </c>
      <c r="H16" s="201">
        <v>20.0</v>
      </c>
      <c r="I16" s="201">
        <f t="shared" si="1"/>
        <v>170</v>
      </c>
      <c r="J16" s="55">
        <f t="shared" si="2"/>
        <v>0.2702338292</v>
      </c>
      <c r="K16" s="56">
        <v>40.0</v>
      </c>
    </row>
    <row r="17">
      <c r="A17" s="194">
        <v>55.0</v>
      </c>
      <c r="B17" s="201">
        <v>27.0</v>
      </c>
      <c r="C17" s="201">
        <v>17.0</v>
      </c>
      <c r="D17" s="201">
        <v>95.0</v>
      </c>
      <c r="E17" s="201">
        <v>10.0</v>
      </c>
      <c r="F17" s="201">
        <v>0.0</v>
      </c>
      <c r="G17" s="201">
        <v>0.0</v>
      </c>
      <c r="H17" s="201">
        <v>10.0</v>
      </c>
      <c r="I17" s="201">
        <f t="shared" si="1"/>
        <v>159</v>
      </c>
      <c r="J17" s="55">
        <f t="shared" si="2"/>
        <v>0.2212860983</v>
      </c>
      <c r="K17" s="56">
        <v>40.0</v>
      </c>
    </row>
    <row r="18">
      <c r="A18" s="194">
        <v>61.0</v>
      </c>
      <c r="B18" s="201">
        <v>24.0</v>
      </c>
      <c r="C18" s="201">
        <v>12.0</v>
      </c>
      <c r="D18" s="201">
        <v>60.0</v>
      </c>
      <c r="E18" s="201">
        <v>30.0</v>
      </c>
      <c r="F18" s="201">
        <v>20.0</v>
      </c>
      <c r="G18" s="201">
        <v>0.0</v>
      </c>
      <c r="H18" s="201">
        <v>10.0</v>
      </c>
      <c r="I18" s="201">
        <f t="shared" si="1"/>
        <v>156</v>
      </c>
      <c r="J18" s="55">
        <f t="shared" si="2"/>
        <v>0.2079367171</v>
      </c>
      <c r="K18" s="56">
        <v>40.0</v>
      </c>
    </row>
    <row r="19">
      <c r="A19" s="194">
        <v>45.0</v>
      </c>
      <c r="B19" s="201">
        <v>15.0</v>
      </c>
      <c r="C19" s="201">
        <v>8.0</v>
      </c>
      <c r="D19" s="201">
        <v>70.0</v>
      </c>
      <c r="E19" s="201">
        <v>50.0</v>
      </c>
      <c r="F19" s="201">
        <v>0.0</v>
      </c>
      <c r="G19" s="201">
        <v>0.0</v>
      </c>
      <c r="H19" s="201">
        <v>10.0</v>
      </c>
      <c r="I19" s="201">
        <f t="shared" si="1"/>
        <v>153</v>
      </c>
      <c r="J19" s="55">
        <f t="shared" si="2"/>
        <v>0.1945873359</v>
      </c>
      <c r="K19" s="56">
        <v>40.0</v>
      </c>
    </row>
    <row r="20">
      <c r="A20" s="194">
        <v>57.0</v>
      </c>
      <c r="B20" s="201">
        <v>15.0</v>
      </c>
      <c r="C20" s="201">
        <v>15.0</v>
      </c>
      <c r="D20" s="201">
        <v>60.0</v>
      </c>
      <c r="E20" s="201">
        <v>50.0</v>
      </c>
      <c r="F20" s="201">
        <v>0.0</v>
      </c>
      <c r="G20" s="201">
        <v>0.0</v>
      </c>
      <c r="H20" s="201">
        <v>10.0</v>
      </c>
      <c r="I20" s="201">
        <f t="shared" si="1"/>
        <v>150</v>
      </c>
      <c r="J20" s="55">
        <f t="shared" si="2"/>
        <v>0.1812379548</v>
      </c>
      <c r="K20" s="56">
        <v>40.0</v>
      </c>
    </row>
    <row r="21">
      <c r="A21" s="194">
        <v>59.0</v>
      </c>
      <c r="B21" s="201">
        <v>20.0</v>
      </c>
      <c r="C21" s="201">
        <v>20.0</v>
      </c>
      <c r="D21" s="201">
        <v>80.0</v>
      </c>
      <c r="E21" s="201">
        <v>10.0</v>
      </c>
      <c r="F21" s="201">
        <v>0.0</v>
      </c>
      <c r="G21" s="201">
        <v>0.0</v>
      </c>
      <c r="H21" s="201">
        <v>10.0</v>
      </c>
      <c r="I21" s="201">
        <f t="shared" si="1"/>
        <v>140</v>
      </c>
      <c r="J21" s="55">
        <f t="shared" si="2"/>
        <v>0.1367400175</v>
      </c>
      <c r="K21" s="56">
        <v>40.0</v>
      </c>
    </row>
    <row r="22">
      <c r="A22" s="194">
        <v>23.0</v>
      </c>
      <c r="B22" s="201">
        <v>25.0</v>
      </c>
      <c r="C22" s="201">
        <v>15.0</v>
      </c>
      <c r="D22" s="201">
        <v>75.0</v>
      </c>
      <c r="E22" s="201">
        <v>10.0</v>
      </c>
      <c r="F22" s="201">
        <v>0.0</v>
      </c>
      <c r="G22" s="201">
        <v>0.0</v>
      </c>
      <c r="H22" s="201">
        <v>10.0</v>
      </c>
      <c r="I22" s="201">
        <f t="shared" si="1"/>
        <v>135</v>
      </c>
      <c r="J22" s="55">
        <f t="shared" si="2"/>
        <v>0.1144910489</v>
      </c>
      <c r="K22" s="56">
        <v>40.0</v>
      </c>
    </row>
    <row r="23">
      <c r="A23" s="194">
        <v>51.0</v>
      </c>
      <c r="B23" s="201">
        <v>15.0</v>
      </c>
      <c r="C23" s="201">
        <v>15.0</v>
      </c>
      <c r="D23" s="201">
        <v>50.0</v>
      </c>
      <c r="E23" s="201">
        <v>0.0</v>
      </c>
      <c r="F23" s="201">
        <v>10.0</v>
      </c>
      <c r="G23" s="201">
        <v>0.0</v>
      </c>
      <c r="H23" s="201">
        <v>20.0</v>
      </c>
      <c r="I23" s="201">
        <f t="shared" si="1"/>
        <v>110</v>
      </c>
      <c r="J23" s="55">
        <f t="shared" si="2"/>
        <v>0.003246205797</v>
      </c>
      <c r="K23" s="56">
        <v>40.0</v>
      </c>
    </row>
    <row r="24">
      <c r="A24" s="194">
        <v>33.0</v>
      </c>
      <c r="B24" s="56">
        <v>0.0</v>
      </c>
      <c r="C24" s="56">
        <v>0.0</v>
      </c>
      <c r="D24" s="56">
        <v>0.0</v>
      </c>
      <c r="E24" s="56">
        <v>0.0</v>
      </c>
      <c r="F24" s="56">
        <v>0.0</v>
      </c>
      <c r="G24" s="56">
        <v>0.0</v>
      </c>
      <c r="H24" s="56">
        <v>0.0</v>
      </c>
      <c r="I24" s="201">
        <f t="shared" si="1"/>
        <v>0</v>
      </c>
      <c r="J24" s="55">
        <f t="shared" si="2"/>
        <v>-0.4862311039</v>
      </c>
      <c r="K24" s="56">
        <v>0.0</v>
      </c>
    </row>
    <row r="25">
      <c r="A25" s="57"/>
    </row>
    <row r="26">
      <c r="A26" s="57"/>
    </row>
    <row r="27">
      <c r="A27" s="57"/>
    </row>
    <row r="28">
      <c r="A28" s="57"/>
    </row>
    <row r="29">
      <c r="A29" s="57"/>
    </row>
    <row r="30">
      <c r="A30" s="57"/>
    </row>
    <row r="31">
      <c r="A31" s="57"/>
    </row>
    <row r="32">
      <c r="A32" s="57"/>
    </row>
    <row r="33">
      <c r="A33" s="57"/>
    </row>
    <row r="34">
      <c r="A34" s="57"/>
    </row>
    <row r="35">
      <c r="A35" s="57"/>
    </row>
    <row r="36">
      <c r="A36" s="57"/>
    </row>
    <row r="37">
      <c r="A37" s="57"/>
    </row>
    <row r="38">
      <c r="A38" s="57"/>
    </row>
    <row r="39">
      <c r="A39" s="57"/>
    </row>
    <row r="40">
      <c r="A40" s="57"/>
    </row>
    <row r="41">
      <c r="A41" s="57"/>
    </row>
    <row r="42">
      <c r="A42" s="57"/>
    </row>
    <row r="43">
      <c r="A43" s="57"/>
    </row>
    <row r="44">
      <c r="A44" s="57"/>
    </row>
    <row r="45">
      <c r="A45" s="57"/>
    </row>
    <row r="46">
      <c r="A46" s="57"/>
    </row>
    <row r="47">
      <c r="A47" s="57"/>
    </row>
    <row r="48">
      <c r="A48" s="57"/>
    </row>
    <row r="49">
      <c r="A49" s="57"/>
    </row>
    <row r="50">
      <c r="A50" s="57"/>
    </row>
    <row r="51">
      <c r="A51" s="57"/>
    </row>
    <row r="52">
      <c r="A52" s="57"/>
    </row>
    <row r="53">
      <c r="A53" s="57"/>
    </row>
    <row r="54">
      <c r="A54" s="57"/>
    </row>
    <row r="55">
      <c r="A55" s="57"/>
    </row>
    <row r="56">
      <c r="A56" s="57"/>
    </row>
    <row r="57">
      <c r="A57" s="57"/>
    </row>
    <row r="58">
      <c r="A58" s="57"/>
    </row>
    <row r="59">
      <c r="A59" s="57"/>
    </row>
    <row r="60">
      <c r="A60" s="57"/>
    </row>
    <row r="61">
      <c r="A61" s="57"/>
    </row>
    <row r="62">
      <c r="A62" s="57"/>
    </row>
    <row r="63">
      <c r="A63" s="57"/>
    </row>
    <row r="64">
      <c r="A64" s="57"/>
    </row>
    <row r="65">
      <c r="A65" s="57"/>
    </row>
    <row r="66">
      <c r="A66" s="57"/>
    </row>
    <row r="67">
      <c r="A67" s="57"/>
    </row>
    <row r="68">
      <c r="A68" s="57"/>
    </row>
    <row r="69">
      <c r="A69" s="57"/>
    </row>
    <row r="70">
      <c r="A70" s="57"/>
    </row>
    <row r="71">
      <c r="A71" s="57"/>
    </row>
    <row r="72">
      <c r="A72" s="57"/>
    </row>
    <row r="73">
      <c r="A73" s="57"/>
    </row>
    <row r="74">
      <c r="A74" s="57"/>
    </row>
    <row r="75">
      <c r="A75" s="57"/>
    </row>
    <row r="76">
      <c r="A76" s="57"/>
    </row>
    <row r="77">
      <c r="A77" s="57"/>
    </row>
    <row r="78">
      <c r="A78" s="57"/>
    </row>
    <row r="79">
      <c r="A79" s="57"/>
    </row>
    <row r="80">
      <c r="A80" s="57"/>
    </row>
    <row r="81">
      <c r="A81" s="57"/>
    </row>
    <row r="82">
      <c r="A82" s="57"/>
    </row>
    <row r="83">
      <c r="A83" s="57"/>
    </row>
    <row r="84">
      <c r="A84" s="57"/>
    </row>
    <row r="85">
      <c r="A85" s="57"/>
    </row>
    <row r="86">
      <c r="A86" s="57"/>
    </row>
    <row r="87">
      <c r="A87" s="57"/>
    </row>
    <row r="88">
      <c r="A88" s="57"/>
    </row>
    <row r="89">
      <c r="A89" s="57"/>
    </row>
    <row r="90">
      <c r="A90" s="57"/>
    </row>
    <row r="91">
      <c r="A91" s="57"/>
    </row>
    <row r="92">
      <c r="A92" s="57"/>
    </row>
    <row r="93">
      <c r="A93" s="57"/>
    </row>
    <row r="94">
      <c r="A94" s="57"/>
    </row>
    <row r="95">
      <c r="A95" s="57"/>
    </row>
    <row r="96">
      <c r="A96" s="57"/>
    </row>
    <row r="97">
      <c r="A97" s="57"/>
    </row>
    <row r="98">
      <c r="A98" s="57"/>
    </row>
    <row r="99">
      <c r="A99" s="57"/>
    </row>
    <row r="100">
      <c r="A100" s="57"/>
    </row>
    <row r="101">
      <c r="A101" s="57"/>
    </row>
    <row r="102">
      <c r="A102" s="57"/>
    </row>
    <row r="103">
      <c r="A103" s="57"/>
    </row>
    <row r="104">
      <c r="A104" s="57"/>
    </row>
    <row r="105">
      <c r="A105" s="57"/>
    </row>
    <row r="106">
      <c r="A106" s="57"/>
    </row>
    <row r="107">
      <c r="A107" s="57"/>
    </row>
    <row r="108">
      <c r="A108" s="57"/>
    </row>
    <row r="109">
      <c r="A109" s="57"/>
    </row>
    <row r="110">
      <c r="A110" s="57"/>
    </row>
    <row r="111">
      <c r="A111" s="57"/>
    </row>
    <row r="112">
      <c r="A112" s="57"/>
    </row>
    <row r="113">
      <c r="A113" s="57"/>
    </row>
    <row r="114">
      <c r="A114" s="57"/>
    </row>
    <row r="115">
      <c r="A115" s="57"/>
    </row>
    <row r="116">
      <c r="A116" s="57"/>
    </row>
    <row r="117">
      <c r="A117" s="57"/>
    </row>
    <row r="118">
      <c r="A118" s="57"/>
    </row>
    <row r="119">
      <c r="A119" s="57"/>
    </row>
    <row r="120">
      <c r="A120" s="57"/>
    </row>
    <row r="121">
      <c r="A121" s="57"/>
    </row>
    <row r="122">
      <c r="A122" s="57"/>
    </row>
    <row r="123">
      <c r="A123" s="57"/>
    </row>
    <row r="124">
      <c r="A124" s="57"/>
    </row>
    <row r="125">
      <c r="A125" s="57"/>
    </row>
    <row r="126">
      <c r="A126" s="57"/>
    </row>
    <row r="127">
      <c r="A127" s="57"/>
    </row>
    <row r="128">
      <c r="A128" s="57"/>
    </row>
    <row r="129">
      <c r="A129" s="57"/>
    </row>
    <row r="130">
      <c r="A130" s="57"/>
    </row>
    <row r="131">
      <c r="A131" s="57"/>
    </row>
    <row r="132">
      <c r="A132" s="57"/>
    </row>
    <row r="133">
      <c r="A133" s="57"/>
    </row>
    <row r="134">
      <c r="A134" s="57"/>
    </row>
    <row r="135">
      <c r="A135" s="57"/>
    </row>
    <row r="136">
      <c r="A136" s="57"/>
    </row>
    <row r="137">
      <c r="A137" s="57"/>
    </row>
    <row r="138">
      <c r="A138" s="57"/>
    </row>
    <row r="139">
      <c r="A139" s="57"/>
    </row>
    <row r="140">
      <c r="A140" s="57"/>
    </row>
    <row r="141">
      <c r="A141" s="57"/>
    </row>
    <row r="142">
      <c r="A142" s="57"/>
    </row>
    <row r="143">
      <c r="A143" s="57"/>
    </row>
    <row r="144">
      <c r="A144" s="57"/>
    </row>
    <row r="145">
      <c r="A145" s="57"/>
    </row>
    <row r="146">
      <c r="A146" s="57"/>
    </row>
    <row r="147">
      <c r="A147" s="57"/>
    </row>
    <row r="148">
      <c r="A148" s="57"/>
    </row>
    <row r="149">
      <c r="A149" s="57"/>
    </row>
    <row r="150">
      <c r="A150" s="57"/>
    </row>
    <row r="151">
      <c r="A151" s="57"/>
    </row>
    <row r="152">
      <c r="A152" s="57"/>
    </row>
    <row r="153">
      <c r="A153" s="57"/>
    </row>
    <row r="154">
      <c r="A154" s="57"/>
    </row>
    <row r="155">
      <c r="A155" s="57"/>
    </row>
    <row r="156">
      <c r="A156" s="57"/>
    </row>
    <row r="157">
      <c r="A157" s="57"/>
    </row>
    <row r="158">
      <c r="A158" s="57"/>
    </row>
    <row r="159">
      <c r="A159" s="57"/>
    </row>
    <row r="160">
      <c r="A160" s="57"/>
    </row>
    <row r="161">
      <c r="A161" s="57"/>
    </row>
    <row r="162">
      <c r="A162" s="57"/>
    </row>
    <row r="163">
      <c r="A163" s="57"/>
    </row>
    <row r="164">
      <c r="A164" s="57"/>
    </row>
    <row r="165">
      <c r="A165" s="57"/>
    </row>
    <row r="166">
      <c r="A166" s="57"/>
    </row>
    <row r="167">
      <c r="A167" s="57"/>
    </row>
    <row r="168">
      <c r="A168" s="57"/>
    </row>
    <row r="169">
      <c r="A169" s="57"/>
    </row>
    <row r="170">
      <c r="A170" s="57"/>
    </row>
    <row r="171">
      <c r="A171" s="57"/>
    </row>
    <row r="172">
      <c r="A172" s="57"/>
    </row>
    <row r="173">
      <c r="A173" s="57"/>
    </row>
    <row r="174">
      <c r="A174" s="57"/>
    </row>
    <row r="175">
      <c r="A175" s="57"/>
    </row>
    <row r="176">
      <c r="A176" s="57"/>
    </row>
    <row r="177">
      <c r="A177" s="57"/>
    </row>
    <row r="178">
      <c r="A178" s="57"/>
    </row>
    <row r="179">
      <c r="A179" s="57"/>
    </row>
    <row r="180">
      <c r="A180" s="57"/>
    </row>
    <row r="181">
      <c r="A181" s="57"/>
    </row>
    <row r="182">
      <c r="A182" s="57"/>
    </row>
    <row r="183">
      <c r="A183" s="57"/>
    </row>
    <row r="184">
      <c r="A184" s="57"/>
    </row>
    <row r="185">
      <c r="A185" s="57"/>
    </row>
    <row r="186">
      <c r="A186" s="57"/>
    </row>
    <row r="187">
      <c r="A187" s="57"/>
    </row>
    <row r="188">
      <c r="A188" s="57"/>
    </row>
    <row r="189">
      <c r="A189" s="57"/>
    </row>
    <row r="190">
      <c r="A190" s="57"/>
    </row>
    <row r="191">
      <c r="A191" s="57"/>
    </row>
    <row r="192">
      <c r="A192" s="57"/>
    </row>
    <row r="193">
      <c r="A193" s="57"/>
    </row>
    <row r="194">
      <c r="A194" s="57"/>
    </row>
    <row r="195">
      <c r="A195" s="57"/>
    </row>
    <row r="196">
      <c r="A196" s="57"/>
    </row>
    <row r="197">
      <c r="A197" s="57"/>
    </row>
    <row r="198">
      <c r="A198" s="57"/>
    </row>
    <row r="199">
      <c r="A199" s="57"/>
    </row>
    <row r="200">
      <c r="A200" s="57"/>
    </row>
    <row r="201">
      <c r="A201" s="57"/>
    </row>
    <row r="202">
      <c r="A202" s="57"/>
    </row>
    <row r="203">
      <c r="A203" s="57"/>
    </row>
    <row r="204">
      <c r="A204" s="57"/>
    </row>
    <row r="205">
      <c r="A205" s="57"/>
    </row>
    <row r="206">
      <c r="A206" s="57"/>
    </row>
    <row r="207">
      <c r="A207" s="57"/>
    </row>
    <row r="208">
      <c r="A208" s="57"/>
    </row>
    <row r="209">
      <c r="A209" s="57"/>
    </row>
    <row r="210">
      <c r="A210" s="57"/>
    </row>
    <row r="211">
      <c r="A211" s="57"/>
    </row>
    <row r="212">
      <c r="A212" s="57"/>
    </row>
    <row r="213">
      <c r="A213" s="57"/>
    </row>
    <row r="214">
      <c r="A214" s="57"/>
    </row>
    <row r="215">
      <c r="A215" s="57"/>
    </row>
    <row r="216">
      <c r="A216" s="57"/>
    </row>
    <row r="217">
      <c r="A217" s="57"/>
    </row>
    <row r="218">
      <c r="A218" s="57"/>
    </row>
    <row r="219">
      <c r="A219" s="57"/>
    </row>
    <row r="220">
      <c r="A220" s="57"/>
    </row>
    <row r="221">
      <c r="A221" s="57"/>
    </row>
    <row r="222">
      <c r="A222" s="57"/>
    </row>
    <row r="223">
      <c r="A223" s="57"/>
    </row>
    <row r="224">
      <c r="A224" s="57"/>
    </row>
    <row r="225">
      <c r="A225" s="57"/>
    </row>
    <row r="226">
      <c r="A226" s="57"/>
    </row>
    <row r="227">
      <c r="A227" s="57"/>
    </row>
    <row r="228">
      <c r="A228" s="57"/>
    </row>
    <row r="229">
      <c r="A229" s="57"/>
    </row>
    <row r="230">
      <c r="A230" s="57"/>
    </row>
    <row r="231">
      <c r="A231" s="57"/>
    </row>
    <row r="232">
      <c r="A232" s="57"/>
    </row>
    <row r="233">
      <c r="A233" s="57"/>
    </row>
    <row r="234">
      <c r="A234" s="57"/>
    </row>
    <row r="235">
      <c r="A235" s="57"/>
    </row>
    <row r="236">
      <c r="A236" s="57"/>
    </row>
    <row r="237">
      <c r="A237" s="57"/>
    </row>
    <row r="238">
      <c r="A238" s="57"/>
    </row>
    <row r="239">
      <c r="A239" s="57"/>
    </row>
    <row r="240">
      <c r="A240" s="57"/>
    </row>
    <row r="241">
      <c r="A241" s="57"/>
    </row>
    <row r="242">
      <c r="A242" s="57"/>
    </row>
    <row r="243">
      <c r="A243" s="57"/>
    </row>
    <row r="244">
      <c r="A244" s="57"/>
    </row>
    <row r="245">
      <c r="A245" s="57"/>
    </row>
    <row r="246">
      <c r="A246" s="57"/>
    </row>
    <row r="247">
      <c r="A247" s="57"/>
    </row>
    <row r="248">
      <c r="A248" s="57"/>
    </row>
    <row r="249">
      <c r="A249" s="57"/>
    </row>
    <row r="250">
      <c r="A250" s="57"/>
    </row>
    <row r="251">
      <c r="A251" s="57"/>
    </row>
    <row r="252">
      <c r="A252" s="57"/>
    </row>
    <row r="253">
      <c r="A253" s="57"/>
    </row>
    <row r="254">
      <c r="A254" s="57"/>
    </row>
    <row r="255">
      <c r="A255" s="57"/>
    </row>
    <row r="256">
      <c r="A256" s="57"/>
    </row>
    <row r="257">
      <c r="A257" s="57"/>
    </row>
    <row r="258">
      <c r="A258" s="57"/>
    </row>
    <row r="259">
      <c r="A259" s="57"/>
    </row>
    <row r="260">
      <c r="A260" s="57"/>
    </row>
    <row r="261">
      <c r="A261" s="57"/>
    </row>
    <row r="262">
      <c r="A262" s="57"/>
    </row>
    <row r="263">
      <c r="A263" s="57"/>
    </row>
    <row r="264">
      <c r="A264" s="57"/>
    </row>
    <row r="265">
      <c r="A265" s="57"/>
    </row>
    <row r="266">
      <c r="A266" s="57"/>
    </row>
    <row r="267">
      <c r="A267" s="57"/>
    </row>
    <row r="268">
      <c r="A268" s="57"/>
    </row>
    <row r="269">
      <c r="A269" s="57"/>
    </row>
    <row r="270">
      <c r="A270" s="57"/>
    </row>
    <row r="271">
      <c r="A271" s="57"/>
    </row>
    <row r="272">
      <c r="A272" s="57"/>
    </row>
    <row r="273">
      <c r="A273" s="57"/>
    </row>
    <row r="274">
      <c r="A274" s="57"/>
    </row>
    <row r="275">
      <c r="A275" s="57"/>
    </row>
    <row r="276">
      <c r="A276" s="57"/>
    </row>
    <row r="277">
      <c r="A277" s="57"/>
    </row>
    <row r="278">
      <c r="A278" s="57"/>
    </row>
    <row r="279">
      <c r="A279" s="57"/>
    </row>
    <row r="280">
      <c r="A280" s="57"/>
    </row>
    <row r="281">
      <c r="A281" s="57"/>
    </row>
    <row r="282">
      <c r="A282" s="57"/>
    </row>
    <row r="283">
      <c r="A283" s="57"/>
    </row>
    <row r="284">
      <c r="A284" s="57"/>
    </row>
    <row r="285">
      <c r="A285" s="57"/>
    </row>
    <row r="286">
      <c r="A286" s="57"/>
    </row>
    <row r="287">
      <c r="A287" s="57"/>
    </row>
    <row r="288">
      <c r="A288" s="57"/>
    </row>
    <row r="289">
      <c r="A289" s="57"/>
    </row>
    <row r="290">
      <c r="A290" s="57"/>
    </row>
    <row r="291">
      <c r="A291" s="57"/>
    </row>
    <row r="292">
      <c r="A292" s="57"/>
    </row>
    <row r="293">
      <c r="A293" s="57"/>
    </row>
    <row r="294">
      <c r="A294" s="57"/>
    </row>
    <row r="295">
      <c r="A295" s="57"/>
    </row>
    <row r="296">
      <c r="A296" s="57"/>
    </row>
    <row r="297">
      <c r="A297" s="57"/>
    </row>
    <row r="298">
      <c r="A298" s="57"/>
    </row>
    <row r="299">
      <c r="A299" s="57"/>
    </row>
    <row r="300">
      <c r="A300" s="57"/>
    </row>
    <row r="301">
      <c r="A301" s="57"/>
    </row>
    <row r="302">
      <c r="A302" s="57"/>
    </row>
    <row r="303">
      <c r="A303" s="57"/>
    </row>
    <row r="304">
      <c r="A304" s="57"/>
    </row>
    <row r="305">
      <c r="A305" s="57"/>
    </row>
    <row r="306">
      <c r="A306" s="57"/>
    </row>
    <row r="307">
      <c r="A307" s="57"/>
    </row>
    <row r="308">
      <c r="A308" s="57"/>
    </row>
    <row r="309">
      <c r="A309" s="57"/>
    </row>
    <row r="310">
      <c r="A310" s="57"/>
    </row>
    <row r="311">
      <c r="A311" s="57"/>
    </row>
    <row r="312">
      <c r="A312" s="57"/>
    </row>
    <row r="313">
      <c r="A313" s="57"/>
    </row>
    <row r="314">
      <c r="A314" s="57"/>
    </row>
    <row r="315">
      <c r="A315" s="57"/>
    </row>
    <row r="316">
      <c r="A316" s="57"/>
    </row>
    <row r="317">
      <c r="A317" s="57"/>
    </row>
    <row r="318">
      <c r="A318" s="57"/>
    </row>
    <row r="319">
      <c r="A319" s="57"/>
    </row>
    <row r="320">
      <c r="A320" s="57"/>
    </row>
    <row r="321">
      <c r="A321" s="57"/>
    </row>
    <row r="322">
      <c r="A322" s="57"/>
    </row>
    <row r="323">
      <c r="A323" s="57"/>
    </row>
    <row r="324">
      <c r="A324" s="57"/>
    </row>
    <row r="325">
      <c r="A325" s="57"/>
    </row>
    <row r="326">
      <c r="A326" s="57"/>
    </row>
    <row r="327">
      <c r="A327" s="57"/>
    </row>
    <row r="328">
      <c r="A328" s="57"/>
    </row>
    <row r="329">
      <c r="A329" s="57"/>
    </row>
    <row r="330">
      <c r="A330" s="57"/>
    </row>
    <row r="331">
      <c r="A331" s="57"/>
    </row>
    <row r="332">
      <c r="A332" s="57"/>
    </row>
    <row r="333">
      <c r="A333" s="57"/>
    </row>
    <row r="334">
      <c r="A334" s="57"/>
    </row>
    <row r="335">
      <c r="A335" s="57"/>
    </row>
    <row r="336">
      <c r="A336" s="57"/>
    </row>
    <row r="337">
      <c r="A337" s="57"/>
    </row>
    <row r="338">
      <c r="A338" s="57"/>
    </row>
    <row r="339">
      <c r="A339" s="57"/>
    </row>
    <row r="340">
      <c r="A340" s="57"/>
    </row>
    <row r="341">
      <c r="A341" s="57"/>
    </row>
    <row r="342">
      <c r="A342" s="57"/>
    </row>
    <row r="343">
      <c r="A343" s="57"/>
    </row>
    <row r="344">
      <c r="A344" s="57"/>
    </row>
    <row r="345">
      <c r="A345" s="57"/>
    </row>
    <row r="346">
      <c r="A346" s="57"/>
    </row>
    <row r="347">
      <c r="A347" s="57"/>
    </row>
    <row r="348">
      <c r="A348" s="57"/>
    </row>
    <row r="349">
      <c r="A349" s="57"/>
    </row>
    <row r="350">
      <c r="A350" s="57"/>
    </row>
    <row r="351">
      <c r="A351" s="57"/>
    </row>
    <row r="352">
      <c r="A352" s="57"/>
    </row>
    <row r="353">
      <c r="A353" s="57"/>
    </row>
    <row r="354">
      <c r="A354" s="57"/>
    </row>
    <row r="355">
      <c r="A355" s="57"/>
    </row>
    <row r="356">
      <c r="A356" s="57"/>
    </row>
    <row r="357">
      <c r="A357" s="57"/>
    </row>
    <row r="358">
      <c r="A358" s="57"/>
    </row>
    <row r="359">
      <c r="A359" s="57"/>
    </row>
    <row r="360">
      <c r="A360" s="57"/>
    </row>
    <row r="361">
      <c r="A361" s="57"/>
    </row>
    <row r="362">
      <c r="A362" s="57"/>
    </row>
    <row r="363">
      <c r="A363" s="57"/>
    </row>
    <row r="364">
      <c r="A364" s="57"/>
    </row>
    <row r="365">
      <c r="A365" s="57"/>
    </row>
    <row r="366">
      <c r="A366" s="57"/>
    </row>
    <row r="367">
      <c r="A367" s="57"/>
    </row>
    <row r="368">
      <c r="A368" s="57"/>
    </row>
    <row r="369">
      <c r="A369" s="57"/>
    </row>
    <row r="370">
      <c r="A370" s="57"/>
    </row>
    <row r="371">
      <c r="A371" s="57"/>
    </row>
    <row r="372">
      <c r="A372" s="57"/>
    </row>
    <row r="373">
      <c r="A373" s="57"/>
    </row>
    <row r="374">
      <c r="A374" s="57"/>
    </row>
    <row r="375">
      <c r="A375" s="57"/>
    </row>
    <row r="376">
      <c r="A376" s="57"/>
    </row>
    <row r="377">
      <c r="A377" s="57"/>
    </row>
    <row r="378">
      <c r="A378" s="57"/>
    </row>
    <row r="379">
      <c r="A379" s="57"/>
    </row>
    <row r="380">
      <c r="A380" s="57"/>
    </row>
    <row r="381">
      <c r="A381" s="57"/>
    </row>
    <row r="382">
      <c r="A382" s="57"/>
    </row>
    <row r="383">
      <c r="A383" s="57"/>
    </row>
    <row r="384">
      <c r="A384" s="57"/>
    </row>
    <row r="385">
      <c r="A385" s="57"/>
    </row>
    <row r="386">
      <c r="A386" s="57"/>
    </row>
    <row r="387">
      <c r="A387" s="57"/>
    </row>
    <row r="388">
      <c r="A388" s="57"/>
    </row>
    <row r="389">
      <c r="A389" s="57"/>
    </row>
    <row r="390">
      <c r="A390" s="57"/>
    </row>
    <row r="391">
      <c r="A391" s="57"/>
    </row>
    <row r="392">
      <c r="A392" s="57"/>
    </row>
    <row r="393">
      <c r="A393" s="57"/>
    </row>
    <row r="394">
      <c r="A394" s="57"/>
    </row>
    <row r="395">
      <c r="A395" s="57"/>
    </row>
    <row r="396">
      <c r="A396" s="57"/>
    </row>
    <row r="397">
      <c r="A397" s="57"/>
    </row>
    <row r="398">
      <c r="A398" s="57"/>
    </row>
    <row r="399">
      <c r="A399" s="57"/>
    </row>
    <row r="400">
      <c r="A400" s="57"/>
    </row>
    <row r="401">
      <c r="A401" s="57"/>
    </row>
    <row r="402">
      <c r="A402" s="57"/>
    </row>
    <row r="403">
      <c r="A403" s="57"/>
    </row>
    <row r="404">
      <c r="A404" s="57"/>
    </row>
    <row r="405">
      <c r="A405" s="57"/>
    </row>
    <row r="406">
      <c r="A406" s="57"/>
    </row>
    <row r="407">
      <c r="A407" s="57"/>
    </row>
    <row r="408">
      <c r="A408" s="57"/>
    </row>
    <row r="409">
      <c r="A409" s="57"/>
    </row>
    <row r="410">
      <c r="A410" s="57"/>
    </row>
    <row r="411">
      <c r="A411" s="57"/>
    </row>
    <row r="412">
      <c r="A412" s="57"/>
    </row>
    <row r="413">
      <c r="A413" s="57"/>
    </row>
    <row r="414">
      <c r="A414" s="57"/>
    </row>
    <row r="415">
      <c r="A415" s="57"/>
    </row>
    <row r="416">
      <c r="A416" s="57"/>
    </row>
    <row r="417">
      <c r="A417" s="57"/>
    </row>
    <row r="418">
      <c r="A418" s="57"/>
    </row>
    <row r="419">
      <c r="A419" s="57"/>
    </row>
    <row r="420">
      <c r="A420" s="57"/>
    </row>
    <row r="421">
      <c r="A421" s="57"/>
    </row>
    <row r="422">
      <c r="A422" s="57"/>
    </row>
    <row r="423">
      <c r="A423" s="57"/>
    </row>
    <row r="424">
      <c r="A424" s="57"/>
    </row>
    <row r="425">
      <c r="A425" s="57"/>
    </row>
    <row r="426">
      <c r="A426" s="57"/>
    </row>
    <row r="427">
      <c r="A427" s="57"/>
    </row>
    <row r="428">
      <c r="A428" s="57"/>
    </row>
    <row r="429">
      <c r="A429" s="57"/>
    </row>
    <row r="430">
      <c r="A430" s="57"/>
    </row>
    <row r="431">
      <c r="A431" s="57"/>
    </row>
    <row r="432">
      <c r="A432" s="57"/>
    </row>
    <row r="433">
      <c r="A433" s="57"/>
    </row>
    <row r="434">
      <c r="A434" s="57"/>
    </row>
    <row r="435">
      <c r="A435" s="57"/>
    </row>
    <row r="436">
      <c r="A436" s="57"/>
    </row>
    <row r="437">
      <c r="A437" s="57"/>
    </row>
    <row r="438">
      <c r="A438" s="57"/>
    </row>
    <row r="439">
      <c r="A439" s="57"/>
    </row>
    <row r="440">
      <c r="A440" s="57"/>
    </row>
    <row r="441">
      <c r="A441" s="57"/>
    </row>
    <row r="442">
      <c r="A442" s="57"/>
    </row>
    <row r="443">
      <c r="A443" s="57"/>
    </row>
    <row r="444">
      <c r="A444" s="57"/>
    </row>
    <row r="445">
      <c r="A445" s="57"/>
    </row>
    <row r="446">
      <c r="A446" s="57"/>
    </row>
    <row r="447">
      <c r="A447" s="57"/>
    </row>
    <row r="448">
      <c r="A448" s="57"/>
    </row>
    <row r="449">
      <c r="A449" s="57"/>
    </row>
    <row r="450">
      <c r="A450" s="57"/>
    </row>
    <row r="451">
      <c r="A451" s="57"/>
    </row>
    <row r="452">
      <c r="A452" s="57"/>
    </row>
    <row r="453">
      <c r="A453" s="57"/>
    </row>
    <row r="454">
      <c r="A454" s="57"/>
    </row>
    <row r="455">
      <c r="A455" s="57"/>
    </row>
    <row r="456">
      <c r="A456" s="57"/>
    </row>
    <row r="457">
      <c r="A457" s="57"/>
    </row>
    <row r="458">
      <c r="A458" s="57"/>
    </row>
    <row r="459">
      <c r="A459" s="57"/>
    </row>
    <row r="460">
      <c r="A460" s="57"/>
    </row>
    <row r="461">
      <c r="A461" s="57"/>
    </row>
    <row r="462">
      <c r="A462" s="57"/>
    </row>
    <row r="463">
      <c r="A463" s="57"/>
    </row>
    <row r="464">
      <c r="A464" s="57"/>
    </row>
    <row r="465">
      <c r="A465" s="57"/>
    </row>
    <row r="466">
      <c r="A466" s="57"/>
    </row>
    <row r="467">
      <c r="A467" s="57"/>
    </row>
    <row r="468">
      <c r="A468" s="57"/>
    </row>
    <row r="469">
      <c r="A469" s="57"/>
    </row>
    <row r="470">
      <c r="A470" s="57"/>
    </row>
    <row r="471">
      <c r="A471" s="57"/>
    </row>
    <row r="472">
      <c r="A472" s="57"/>
    </row>
    <row r="473">
      <c r="A473" s="57"/>
    </row>
    <row r="474">
      <c r="A474" s="57"/>
    </row>
    <row r="475">
      <c r="A475" s="57"/>
    </row>
    <row r="476">
      <c r="A476" s="57"/>
    </row>
    <row r="477">
      <c r="A477" s="57"/>
    </row>
    <row r="478">
      <c r="A478" s="57"/>
    </row>
    <row r="479">
      <c r="A479" s="57"/>
    </row>
    <row r="480">
      <c r="A480" s="57"/>
    </row>
    <row r="481">
      <c r="A481" s="57"/>
    </row>
    <row r="482">
      <c r="A482" s="57"/>
    </row>
    <row r="483">
      <c r="A483" s="57"/>
    </row>
    <row r="484">
      <c r="A484" s="57"/>
    </row>
    <row r="485">
      <c r="A485" s="57"/>
    </row>
    <row r="486">
      <c r="A486" s="57"/>
    </row>
    <row r="487">
      <c r="A487" s="57"/>
    </row>
    <row r="488">
      <c r="A488" s="57"/>
    </row>
    <row r="489">
      <c r="A489" s="57"/>
    </row>
    <row r="490">
      <c r="A490" s="57"/>
    </row>
    <row r="491">
      <c r="A491" s="57"/>
    </row>
    <row r="492">
      <c r="A492" s="57"/>
    </row>
    <row r="493">
      <c r="A493" s="57"/>
    </row>
    <row r="494">
      <c r="A494" s="57"/>
    </row>
    <row r="495">
      <c r="A495" s="57"/>
    </row>
    <row r="496">
      <c r="A496" s="57"/>
    </row>
    <row r="497">
      <c r="A497" s="57"/>
    </row>
    <row r="498">
      <c r="A498" s="57"/>
    </row>
    <row r="499">
      <c r="A499" s="57"/>
    </row>
    <row r="500">
      <c r="A500" s="57"/>
    </row>
    <row r="501">
      <c r="A501" s="57"/>
    </row>
    <row r="502">
      <c r="A502" s="57"/>
    </row>
    <row r="503">
      <c r="A503" s="57"/>
    </row>
    <row r="504">
      <c r="A504" s="57"/>
    </row>
    <row r="505">
      <c r="A505" s="57"/>
    </row>
    <row r="506">
      <c r="A506" s="57"/>
    </row>
    <row r="507">
      <c r="A507" s="57"/>
    </row>
    <row r="508">
      <c r="A508" s="57"/>
    </row>
    <row r="509">
      <c r="A509" s="57"/>
    </row>
    <row r="510">
      <c r="A510" s="57"/>
    </row>
    <row r="511">
      <c r="A511" s="57"/>
    </row>
    <row r="512">
      <c r="A512" s="57"/>
    </row>
    <row r="513">
      <c r="A513" s="57"/>
    </row>
    <row r="514">
      <c r="A514" s="57"/>
    </row>
    <row r="515">
      <c r="A515" s="57"/>
    </row>
    <row r="516">
      <c r="A516" s="57"/>
    </row>
    <row r="517">
      <c r="A517" s="57"/>
    </row>
    <row r="518">
      <c r="A518" s="57"/>
    </row>
    <row r="519">
      <c r="A519" s="57"/>
    </row>
    <row r="520">
      <c r="A520" s="57"/>
    </row>
    <row r="521">
      <c r="A521" s="57"/>
    </row>
    <row r="522">
      <c r="A522" s="57"/>
    </row>
    <row r="523">
      <c r="A523" s="57"/>
    </row>
    <row r="524">
      <c r="A524" s="57"/>
    </row>
    <row r="525">
      <c r="A525" s="57"/>
    </row>
    <row r="526">
      <c r="A526" s="57"/>
    </row>
    <row r="527">
      <c r="A527" s="57"/>
    </row>
    <row r="528">
      <c r="A528" s="57"/>
    </row>
    <row r="529">
      <c r="A529" s="57"/>
    </row>
    <row r="530">
      <c r="A530" s="57"/>
    </row>
    <row r="531">
      <c r="A531" s="57"/>
    </row>
    <row r="532">
      <c r="A532" s="57"/>
    </row>
    <row r="533">
      <c r="A533" s="57"/>
    </row>
    <row r="534">
      <c r="A534" s="57"/>
    </row>
    <row r="535">
      <c r="A535" s="57"/>
    </row>
    <row r="536">
      <c r="A536" s="57"/>
    </row>
    <row r="537">
      <c r="A537" s="57"/>
    </row>
    <row r="538">
      <c r="A538" s="57"/>
    </row>
    <row r="539">
      <c r="A539" s="57"/>
    </row>
    <row r="540">
      <c r="A540" s="57"/>
    </row>
    <row r="541">
      <c r="A541" s="57"/>
    </row>
    <row r="542">
      <c r="A542" s="57"/>
    </row>
    <row r="543">
      <c r="A543" s="57"/>
    </row>
    <row r="544">
      <c r="A544" s="57"/>
    </row>
    <row r="545">
      <c r="A545" s="57"/>
    </row>
    <row r="546">
      <c r="A546" s="57"/>
    </row>
    <row r="547">
      <c r="A547" s="57"/>
    </row>
    <row r="548">
      <c r="A548" s="57"/>
    </row>
    <row r="549">
      <c r="A549" s="57"/>
    </row>
    <row r="550">
      <c r="A550" s="57"/>
    </row>
    <row r="551">
      <c r="A551" s="57"/>
    </row>
    <row r="552">
      <c r="A552" s="57"/>
    </row>
    <row r="553">
      <c r="A553" s="57"/>
    </row>
    <row r="554">
      <c r="A554" s="57"/>
    </row>
    <row r="555">
      <c r="A555" s="57"/>
    </row>
    <row r="556">
      <c r="A556" s="57"/>
    </row>
    <row r="557">
      <c r="A557" s="57"/>
    </row>
    <row r="558">
      <c r="A558" s="57"/>
    </row>
    <row r="559">
      <c r="A559" s="57"/>
    </row>
    <row r="560">
      <c r="A560" s="57"/>
    </row>
    <row r="561">
      <c r="A561" s="57"/>
    </row>
    <row r="562">
      <c r="A562" s="57"/>
    </row>
    <row r="563">
      <c r="A563" s="57"/>
    </row>
    <row r="564">
      <c r="A564" s="57"/>
    </row>
    <row r="565">
      <c r="A565" s="57"/>
    </row>
    <row r="566">
      <c r="A566" s="57"/>
    </row>
    <row r="567">
      <c r="A567" s="57"/>
    </row>
    <row r="568">
      <c r="A568" s="57"/>
    </row>
    <row r="569">
      <c r="A569" s="57"/>
    </row>
    <row r="570">
      <c r="A570" s="57"/>
    </row>
    <row r="571">
      <c r="A571" s="57"/>
    </row>
    <row r="572">
      <c r="A572" s="57"/>
    </row>
    <row r="573">
      <c r="A573" s="57"/>
    </row>
    <row r="574">
      <c r="A574" s="57"/>
    </row>
    <row r="575">
      <c r="A575" s="57"/>
    </row>
    <row r="576">
      <c r="A576" s="57"/>
    </row>
    <row r="577">
      <c r="A577" s="57"/>
    </row>
    <row r="578">
      <c r="A578" s="57"/>
    </row>
    <row r="579">
      <c r="A579" s="57"/>
    </row>
    <row r="580">
      <c r="A580" s="57"/>
    </row>
    <row r="581">
      <c r="A581" s="57"/>
    </row>
    <row r="582">
      <c r="A582" s="57"/>
    </row>
    <row r="583">
      <c r="A583" s="57"/>
    </row>
    <row r="584">
      <c r="A584" s="57"/>
    </row>
    <row r="585">
      <c r="A585" s="57"/>
    </row>
    <row r="586">
      <c r="A586" s="57"/>
    </row>
    <row r="587">
      <c r="A587" s="57"/>
    </row>
    <row r="588">
      <c r="A588" s="57"/>
    </row>
    <row r="589">
      <c r="A589" s="57"/>
    </row>
    <row r="590">
      <c r="A590" s="57"/>
    </row>
    <row r="591">
      <c r="A591" s="57"/>
    </row>
    <row r="592">
      <c r="A592" s="57"/>
    </row>
    <row r="593">
      <c r="A593" s="57"/>
    </row>
    <row r="594">
      <c r="A594" s="57"/>
    </row>
    <row r="595">
      <c r="A595" s="57"/>
    </row>
    <row r="596">
      <c r="A596" s="57"/>
    </row>
    <row r="597">
      <c r="A597" s="57"/>
    </row>
    <row r="598">
      <c r="A598" s="57"/>
    </row>
    <row r="599">
      <c r="A599" s="57"/>
    </row>
    <row r="600">
      <c r="A600" s="57"/>
    </row>
    <row r="601">
      <c r="A601" s="57"/>
    </row>
    <row r="602">
      <c r="A602" s="57"/>
    </row>
    <row r="603">
      <c r="A603" s="57"/>
    </row>
    <row r="604">
      <c r="A604" s="57"/>
    </row>
    <row r="605">
      <c r="A605" s="57"/>
    </row>
    <row r="606">
      <c r="A606" s="57"/>
    </row>
    <row r="607">
      <c r="A607" s="57"/>
    </row>
    <row r="608">
      <c r="A608" s="57"/>
    </row>
    <row r="609">
      <c r="A609" s="57"/>
    </row>
    <row r="610">
      <c r="A610" s="57"/>
    </row>
    <row r="611">
      <c r="A611" s="57"/>
    </row>
    <row r="612">
      <c r="A612" s="57"/>
    </row>
    <row r="613">
      <c r="A613" s="57"/>
    </row>
    <row r="614">
      <c r="A614" s="57"/>
    </row>
    <row r="615">
      <c r="A615" s="57"/>
    </row>
    <row r="616">
      <c r="A616" s="57"/>
    </row>
    <row r="617">
      <c r="A617" s="57"/>
    </row>
    <row r="618">
      <c r="A618" s="57"/>
    </row>
    <row r="619">
      <c r="A619" s="57"/>
    </row>
    <row r="620">
      <c r="A620" s="57"/>
    </row>
    <row r="621">
      <c r="A621" s="57"/>
    </row>
    <row r="622">
      <c r="A622" s="57"/>
    </row>
    <row r="623">
      <c r="A623" s="57"/>
    </row>
    <row r="624">
      <c r="A624" s="57"/>
    </row>
    <row r="625">
      <c r="A625" s="57"/>
    </row>
    <row r="626">
      <c r="A626" s="57"/>
    </row>
    <row r="627">
      <c r="A627" s="57"/>
    </row>
    <row r="628">
      <c r="A628" s="57"/>
    </row>
    <row r="629">
      <c r="A629" s="57"/>
    </row>
    <row r="630">
      <c r="A630" s="57"/>
    </row>
    <row r="631">
      <c r="A631" s="57"/>
    </row>
    <row r="632">
      <c r="A632" s="57"/>
    </row>
    <row r="633">
      <c r="A633" s="57"/>
    </row>
    <row r="634">
      <c r="A634" s="57"/>
    </row>
    <row r="635">
      <c r="A635" s="57"/>
    </row>
    <row r="636">
      <c r="A636" s="57"/>
    </row>
    <row r="637">
      <c r="A637" s="57"/>
    </row>
    <row r="638">
      <c r="A638" s="57"/>
    </row>
    <row r="639">
      <c r="A639" s="57"/>
    </row>
    <row r="640">
      <c r="A640" s="57"/>
    </row>
    <row r="641">
      <c r="A641" s="57"/>
    </row>
    <row r="642">
      <c r="A642" s="57"/>
    </row>
    <row r="643">
      <c r="A643" s="57"/>
    </row>
    <row r="644">
      <c r="A644" s="57"/>
    </row>
    <row r="645">
      <c r="A645" s="57"/>
    </row>
    <row r="646">
      <c r="A646" s="57"/>
    </row>
    <row r="647">
      <c r="A647" s="57"/>
    </row>
    <row r="648">
      <c r="A648" s="57"/>
    </row>
    <row r="649">
      <c r="A649" s="57"/>
    </row>
    <row r="650">
      <c r="A650" s="57"/>
    </row>
    <row r="651">
      <c r="A651" s="57"/>
    </row>
    <row r="652">
      <c r="A652" s="57"/>
    </row>
    <row r="653">
      <c r="A653" s="57"/>
    </row>
    <row r="654">
      <c r="A654" s="57"/>
    </row>
    <row r="655">
      <c r="A655" s="57"/>
    </row>
    <row r="656">
      <c r="A656" s="57"/>
    </row>
    <row r="657">
      <c r="A657" s="57"/>
    </row>
    <row r="658">
      <c r="A658" s="57"/>
    </row>
    <row r="659">
      <c r="A659" s="57"/>
    </row>
    <row r="660">
      <c r="A660" s="57"/>
    </row>
    <row r="661">
      <c r="A661" s="57"/>
    </row>
    <row r="662">
      <c r="A662" s="57"/>
    </row>
    <row r="663">
      <c r="A663" s="57"/>
    </row>
    <row r="664">
      <c r="A664" s="57"/>
    </row>
    <row r="665">
      <c r="A665" s="57"/>
    </row>
    <row r="666">
      <c r="A666" s="57"/>
    </row>
    <row r="667">
      <c r="A667" s="57"/>
    </row>
    <row r="668">
      <c r="A668" s="57"/>
    </row>
    <row r="669">
      <c r="A669" s="57"/>
    </row>
    <row r="670">
      <c r="A670" s="57"/>
    </row>
    <row r="671">
      <c r="A671" s="57"/>
    </row>
    <row r="672">
      <c r="A672" s="57"/>
    </row>
    <row r="673">
      <c r="A673" s="57"/>
    </row>
    <row r="674">
      <c r="A674" s="57"/>
    </row>
    <row r="675">
      <c r="A675" s="57"/>
    </row>
    <row r="676">
      <c r="A676" s="57"/>
    </row>
    <row r="677">
      <c r="A677" s="57"/>
    </row>
    <row r="678">
      <c r="A678" s="57"/>
    </row>
    <row r="679">
      <c r="A679" s="57"/>
    </row>
    <row r="680">
      <c r="A680" s="57"/>
    </row>
    <row r="681">
      <c r="A681" s="57"/>
    </row>
    <row r="682">
      <c r="A682" s="57"/>
    </row>
    <row r="683">
      <c r="A683" s="57"/>
    </row>
    <row r="684">
      <c r="A684" s="57"/>
    </row>
    <row r="685">
      <c r="A685" s="57"/>
    </row>
    <row r="686">
      <c r="A686" s="57"/>
    </row>
    <row r="687">
      <c r="A687" s="57"/>
    </row>
    <row r="688">
      <c r="A688" s="57"/>
    </row>
    <row r="689">
      <c r="A689" s="57"/>
    </row>
    <row r="690">
      <c r="A690" s="57"/>
    </row>
    <row r="691">
      <c r="A691" s="57"/>
    </row>
    <row r="692">
      <c r="A692" s="57"/>
    </row>
    <row r="693">
      <c r="A693" s="57"/>
    </row>
    <row r="694">
      <c r="A694" s="57"/>
    </row>
    <row r="695">
      <c r="A695" s="57"/>
    </row>
    <row r="696">
      <c r="A696" s="57"/>
    </row>
    <row r="697">
      <c r="A697" s="57"/>
    </row>
    <row r="698">
      <c r="A698" s="57"/>
    </row>
    <row r="699">
      <c r="A699" s="57"/>
    </row>
    <row r="700">
      <c r="A700" s="57"/>
    </row>
    <row r="701">
      <c r="A701" s="57"/>
    </row>
    <row r="702">
      <c r="A702" s="57"/>
    </row>
    <row r="703">
      <c r="A703" s="57"/>
    </row>
    <row r="704">
      <c r="A704" s="57"/>
    </row>
    <row r="705">
      <c r="A705" s="57"/>
    </row>
    <row r="706">
      <c r="A706" s="57"/>
    </row>
    <row r="707">
      <c r="A707" s="57"/>
    </row>
    <row r="708">
      <c r="A708" s="57"/>
    </row>
    <row r="709">
      <c r="A709" s="57"/>
    </row>
    <row r="710">
      <c r="A710" s="57"/>
    </row>
    <row r="711">
      <c r="A711" s="57"/>
    </row>
    <row r="712">
      <c r="A712" s="57"/>
    </row>
    <row r="713">
      <c r="A713" s="57"/>
    </row>
    <row r="714">
      <c r="A714" s="57"/>
    </row>
    <row r="715">
      <c r="A715" s="57"/>
    </row>
    <row r="716">
      <c r="A716" s="57"/>
    </row>
    <row r="717">
      <c r="A717" s="57"/>
    </row>
    <row r="718">
      <c r="A718" s="57"/>
    </row>
    <row r="719">
      <c r="A719" s="57"/>
    </row>
    <row r="720">
      <c r="A720" s="57"/>
    </row>
    <row r="721">
      <c r="A721" s="57"/>
    </row>
    <row r="722">
      <c r="A722" s="57"/>
    </row>
    <row r="723">
      <c r="A723" s="57"/>
    </row>
    <row r="724">
      <c r="A724" s="57"/>
    </row>
    <row r="725">
      <c r="A725" s="57"/>
    </row>
    <row r="726">
      <c r="A726" s="57"/>
    </row>
    <row r="727">
      <c r="A727" s="57"/>
    </row>
    <row r="728">
      <c r="A728" s="57"/>
    </row>
    <row r="729">
      <c r="A729" s="57"/>
    </row>
    <row r="730">
      <c r="A730" s="57"/>
    </row>
    <row r="731">
      <c r="A731" s="57"/>
    </row>
    <row r="732">
      <c r="A732" s="57"/>
    </row>
    <row r="733">
      <c r="A733" s="57"/>
    </row>
    <row r="734">
      <c r="A734" s="57"/>
    </row>
    <row r="735">
      <c r="A735" s="57"/>
    </row>
    <row r="736">
      <c r="A736" s="57"/>
    </row>
    <row r="737">
      <c r="A737" s="57"/>
    </row>
    <row r="738">
      <c r="A738" s="57"/>
    </row>
    <row r="739">
      <c r="A739" s="57"/>
    </row>
    <row r="740">
      <c r="A740" s="57"/>
    </row>
    <row r="741">
      <c r="A741" s="57"/>
    </row>
    <row r="742">
      <c r="A742" s="57"/>
    </row>
    <row r="743">
      <c r="A743" s="57"/>
    </row>
    <row r="744">
      <c r="A744" s="57"/>
    </row>
    <row r="745">
      <c r="A745" s="57"/>
    </row>
    <row r="746">
      <c r="A746" s="57"/>
    </row>
    <row r="747">
      <c r="A747" s="57"/>
    </row>
    <row r="748">
      <c r="A748" s="57"/>
    </row>
    <row r="749">
      <c r="A749" s="57"/>
    </row>
    <row r="750">
      <c r="A750" s="57"/>
    </row>
    <row r="751">
      <c r="A751" s="57"/>
    </row>
    <row r="752">
      <c r="A752" s="57"/>
    </row>
    <row r="753">
      <c r="A753" s="57"/>
    </row>
    <row r="754">
      <c r="A754" s="57"/>
    </row>
    <row r="755">
      <c r="A755" s="57"/>
    </row>
    <row r="756">
      <c r="A756" s="57"/>
    </row>
    <row r="757">
      <c r="A757" s="57"/>
    </row>
    <row r="758">
      <c r="A758" s="57"/>
    </row>
    <row r="759">
      <c r="A759" s="57"/>
    </row>
    <row r="760">
      <c r="A760" s="57"/>
    </row>
    <row r="761">
      <c r="A761" s="57"/>
    </row>
    <row r="762">
      <c r="A762" s="57"/>
    </row>
    <row r="763">
      <c r="A763" s="57"/>
    </row>
    <row r="764">
      <c r="A764" s="57"/>
    </row>
    <row r="765">
      <c r="A765" s="57"/>
    </row>
    <row r="766">
      <c r="A766" s="57"/>
    </row>
    <row r="767">
      <c r="A767" s="57"/>
    </row>
    <row r="768">
      <c r="A768" s="57"/>
    </row>
    <row r="769">
      <c r="A769" s="57"/>
    </row>
    <row r="770">
      <c r="A770" s="57"/>
    </row>
    <row r="771">
      <c r="A771" s="57"/>
    </row>
    <row r="772">
      <c r="A772" s="57"/>
    </row>
    <row r="773">
      <c r="A773" s="57"/>
    </row>
    <row r="774">
      <c r="A774" s="57"/>
    </row>
    <row r="775">
      <c r="A775" s="57"/>
    </row>
    <row r="776">
      <c r="A776" s="57"/>
    </row>
    <row r="777">
      <c r="A777" s="57"/>
    </row>
    <row r="778">
      <c r="A778" s="57"/>
    </row>
    <row r="779">
      <c r="A779" s="57"/>
    </row>
    <row r="780">
      <c r="A780" s="57"/>
    </row>
    <row r="781">
      <c r="A781" s="57"/>
    </row>
    <row r="782">
      <c r="A782" s="57"/>
    </row>
    <row r="783">
      <c r="A783" s="57"/>
    </row>
    <row r="784">
      <c r="A784" s="57"/>
    </row>
    <row r="785">
      <c r="A785" s="57"/>
    </row>
    <row r="786">
      <c r="A786" s="57"/>
    </row>
    <row r="787">
      <c r="A787" s="57"/>
    </row>
    <row r="788">
      <c r="A788" s="57"/>
    </row>
    <row r="789">
      <c r="A789" s="57"/>
    </row>
    <row r="790">
      <c r="A790" s="57"/>
    </row>
    <row r="791">
      <c r="A791" s="57"/>
    </row>
    <row r="792">
      <c r="A792" s="57"/>
    </row>
    <row r="793">
      <c r="A793" s="57"/>
    </row>
    <row r="794">
      <c r="A794" s="57"/>
    </row>
    <row r="795">
      <c r="A795" s="57"/>
    </row>
    <row r="796">
      <c r="A796" s="57"/>
    </row>
    <row r="797">
      <c r="A797" s="57"/>
    </row>
    <row r="798">
      <c r="A798" s="57"/>
    </row>
    <row r="799">
      <c r="A799" s="57"/>
    </row>
    <row r="800">
      <c r="A800" s="57"/>
    </row>
    <row r="801">
      <c r="A801" s="57"/>
    </row>
    <row r="802">
      <c r="A802" s="57"/>
    </row>
    <row r="803">
      <c r="A803" s="57"/>
    </row>
    <row r="804">
      <c r="A804" s="57"/>
    </row>
    <row r="805">
      <c r="A805" s="57"/>
    </row>
    <row r="806">
      <c r="A806" s="57"/>
    </row>
    <row r="807">
      <c r="A807" s="57"/>
    </row>
    <row r="808">
      <c r="A808" s="57"/>
    </row>
    <row r="809">
      <c r="A809" s="57"/>
    </row>
    <row r="810">
      <c r="A810" s="57"/>
    </row>
    <row r="811">
      <c r="A811" s="57"/>
    </row>
    <row r="812">
      <c r="A812" s="57"/>
    </row>
    <row r="813">
      <c r="A813" s="57"/>
    </row>
    <row r="814">
      <c r="A814" s="57"/>
    </row>
    <row r="815">
      <c r="A815" s="57"/>
    </row>
    <row r="816">
      <c r="A816" s="57"/>
    </row>
    <row r="817">
      <c r="A817" s="57"/>
    </row>
    <row r="818">
      <c r="A818" s="57"/>
    </row>
    <row r="819">
      <c r="A819" s="57"/>
    </row>
    <row r="820">
      <c r="A820" s="57"/>
    </row>
    <row r="821">
      <c r="A821" s="57"/>
    </row>
    <row r="822">
      <c r="A822" s="57"/>
    </row>
    <row r="823">
      <c r="A823" s="57"/>
    </row>
    <row r="824">
      <c r="A824" s="57"/>
    </row>
    <row r="825">
      <c r="A825" s="57"/>
    </row>
    <row r="826">
      <c r="A826" s="57"/>
    </row>
    <row r="827">
      <c r="A827" s="57"/>
    </row>
    <row r="828">
      <c r="A828" s="57"/>
    </row>
    <row r="829">
      <c r="A829" s="57"/>
    </row>
    <row r="830">
      <c r="A830" s="57"/>
    </row>
    <row r="831">
      <c r="A831" s="57"/>
    </row>
    <row r="832">
      <c r="A832" s="57"/>
    </row>
    <row r="833">
      <c r="A833" s="57"/>
    </row>
    <row r="834">
      <c r="A834" s="57"/>
    </row>
    <row r="835">
      <c r="A835" s="57"/>
    </row>
    <row r="836">
      <c r="A836" s="57"/>
    </row>
    <row r="837">
      <c r="A837" s="57"/>
    </row>
    <row r="838">
      <c r="A838" s="57"/>
    </row>
    <row r="839">
      <c r="A839" s="57"/>
    </row>
    <row r="840">
      <c r="A840" s="57"/>
    </row>
    <row r="841">
      <c r="A841" s="57"/>
    </row>
    <row r="842">
      <c r="A842" s="57"/>
    </row>
    <row r="843">
      <c r="A843" s="57"/>
    </row>
    <row r="844">
      <c r="A844" s="57"/>
    </row>
    <row r="845">
      <c r="A845" s="57"/>
    </row>
    <row r="846">
      <c r="A846" s="57"/>
    </row>
    <row r="847">
      <c r="A847" s="57"/>
    </row>
    <row r="848">
      <c r="A848" s="57"/>
    </row>
    <row r="849">
      <c r="A849" s="57"/>
    </row>
    <row r="850">
      <c r="A850" s="57"/>
    </row>
    <row r="851">
      <c r="A851" s="57"/>
    </row>
    <row r="852">
      <c r="A852" s="57"/>
    </row>
    <row r="853">
      <c r="A853" s="57"/>
    </row>
    <row r="854">
      <c r="A854" s="57"/>
    </row>
    <row r="855">
      <c r="A855" s="57"/>
    </row>
    <row r="856">
      <c r="A856" s="57"/>
    </row>
    <row r="857">
      <c r="A857" s="57"/>
    </row>
    <row r="858">
      <c r="A858" s="57"/>
    </row>
    <row r="859">
      <c r="A859" s="57"/>
    </row>
    <row r="860">
      <c r="A860" s="57"/>
    </row>
    <row r="861">
      <c r="A861" s="57"/>
    </row>
    <row r="862">
      <c r="A862" s="57"/>
    </row>
    <row r="863">
      <c r="A863" s="57"/>
    </row>
    <row r="864">
      <c r="A864" s="57"/>
    </row>
    <row r="865">
      <c r="A865" s="57"/>
    </row>
    <row r="866">
      <c r="A866" s="57"/>
    </row>
    <row r="867">
      <c r="A867" s="57"/>
    </row>
    <row r="868">
      <c r="A868" s="57"/>
    </row>
    <row r="869">
      <c r="A869" s="57"/>
    </row>
    <row r="870">
      <c r="A870" s="57"/>
    </row>
    <row r="871">
      <c r="A871" s="57"/>
    </row>
    <row r="872">
      <c r="A872" s="57"/>
    </row>
    <row r="873">
      <c r="A873" s="57"/>
    </row>
    <row r="874">
      <c r="A874" s="57"/>
    </row>
    <row r="875">
      <c r="A875" s="57"/>
    </row>
    <row r="876">
      <c r="A876" s="57"/>
    </row>
    <row r="877">
      <c r="A877" s="57"/>
    </row>
    <row r="878">
      <c r="A878" s="57"/>
    </row>
    <row r="879">
      <c r="A879" s="57"/>
    </row>
    <row r="880">
      <c r="A880" s="57"/>
    </row>
    <row r="881">
      <c r="A881" s="57"/>
    </row>
    <row r="882">
      <c r="A882" s="57"/>
    </row>
    <row r="883">
      <c r="A883" s="57"/>
    </row>
    <row r="884">
      <c r="A884" s="57"/>
    </row>
    <row r="885">
      <c r="A885" s="57"/>
    </row>
    <row r="886">
      <c r="A886" s="57"/>
    </row>
    <row r="887">
      <c r="A887" s="57"/>
    </row>
    <row r="888">
      <c r="A888" s="57"/>
    </row>
    <row r="889">
      <c r="A889" s="57"/>
    </row>
    <row r="890">
      <c r="A890" s="57"/>
    </row>
    <row r="891">
      <c r="A891" s="57"/>
    </row>
    <row r="892">
      <c r="A892" s="57"/>
    </row>
    <row r="893">
      <c r="A893" s="57"/>
    </row>
    <row r="894">
      <c r="A894" s="57"/>
    </row>
    <row r="895">
      <c r="A895" s="57"/>
    </row>
    <row r="896">
      <c r="A896" s="57"/>
    </row>
    <row r="897">
      <c r="A897" s="57"/>
    </row>
    <row r="898">
      <c r="A898" s="57"/>
    </row>
    <row r="899">
      <c r="A899" s="57"/>
    </row>
    <row r="900">
      <c r="A900" s="57"/>
    </row>
    <row r="901">
      <c r="A901" s="57"/>
    </row>
    <row r="902">
      <c r="A902" s="57"/>
    </row>
    <row r="903">
      <c r="A903" s="57"/>
    </row>
    <row r="904">
      <c r="A904" s="57"/>
    </row>
    <row r="905">
      <c r="A905" s="57"/>
    </row>
    <row r="906">
      <c r="A906" s="57"/>
    </row>
    <row r="907">
      <c r="A907" s="57"/>
    </row>
    <row r="908">
      <c r="A908" s="57"/>
    </row>
    <row r="909">
      <c r="A909" s="57"/>
    </row>
    <row r="910">
      <c r="A910" s="57"/>
    </row>
    <row r="911">
      <c r="A911" s="57"/>
    </row>
    <row r="912">
      <c r="A912" s="57"/>
    </row>
    <row r="913">
      <c r="A913" s="57"/>
    </row>
    <row r="914">
      <c r="A914" s="57"/>
    </row>
    <row r="915">
      <c r="A915" s="57"/>
    </row>
    <row r="916">
      <c r="A916" s="57"/>
    </row>
    <row r="917">
      <c r="A917" s="57"/>
    </row>
    <row r="918">
      <c r="A918" s="57"/>
    </row>
    <row r="919">
      <c r="A919" s="57"/>
    </row>
    <row r="920">
      <c r="A920" s="57"/>
    </row>
    <row r="921">
      <c r="A921" s="57"/>
    </row>
    <row r="922">
      <c r="A922" s="57"/>
    </row>
    <row r="923">
      <c r="A923" s="57"/>
    </row>
    <row r="924">
      <c r="A924" s="57"/>
    </row>
    <row r="925">
      <c r="A925" s="57"/>
    </row>
    <row r="926">
      <c r="A926" s="57"/>
    </row>
    <row r="927">
      <c r="A927" s="57"/>
    </row>
    <row r="928">
      <c r="A928" s="57"/>
    </row>
    <row r="929">
      <c r="A929" s="57"/>
    </row>
    <row r="930">
      <c r="A930" s="57"/>
    </row>
    <row r="931">
      <c r="A931" s="57"/>
    </row>
    <row r="932">
      <c r="A932" s="57"/>
    </row>
    <row r="933">
      <c r="A933" s="57"/>
    </row>
    <row r="934">
      <c r="A934" s="57"/>
    </row>
    <row r="935">
      <c r="A935" s="57"/>
    </row>
    <row r="936">
      <c r="A936" s="57"/>
    </row>
    <row r="937">
      <c r="A937" s="57"/>
    </row>
    <row r="938">
      <c r="A938" s="57"/>
    </row>
    <row r="939">
      <c r="A939" s="57"/>
    </row>
    <row r="940">
      <c r="A940" s="57"/>
    </row>
    <row r="941">
      <c r="A941" s="57"/>
    </row>
    <row r="942">
      <c r="A942" s="57"/>
    </row>
    <row r="943">
      <c r="A943" s="57"/>
    </row>
    <row r="944">
      <c r="A944" s="57"/>
    </row>
    <row r="945">
      <c r="A945" s="57"/>
    </row>
    <row r="946">
      <c r="A946" s="57"/>
    </row>
    <row r="947">
      <c r="A947" s="57"/>
    </row>
    <row r="948">
      <c r="A948" s="57"/>
    </row>
    <row r="949">
      <c r="A949" s="57"/>
    </row>
    <row r="950">
      <c r="A950" s="57"/>
    </row>
    <row r="951">
      <c r="A951" s="57"/>
    </row>
    <row r="952">
      <c r="A952" s="57"/>
    </row>
    <row r="953">
      <c r="A953" s="57"/>
    </row>
    <row r="954">
      <c r="A954" s="57"/>
    </row>
    <row r="955">
      <c r="A955" s="57"/>
    </row>
    <row r="956">
      <c r="A956" s="57"/>
    </row>
    <row r="957">
      <c r="A957" s="57"/>
    </row>
    <row r="958">
      <c r="A958" s="57"/>
    </row>
    <row r="959">
      <c r="A959" s="57"/>
    </row>
    <row r="960">
      <c r="A960" s="57"/>
    </row>
    <row r="961">
      <c r="A961" s="57"/>
    </row>
    <row r="962">
      <c r="A962" s="57"/>
    </row>
    <row r="963">
      <c r="A963" s="57"/>
    </row>
    <row r="964">
      <c r="A964" s="57"/>
    </row>
    <row r="965">
      <c r="A965" s="57"/>
    </row>
    <row r="966">
      <c r="A966" s="57"/>
    </row>
    <row r="967">
      <c r="A967" s="57"/>
    </row>
    <row r="968">
      <c r="A968" s="57"/>
    </row>
    <row r="969">
      <c r="A969" s="57"/>
    </row>
    <row r="970">
      <c r="A970" s="57"/>
    </row>
    <row r="971">
      <c r="A971" s="57"/>
    </row>
    <row r="972">
      <c r="A972" s="57"/>
    </row>
    <row r="973">
      <c r="A973" s="57"/>
    </row>
    <row r="974">
      <c r="A974" s="57"/>
    </row>
    <row r="975">
      <c r="A975" s="57"/>
    </row>
    <row r="976">
      <c r="A976" s="57"/>
    </row>
    <row r="977">
      <c r="A977" s="57"/>
    </row>
    <row r="978">
      <c r="A978" s="57"/>
    </row>
    <row r="979">
      <c r="A979" s="57"/>
    </row>
    <row r="980">
      <c r="A980" s="57"/>
    </row>
    <row r="981">
      <c r="A981" s="57"/>
    </row>
    <row r="982">
      <c r="A982" s="57"/>
    </row>
    <row r="983">
      <c r="A983" s="57"/>
    </row>
    <row r="984">
      <c r="A984" s="57"/>
    </row>
    <row r="985">
      <c r="A985" s="57"/>
    </row>
    <row r="986">
      <c r="A986" s="57"/>
    </row>
    <row r="987">
      <c r="A987" s="57"/>
    </row>
    <row r="988">
      <c r="A988" s="57"/>
    </row>
    <row r="989">
      <c r="A989" s="57"/>
    </row>
    <row r="990">
      <c r="A990" s="57"/>
    </row>
    <row r="991">
      <c r="A991" s="57"/>
    </row>
    <row r="992">
      <c r="A992" s="57"/>
    </row>
    <row r="993">
      <c r="A993" s="57"/>
    </row>
    <row r="994">
      <c r="A994" s="57"/>
    </row>
    <row r="995">
      <c r="A995" s="57"/>
    </row>
    <row r="996">
      <c r="A996" s="57"/>
    </row>
    <row r="997">
      <c r="A997" s="57"/>
    </row>
    <row r="998">
      <c r="A998" s="57"/>
    </row>
    <row r="999">
      <c r="A999" s="57"/>
    </row>
    <row r="1000">
      <c r="A1000" s="57"/>
    </row>
  </sheetData>
  <mergeCells count="2">
    <mergeCell ref="B1:D1"/>
    <mergeCell ref="E1:F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20.13"/>
    <col customWidth="1" min="4" max="4" width="30.63"/>
    <col customWidth="1" min="5" max="5" width="14.13"/>
    <col customWidth="1" min="6" max="6" width="10.75"/>
    <col customWidth="1" min="7" max="7" width="15.13"/>
    <col customWidth="1" min="8" max="8" width="16.0"/>
    <col customWidth="1" min="9" max="9" width="13.38"/>
  </cols>
  <sheetData>
    <row r="1">
      <c r="A1" s="38" t="s">
        <v>4</v>
      </c>
      <c r="B1" s="38" t="s">
        <v>161</v>
      </c>
      <c r="C1" s="38" t="s">
        <v>162</v>
      </c>
      <c r="D1" s="38" t="s">
        <v>163</v>
      </c>
      <c r="E1" s="38" t="s">
        <v>150</v>
      </c>
      <c r="F1" s="58" t="s">
        <v>96</v>
      </c>
      <c r="G1" s="112" t="s">
        <v>144</v>
      </c>
      <c r="H1" s="38" t="s">
        <v>54</v>
      </c>
      <c r="I1" s="38" t="s">
        <v>145</v>
      </c>
    </row>
    <row r="2">
      <c r="A2" s="88">
        <v>23.0</v>
      </c>
      <c r="B2" s="89">
        <v>93.0</v>
      </c>
      <c r="C2" s="89">
        <v>111.7</v>
      </c>
      <c r="D2" s="89">
        <v>119.0</v>
      </c>
      <c r="E2" s="89">
        <f>SUM(B2:D2)</f>
        <v>323.7</v>
      </c>
      <c r="F2" s="176">
        <v>0.0</v>
      </c>
      <c r="G2" s="42">
        <f t="shared" ref="G2:G23" si="1">E2-F2</f>
        <v>323.7</v>
      </c>
      <c r="H2" s="42">
        <f t="shared" ref="H2:H23" si="2">(G2-$M$10)/($G$2-$M$10)</f>
        <v>1</v>
      </c>
      <c r="I2" s="42">
        <f t="shared" ref="I2:I10" si="3">H2*400</f>
        <v>400</v>
      </c>
    </row>
    <row r="3">
      <c r="A3" s="88">
        <v>45.0</v>
      </c>
      <c r="B3" s="89">
        <v>86.0</v>
      </c>
      <c r="C3" s="89">
        <v>120.0</v>
      </c>
      <c r="D3" s="89">
        <v>110.0</v>
      </c>
      <c r="E3" s="89">
        <v>316.0</v>
      </c>
      <c r="F3" s="176">
        <v>0.0</v>
      </c>
      <c r="G3" s="42">
        <f t="shared" si="1"/>
        <v>316</v>
      </c>
      <c r="H3" s="42">
        <f t="shared" si="2"/>
        <v>0.9552623346</v>
      </c>
      <c r="I3" s="42">
        <f t="shared" si="3"/>
        <v>382.1049338</v>
      </c>
    </row>
    <row r="4">
      <c r="A4" s="88">
        <v>13.0</v>
      </c>
      <c r="B4" s="89">
        <v>91.0</v>
      </c>
      <c r="C4" s="89">
        <v>120.8</v>
      </c>
      <c r="D4" s="89">
        <v>114.1666667</v>
      </c>
      <c r="E4" s="202">
        <v>325.9666667</v>
      </c>
      <c r="F4" s="178">
        <f>0.1*140</f>
        <v>14</v>
      </c>
      <c r="G4" s="42">
        <f t="shared" si="1"/>
        <v>311.9666667</v>
      </c>
      <c r="H4" s="42">
        <f t="shared" si="2"/>
        <v>0.9318283195</v>
      </c>
      <c r="I4" s="42">
        <f t="shared" si="3"/>
        <v>372.7313278</v>
      </c>
    </row>
    <row r="5">
      <c r="A5" s="114">
        <v>53.0</v>
      </c>
      <c r="B5" s="97">
        <v>67.0</v>
      </c>
      <c r="C5" s="97">
        <v>116.6</v>
      </c>
      <c r="D5" s="97">
        <v>123.6666667</v>
      </c>
      <c r="E5" s="97">
        <v>307.2666667</v>
      </c>
      <c r="F5" s="180">
        <v>0.0</v>
      </c>
      <c r="G5" s="46">
        <f t="shared" si="1"/>
        <v>307.2666667</v>
      </c>
      <c r="H5" s="46">
        <f t="shared" si="2"/>
        <v>0.9045209133</v>
      </c>
      <c r="I5" s="46">
        <f t="shared" si="3"/>
        <v>361.8083653</v>
      </c>
    </row>
    <row r="6">
      <c r="A6" s="114">
        <v>43.0</v>
      </c>
      <c r="B6" s="97">
        <v>76.0</v>
      </c>
      <c r="C6" s="97">
        <v>119.2</v>
      </c>
      <c r="D6" s="97">
        <v>111.8333333</v>
      </c>
      <c r="E6" s="97">
        <v>307.0333333</v>
      </c>
      <c r="F6" s="180">
        <v>0.0</v>
      </c>
      <c r="G6" s="46">
        <f t="shared" si="1"/>
        <v>307.0333333</v>
      </c>
      <c r="H6" s="46">
        <f t="shared" si="2"/>
        <v>0.9031652261</v>
      </c>
      <c r="I6" s="46">
        <f t="shared" si="3"/>
        <v>361.2660904</v>
      </c>
    </row>
    <row r="7">
      <c r="A7" s="114">
        <v>11.0</v>
      </c>
      <c r="B7" s="97">
        <v>86.0</v>
      </c>
      <c r="C7" s="97">
        <v>103.4</v>
      </c>
      <c r="D7" s="97">
        <v>115.8333333</v>
      </c>
      <c r="E7" s="97">
        <v>305.2333333</v>
      </c>
      <c r="F7" s="180">
        <v>0.0</v>
      </c>
      <c r="G7" s="46">
        <f t="shared" si="1"/>
        <v>305.2333333</v>
      </c>
      <c r="H7" s="46">
        <f t="shared" si="2"/>
        <v>0.8927070706</v>
      </c>
      <c r="I7" s="46">
        <f t="shared" si="3"/>
        <v>357.0828282</v>
      </c>
    </row>
    <row r="8">
      <c r="A8" s="93">
        <v>25.0</v>
      </c>
      <c r="B8" s="94">
        <v>71.0</v>
      </c>
      <c r="C8" s="94">
        <v>100.0</v>
      </c>
      <c r="D8" s="94">
        <v>115.5</v>
      </c>
      <c r="E8" s="94">
        <v>286.5</v>
      </c>
      <c r="F8" s="75">
        <v>0.0</v>
      </c>
      <c r="G8" s="50">
        <f t="shared" si="1"/>
        <v>286.5</v>
      </c>
      <c r="H8" s="50">
        <f t="shared" si="2"/>
        <v>0.7838647851</v>
      </c>
      <c r="I8" s="50">
        <f t="shared" si="3"/>
        <v>313.545914</v>
      </c>
      <c r="L8" s="38" t="s">
        <v>64</v>
      </c>
      <c r="M8" s="51">
        <f>AVERAGE(G2:G23)</f>
        <v>250.9272727</v>
      </c>
    </row>
    <row r="9">
      <c r="A9" s="93">
        <v>41.0</v>
      </c>
      <c r="B9" s="94">
        <v>86.0</v>
      </c>
      <c r="C9" s="94">
        <v>87.1</v>
      </c>
      <c r="D9" s="94">
        <v>110.3333333</v>
      </c>
      <c r="E9" s="94">
        <v>283.4333333</v>
      </c>
      <c r="F9" s="75">
        <v>0.0</v>
      </c>
      <c r="G9" s="50">
        <f t="shared" si="1"/>
        <v>283.4333333</v>
      </c>
      <c r="H9" s="50">
        <f t="shared" si="2"/>
        <v>0.7660471866</v>
      </c>
      <c r="I9" s="50">
        <f t="shared" si="3"/>
        <v>306.4188746</v>
      </c>
      <c r="L9" s="38" t="s">
        <v>66</v>
      </c>
      <c r="M9" s="51">
        <f>STDEV(G2:G23)</f>
        <v>66.22783478</v>
      </c>
    </row>
    <row r="10">
      <c r="A10" s="93">
        <v>17.0</v>
      </c>
      <c r="B10" s="94">
        <v>68.0</v>
      </c>
      <c r="C10" s="94">
        <v>109.6</v>
      </c>
      <c r="D10" s="94">
        <v>105.5</v>
      </c>
      <c r="E10" s="94">
        <v>283.1</v>
      </c>
      <c r="F10" s="75">
        <v>0.0</v>
      </c>
      <c r="G10" s="50">
        <f t="shared" si="1"/>
        <v>283.1</v>
      </c>
      <c r="H10" s="50">
        <f t="shared" si="2"/>
        <v>0.7641104913</v>
      </c>
      <c r="I10" s="50">
        <f t="shared" si="3"/>
        <v>305.6441965</v>
      </c>
      <c r="L10" s="38" t="s">
        <v>68</v>
      </c>
      <c r="M10" s="51">
        <f>AVERAGE(G2:G23) - 1.5*STDEV(G2:G23)</f>
        <v>151.5855205</v>
      </c>
    </row>
    <row r="11">
      <c r="A11" s="38">
        <v>21.0</v>
      </c>
      <c r="B11" s="56">
        <v>54.0</v>
      </c>
      <c r="C11" s="56">
        <v>111.7</v>
      </c>
      <c r="D11" s="56">
        <v>116.6666667</v>
      </c>
      <c r="E11" s="56">
        <v>282.3666667</v>
      </c>
      <c r="F11" s="82">
        <v>0.0</v>
      </c>
      <c r="G11" s="55">
        <f t="shared" si="1"/>
        <v>282.3666667</v>
      </c>
      <c r="H11" s="55">
        <f t="shared" si="2"/>
        <v>0.7598497614</v>
      </c>
      <c r="I11" s="56">
        <v>40.0</v>
      </c>
    </row>
    <row r="12">
      <c r="A12" s="38">
        <v>27.0</v>
      </c>
      <c r="B12" s="56">
        <v>80.0</v>
      </c>
      <c r="C12" s="56">
        <v>95.7</v>
      </c>
      <c r="D12" s="56">
        <v>105.6666667</v>
      </c>
      <c r="E12" s="56">
        <v>281.3666667</v>
      </c>
      <c r="F12" s="82">
        <v>0.0</v>
      </c>
      <c r="G12" s="55">
        <f t="shared" si="1"/>
        <v>281.3666667</v>
      </c>
      <c r="H12" s="55">
        <f t="shared" si="2"/>
        <v>0.754039675</v>
      </c>
      <c r="I12" s="56">
        <v>40.0</v>
      </c>
    </row>
    <row r="13">
      <c r="A13" s="38">
        <v>31.0</v>
      </c>
      <c r="B13" s="56">
        <v>65.0</v>
      </c>
      <c r="C13" s="56">
        <v>103.7</v>
      </c>
      <c r="D13" s="56">
        <v>105.0</v>
      </c>
      <c r="E13" s="56">
        <v>273.7</v>
      </c>
      <c r="F13" s="82">
        <v>0.0</v>
      </c>
      <c r="G13" s="55">
        <f t="shared" si="1"/>
        <v>273.7</v>
      </c>
      <c r="H13" s="55">
        <f t="shared" si="2"/>
        <v>0.7094956789</v>
      </c>
      <c r="I13" s="56">
        <v>40.0</v>
      </c>
    </row>
    <row r="14">
      <c r="A14" s="38">
        <v>59.0</v>
      </c>
      <c r="B14" s="56">
        <v>75.0</v>
      </c>
      <c r="C14" s="56">
        <v>89.1</v>
      </c>
      <c r="D14" s="56">
        <v>106.5</v>
      </c>
      <c r="E14" s="56">
        <v>270.6</v>
      </c>
      <c r="F14" s="82">
        <v>0.0</v>
      </c>
      <c r="G14" s="55">
        <f t="shared" si="1"/>
        <v>270.6</v>
      </c>
      <c r="H14" s="55">
        <f t="shared" si="2"/>
        <v>0.691484411</v>
      </c>
      <c r="I14" s="56">
        <v>40.0</v>
      </c>
    </row>
    <row r="15">
      <c r="A15" s="38">
        <v>57.0</v>
      </c>
      <c r="B15" s="56">
        <v>65.0</v>
      </c>
      <c r="C15" s="56">
        <v>75.7</v>
      </c>
      <c r="D15" s="56">
        <v>106.8333333</v>
      </c>
      <c r="E15" s="56">
        <v>247.5333333</v>
      </c>
      <c r="F15" s="82">
        <v>0.0</v>
      </c>
      <c r="G15" s="55">
        <f t="shared" si="1"/>
        <v>247.5333333</v>
      </c>
      <c r="H15" s="55">
        <f t="shared" si="2"/>
        <v>0.557465084</v>
      </c>
      <c r="I15" s="56">
        <v>40.0</v>
      </c>
    </row>
    <row r="16">
      <c r="A16" s="38">
        <v>51.0</v>
      </c>
      <c r="B16" s="56">
        <v>64.0</v>
      </c>
      <c r="C16" s="56">
        <v>73.6</v>
      </c>
      <c r="D16" s="56">
        <v>100.5</v>
      </c>
      <c r="E16" s="56">
        <v>238.1</v>
      </c>
      <c r="F16" s="82">
        <v>0.0</v>
      </c>
      <c r="G16" s="55">
        <f t="shared" si="1"/>
        <v>238.1</v>
      </c>
      <c r="H16" s="55">
        <f t="shared" si="2"/>
        <v>0.5026566023</v>
      </c>
      <c r="I16" s="56">
        <v>40.0</v>
      </c>
    </row>
    <row r="17">
      <c r="A17" s="38">
        <v>55.0</v>
      </c>
      <c r="B17" s="56">
        <v>73.0</v>
      </c>
      <c r="C17" s="56">
        <v>55.2</v>
      </c>
      <c r="D17" s="56">
        <v>121.8333333</v>
      </c>
      <c r="E17" s="56">
        <v>250.0333333</v>
      </c>
      <c r="F17" s="82">
        <f>0.2*140</f>
        <v>28</v>
      </c>
      <c r="G17" s="55">
        <f t="shared" si="1"/>
        <v>222.0333333</v>
      </c>
      <c r="H17" s="55">
        <f t="shared" si="2"/>
        <v>0.4093078803</v>
      </c>
      <c r="I17" s="56">
        <v>40.0</v>
      </c>
    </row>
    <row r="18">
      <c r="A18" s="38">
        <v>49.0</v>
      </c>
      <c r="B18" s="56">
        <v>64.0</v>
      </c>
      <c r="C18" s="56">
        <v>36.9</v>
      </c>
      <c r="D18" s="56">
        <v>109.0</v>
      </c>
      <c r="E18" s="56">
        <v>209.9</v>
      </c>
      <c r="F18" s="82">
        <v>0.0</v>
      </c>
      <c r="G18" s="55">
        <f t="shared" si="1"/>
        <v>209.9</v>
      </c>
      <c r="H18" s="55">
        <f t="shared" si="2"/>
        <v>0.3388121652</v>
      </c>
      <c r="I18" s="56">
        <v>40.0</v>
      </c>
    </row>
    <row r="19">
      <c r="A19" s="38">
        <v>47.0</v>
      </c>
      <c r="B19" s="56">
        <v>62.0</v>
      </c>
      <c r="C19" s="56">
        <v>39.0</v>
      </c>
      <c r="D19" s="56">
        <v>104.1666667</v>
      </c>
      <c r="E19" s="56">
        <v>205.1666667</v>
      </c>
      <c r="F19" s="82">
        <v>0.0</v>
      </c>
      <c r="G19" s="55">
        <f t="shared" si="1"/>
        <v>205.1666667</v>
      </c>
      <c r="H19" s="55">
        <f t="shared" si="2"/>
        <v>0.3113110897</v>
      </c>
      <c r="I19" s="56">
        <v>40.0</v>
      </c>
    </row>
    <row r="20">
      <c r="A20" s="38">
        <v>29.0</v>
      </c>
      <c r="B20" s="56">
        <v>76.0</v>
      </c>
      <c r="C20" s="56">
        <v>12.7</v>
      </c>
      <c r="D20" s="56">
        <v>102.3333333</v>
      </c>
      <c r="E20" s="56">
        <v>191.0333333</v>
      </c>
      <c r="F20" s="82">
        <v>0.0</v>
      </c>
      <c r="G20" s="55">
        <f t="shared" si="1"/>
        <v>191.0333333</v>
      </c>
      <c r="H20" s="55">
        <f t="shared" si="2"/>
        <v>0.2291952012</v>
      </c>
      <c r="I20" s="56">
        <v>40.0</v>
      </c>
    </row>
    <row r="21">
      <c r="A21" s="38">
        <v>61.0</v>
      </c>
      <c r="B21" s="56">
        <v>53.0</v>
      </c>
      <c r="C21" s="56">
        <v>33.2</v>
      </c>
      <c r="D21" s="56">
        <v>93.33333333</v>
      </c>
      <c r="E21" s="56">
        <v>179.5333333</v>
      </c>
      <c r="F21" s="82">
        <v>0.0</v>
      </c>
      <c r="G21" s="55">
        <f t="shared" si="1"/>
        <v>179.5333333</v>
      </c>
      <c r="H21" s="55">
        <f t="shared" si="2"/>
        <v>0.1623792074</v>
      </c>
      <c r="I21" s="56">
        <v>40.0</v>
      </c>
    </row>
    <row r="22">
      <c r="A22" s="38">
        <v>19.0</v>
      </c>
      <c r="B22" s="56">
        <v>52.0</v>
      </c>
      <c r="C22" s="56">
        <v>0.0</v>
      </c>
      <c r="D22" s="56">
        <v>82.83333333</v>
      </c>
      <c r="E22" s="56">
        <v>134.8333333</v>
      </c>
      <c r="F22" s="82">
        <v>0.0</v>
      </c>
      <c r="G22" s="55">
        <f t="shared" si="1"/>
        <v>134.8333333</v>
      </c>
      <c r="H22" s="55">
        <f t="shared" si="2"/>
        <v>-0.09733165567</v>
      </c>
      <c r="I22" s="56">
        <v>0.0</v>
      </c>
    </row>
    <row r="23">
      <c r="A23" s="38">
        <v>33.0</v>
      </c>
      <c r="B23" s="56">
        <v>60.0</v>
      </c>
      <c r="C23" s="56">
        <v>0.0</v>
      </c>
      <c r="D23" s="56">
        <v>0.0</v>
      </c>
      <c r="E23" s="56">
        <v>60.0</v>
      </c>
      <c r="F23" s="82">
        <v>0.0</v>
      </c>
      <c r="G23" s="55">
        <f t="shared" si="1"/>
        <v>60</v>
      </c>
      <c r="H23" s="55">
        <f t="shared" si="2"/>
        <v>-0.5321197894</v>
      </c>
      <c r="I23" s="56">
        <v>0.0</v>
      </c>
    </row>
    <row r="24">
      <c r="F24" s="120"/>
    </row>
    <row r="25">
      <c r="F25" s="120"/>
    </row>
    <row r="26">
      <c r="F26" s="120"/>
    </row>
    <row r="27">
      <c r="F27" s="120"/>
    </row>
    <row r="28">
      <c r="F28" s="120"/>
    </row>
    <row r="29">
      <c r="F29" s="120"/>
    </row>
    <row r="30">
      <c r="F30" s="120"/>
    </row>
    <row r="31">
      <c r="F31" s="120"/>
    </row>
    <row r="32">
      <c r="F32" s="120"/>
    </row>
    <row r="33">
      <c r="F33" s="120"/>
    </row>
    <row r="34">
      <c r="F34" s="120"/>
    </row>
    <row r="35">
      <c r="F35" s="120"/>
    </row>
    <row r="36">
      <c r="F36" s="120"/>
    </row>
    <row r="37">
      <c r="F37" s="120"/>
    </row>
    <row r="38">
      <c r="F38" s="120"/>
    </row>
    <row r="39">
      <c r="F39" s="120"/>
    </row>
    <row r="40">
      <c r="F40" s="120"/>
    </row>
    <row r="41">
      <c r="F41" s="120"/>
    </row>
    <row r="42">
      <c r="F42" s="120"/>
    </row>
    <row r="43">
      <c r="F43" s="120"/>
    </row>
    <row r="44">
      <c r="F44" s="120"/>
    </row>
    <row r="45">
      <c r="F45" s="120"/>
    </row>
    <row r="46">
      <c r="F46" s="120"/>
    </row>
    <row r="47">
      <c r="F47" s="120"/>
    </row>
    <row r="48">
      <c r="F48" s="120"/>
    </row>
    <row r="49">
      <c r="F49" s="120"/>
    </row>
    <row r="50">
      <c r="F50" s="120"/>
    </row>
    <row r="51">
      <c r="F51" s="120"/>
    </row>
    <row r="52">
      <c r="F52" s="120"/>
    </row>
    <row r="53">
      <c r="F53" s="120"/>
    </row>
    <row r="54">
      <c r="F54" s="120"/>
    </row>
    <row r="55">
      <c r="F55" s="120"/>
    </row>
    <row r="56">
      <c r="F56" s="120"/>
    </row>
    <row r="57">
      <c r="F57" s="120"/>
    </row>
    <row r="58">
      <c r="F58" s="120"/>
    </row>
    <row r="59">
      <c r="F59" s="120"/>
    </row>
    <row r="60">
      <c r="F60" s="120"/>
    </row>
    <row r="61">
      <c r="F61" s="120"/>
    </row>
    <row r="62">
      <c r="F62" s="120"/>
    </row>
    <row r="63">
      <c r="F63" s="120"/>
    </row>
    <row r="64">
      <c r="F64" s="120"/>
    </row>
    <row r="65">
      <c r="F65" s="120"/>
    </row>
    <row r="66">
      <c r="F66" s="120"/>
    </row>
    <row r="67">
      <c r="F67" s="120"/>
    </row>
    <row r="68">
      <c r="F68" s="120"/>
    </row>
    <row r="69">
      <c r="F69" s="120"/>
    </row>
    <row r="70">
      <c r="F70" s="120"/>
    </row>
    <row r="71">
      <c r="F71" s="120"/>
    </row>
    <row r="72">
      <c r="F72" s="120"/>
    </row>
    <row r="73">
      <c r="F73" s="120"/>
    </row>
    <row r="74">
      <c r="F74" s="120"/>
    </row>
    <row r="75">
      <c r="F75" s="120"/>
    </row>
    <row r="76">
      <c r="F76" s="120"/>
    </row>
    <row r="77">
      <c r="F77" s="120"/>
    </row>
    <row r="78">
      <c r="F78" s="120"/>
    </row>
    <row r="79">
      <c r="F79" s="120"/>
    </row>
    <row r="80">
      <c r="F80" s="120"/>
    </row>
    <row r="81">
      <c r="F81" s="120"/>
    </row>
    <row r="82">
      <c r="F82" s="120"/>
    </row>
    <row r="83">
      <c r="F83" s="120"/>
    </row>
    <row r="84">
      <c r="F84" s="120"/>
    </row>
    <row r="85">
      <c r="F85" s="120"/>
    </row>
    <row r="86">
      <c r="F86" s="120"/>
    </row>
    <row r="87">
      <c r="F87" s="120"/>
    </row>
    <row r="88">
      <c r="F88" s="120"/>
    </row>
    <row r="89">
      <c r="F89" s="120"/>
    </row>
    <row r="90">
      <c r="F90" s="120"/>
    </row>
    <row r="91">
      <c r="F91" s="120"/>
    </row>
    <row r="92">
      <c r="F92" s="120"/>
    </row>
    <row r="93">
      <c r="F93" s="120"/>
    </row>
    <row r="94">
      <c r="F94" s="120"/>
    </row>
    <row r="95">
      <c r="F95" s="120"/>
    </row>
    <row r="96">
      <c r="F96" s="120"/>
    </row>
    <row r="97">
      <c r="F97" s="120"/>
    </row>
    <row r="98">
      <c r="F98" s="120"/>
    </row>
    <row r="99">
      <c r="F99" s="120"/>
    </row>
    <row r="100">
      <c r="F100" s="120"/>
    </row>
    <row r="101">
      <c r="F101" s="120"/>
    </row>
    <row r="102">
      <c r="F102" s="120"/>
    </row>
    <row r="103">
      <c r="F103" s="120"/>
    </row>
    <row r="104">
      <c r="F104" s="120"/>
    </row>
    <row r="105">
      <c r="F105" s="120"/>
    </row>
    <row r="106">
      <c r="F106" s="120"/>
    </row>
    <row r="107">
      <c r="F107" s="120"/>
    </row>
    <row r="108">
      <c r="F108" s="120"/>
    </row>
    <row r="109">
      <c r="F109" s="120"/>
    </row>
    <row r="110">
      <c r="F110" s="120"/>
    </row>
    <row r="111">
      <c r="F111" s="120"/>
    </row>
    <row r="112">
      <c r="F112" s="120"/>
    </row>
    <row r="113">
      <c r="F113" s="120"/>
    </row>
    <row r="114">
      <c r="F114" s="120"/>
    </row>
    <row r="115">
      <c r="F115" s="120"/>
    </row>
    <row r="116">
      <c r="F116" s="120"/>
    </row>
    <row r="117">
      <c r="F117" s="120"/>
    </row>
    <row r="118">
      <c r="F118" s="120"/>
    </row>
    <row r="119">
      <c r="F119" s="120"/>
    </row>
    <row r="120">
      <c r="F120" s="120"/>
    </row>
    <row r="121">
      <c r="F121" s="120"/>
    </row>
    <row r="122">
      <c r="F122" s="120"/>
    </row>
    <row r="123">
      <c r="F123" s="120"/>
    </row>
    <row r="124">
      <c r="F124" s="120"/>
    </row>
    <row r="125">
      <c r="F125" s="120"/>
    </row>
    <row r="126">
      <c r="F126" s="120"/>
    </row>
    <row r="127">
      <c r="F127" s="120"/>
    </row>
    <row r="128">
      <c r="F128" s="120"/>
    </row>
    <row r="129">
      <c r="F129" s="120"/>
    </row>
    <row r="130">
      <c r="F130" s="120"/>
    </row>
    <row r="131">
      <c r="F131" s="120"/>
    </row>
    <row r="132">
      <c r="F132" s="120"/>
    </row>
    <row r="133">
      <c r="F133" s="120"/>
    </row>
    <row r="134">
      <c r="F134" s="120"/>
    </row>
    <row r="135">
      <c r="F135" s="120"/>
    </row>
    <row r="136">
      <c r="F136" s="120"/>
    </row>
    <row r="137">
      <c r="F137" s="120"/>
    </row>
    <row r="138">
      <c r="F138" s="120"/>
    </row>
    <row r="139">
      <c r="F139" s="120"/>
    </row>
    <row r="140">
      <c r="F140" s="120"/>
    </row>
    <row r="141">
      <c r="F141" s="120"/>
    </row>
    <row r="142">
      <c r="F142" s="120"/>
    </row>
    <row r="143">
      <c r="F143" s="120"/>
    </row>
    <row r="144">
      <c r="F144" s="120"/>
    </row>
    <row r="145">
      <c r="F145" s="120"/>
    </row>
    <row r="146">
      <c r="F146" s="120"/>
    </row>
    <row r="147">
      <c r="F147" s="120"/>
    </row>
    <row r="148">
      <c r="F148" s="120"/>
    </row>
    <row r="149">
      <c r="F149" s="120"/>
    </row>
    <row r="150">
      <c r="F150" s="120"/>
    </row>
    <row r="151">
      <c r="F151" s="120"/>
    </row>
    <row r="152">
      <c r="F152" s="120"/>
    </row>
    <row r="153">
      <c r="F153" s="120"/>
    </row>
    <row r="154">
      <c r="F154" s="120"/>
    </row>
    <row r="155">
      <c r="F155" s="120"/>
    </row>
    <row r="156">
      <c r="F156" s="120"/>
    </row>
    <row r="157">
      <c r="F157" s="120"/>
    </row>
    <row r="158">
      <c r="F158" s="120"/>
    </row>
    <row r="159">
      <c r="F159" s="120"/>
    </row>
    <row r="160">
      <c r="F160" s="120"/>
    </row>
    <row r="161">
      <c r="F161" s="120"/>
    </row>
    <row r="162">
      <c r="F162" s="120"/>
    </row>
    <row r="163">
      <c r="F163" s="120"/>
    </row>
    <row r="164">
      <c r="F164" s="120"/>
    </row>
    <row r="165">
      <c r="F165" s="120"/>
    </row>
    <row r="166">
      <c r="F166" s="120"/>
    </row>
    <row r="167">
      <c r="F167" s="120"/>
    </row>
    <row r="168">
      <c r="F168" s="120"/>
    </row>
    <row r="169">
      <c r="F169" s="120"/>
    </row>
    <row r="170">
      <c r="F170" s="120"/>
    </row>
    <row r="171">
      <c r="F171" s="120"/>
    </row>
    <row r="172">
      <c r="F172" s="120"/>
    </row>
    <row r="173">
      <c r="F173" s="120"/>
    </row>
    <row r="174">
      <c r="F174" s="120"/>
    </row>
    <row r="175">
      <c r="F175" s="120"/>
    </row>
    <row r="176">
      <c r="F176" s="120"/>
    </row>
    <row r="177">
      <c r="F177" s="120"/>
    </row>
    <row r="178">
      <c r="F178" s="120"/>
    </row>
    <row r="179">
      <c r="F179" s="120"/>
    </row>
    <row r="180">
      <c r="F180" s="120"/>
    </row>
    <row r="181">
      <c r="F181" s="120"/>
    </row>
    <row r="182">
      <c r="F182" s="120"/>
    </row>
    <row r="183">
      <c r="F183" s="120"/>
    </row>
    <row r="184">
      <c r="F184" s="120"/>
    </row>
    <row r="185">
      <c r="F185" s="120"/>
    </row>
    <row r="186">
      <c r="F186" s="120"/>
    </row>
    <row r="187">
      <c r="F187" s="120"/>
    </row>
    <row r="188">
      <c r="F188" s="120"/>
    </row>
    <row r="189">
      <c r="F189" s="120"/>
    </row>
    <row r="190">
      <c r="F190" s="120"/>
    </row>
    <row r="191">
      <c r="F191" s="120"/>
    </row>
    <row r="192">
      <c r="F192" s="120"/>
    </row>
    <row r="193">
      <c r="F193" s="120"/>
    </row>
    <row r="194">
      <c r="F194" s="120"/>
    </row>
    <row r="195">
      <c r="F195" s="120"/>
    </row>
    <row r="196">
      <c r="F196" s="120"/>
    </row>
    <row r="197">
      <c r="F197" s="120"/>
    </row>
    <row r="198">
      <c r="F198" s="120"/>
    </row>
    <row r="199">
      <c r="F199" s="120"/>
    </row>
    <row r="200">
      <c r="F200" s="120"/>
    </row>
    <row r="201">
      <c r="F201" s="120"/>
    </row>
    <row r="202">
      <c r="F202" s="120"/>
    </row>
    <row r="203">
      <c r="F203" s="120"/>
    </row>
    <row r="204">
      <c r="F204" s="120"/>
    </row>
    <row r="205">
      <c r="F205" s="120"/>
    </row>
    <row r="206">
      <c r="F206" s="120"/>
    </row>
    <row r="207">
      <c r="F207" s="120"/>
    </row>
    <row r="208">
      <c r="F208" s="120"/>
    </row>
    <row r="209">
      <c r="F209" s="120"/>
    </row>
    <row r="210">
      <c r="F210" s="120"/>
    </row>
    <row r="211">
      <c r="F211" s="120"/>
    </row>
    <row r="212">
      <c r="F212" s="120"/>
    </row>
    <row r="213">
      <c r="F213" s="120"/>
    </row>
    <row r="214">
      <c r="F214" s="120"/>
    </row>
    <row r="215">
      <c r="F215" s="120"/>
    </row>
    <row r="216">
      <c r="F216" s="120"/>
    </row>
    <row r="217">
      <c r="F217" s="120"/>
    </row>
    <row r="218">
      <c r="F218" s="120"/>
    </row>
    <row r="219">
      <c r="F219" s="120"/>
    </row>
    <row r="220">
      <c r="F220" s="120"/>
    </row>
    <row r="221">
      <c r="F221" s="120"/>
    </row>
    <row r="222">
      <c r="F222" s="120"/>
    </row>
    <row r="223">
      <c r="F223" s="120"/>
    </row>
    <row r="224">
      <c r="F224" s="120"/>
    </row>
    <row r="225">
      <c r="F225" s="120"/>
    </row>
    <row r="226">
      <c r="F226" s="120"/>
    </row>
    <row r="227">
      <c r="F227" s="120"/>
    </row>
    <row r="228">
      <c r="F228" s="120"/>
    </row>
    <row r="229">
      <c r="F229" s="120"/>
    </row>
    <row r="230">
      <c r="F230" s="120"/>
    </row>
    <row r="231">
      <c r="F231" s="120"/>
    </row>
    <row r="232">
      <c r="F232" s="120"/>
    </row>
    <row r="233">
      <c r="F233" s="120"/>
    </row>
    <row r="234">
      <c r="F234" s="120"/>
    </row>
    <row r="235">
      <c r="F235" s="120"/>
    </row>
    <row r="236">
      <c r="F236" s="120"/>
    </row>
    <row r="237">
      <c r="F237" s="120"/>
    </row>
    <row r="238">
      <c r="F238" s="120"/>
    </row>
    <row r="239">
      <c r="F239" s="120"/>
    </row>
    <row r="240">
      <c r="F240" s="120"/>
    </row>
    <row r="241">
      <c r="F241" s="120"/>
    </row>
    <row r="242">
      <c r="F242" s="120"/>
    </row>
    <row r="243">
      <c r="F243" s="120"/>
    </row>
    <row r="244">
      <c r="F244" s="120"/>
    </row>
    <row r="245">
      <c r="F245" s="120"/>
    </row>
    <row r="246">
      <c r="F246" s="120"/>
    </row>
    <row r="247">
      <c r="F247" s="120"/>
    </row>
    <row r="248">
      <c r="F248" s="120"/>
    </row>
    <row r="249">
      <c r="F249" s="120"/>
    </row>
    <row r="250">
      <c r="F250" s="120"/>
    </row>
    <row r="251">
      <c r="F251" s="120"/>
    </row>
    <row r="252">
      <c r="F252" s="120"/>
    </row>
    <row r="253">
      <c r="F253" s="120"/>
    </row>
    <row r="254">
      <c r="F254" s="120"/>
    </row>
    <row r="255">
      <c r="F255" s="120"/>
    </row>
    <row r="256">
      <c r="F256" s="120"/>
    </row>
    <row r="257">
      <c r="F257" s="120"/>
    </row>
    <row r="258">
      <c r="F258" s="120"/>
    </row>
    <row r="259">
      <c r="F259" s="120"/>
    </row>
    <row r="260">
      <c r="F260" s="120"/>
    </row>
    <row r="261">
      <c r="F261" s="120"/>
    </row>
    <row r="262">
      <c r="F262" s="120"/>
    </row>
    <row r="263">
      <c r="F263" s="120"/>
    </row>
    <row r="264">
      <c r="F264" s="120"/>
    </row>
    <row r="265">
      <c r="F265" s="120"/>
    </row>
    <row r="266">
      <c r="F266" s="120"/>
    </row>
    <row r="267">
      <c r="F267" s="120"/>
    </row>
    <row r="268">
      <c r="F268" s="120"/>
    </row>
    <row r="269">
      <c r="F269" s="120"/>
    </row>
    <row r="270">
      <c r="F270" s="120"/>
    </row>
    <row r="271">
      <c r="F271" s="120"/>
    </row>
    <row r="272">
      <c r="F272" s="120"/>
    </row>
    <row r="273">
      <c r="F273" s="120"/>
    </row>
    <row r="274">
      <c r="F274" s="120"/>
    </row>
    <row r="275">
      <c r="F275" s="120"/>
    </row>
    <row r="276">
      <c r="F276" s="120"/>
    </row>
    <row r="277">
      <c r="F277" s="120"/>
    </row>
    <row r="278">
      <c r="F278" s="120"/>
    </row>
    <row r="279">
      <c r="F279" s="120"/>
    </row>
    <row r="280">
      <c r="F280" s="120"/>
    </row>
    <row r="281">
      <c r="F281" s="120"/>
    </row>
    <row r="282">
      <c r="F282" s="120"/>
    </row>
    <row r="283">
      <c r="F283" s="120"/>
    </row>
    <row r="284">
      <c r="F284" s="120"/>
    </row>
    <row r="285">
      <c r="F285" s="120"/>
    </row>
    <row r="286">
      <c r="F286" s="120"/>
    </row>
    <row r="287">
      <c r="F287" s="120"/>
    </row>
    <row r="288">
      <c r="F288" s="120"/>
    </row>
    <row r="289">
      <c r="F289" s="120"/>
    </row>
    <row r="290">
      <c r="F290" s="120"/>
    </row>
    <row r="291">
      <c r="F291" s="120"/>
    </row>
    <row r="292">
      <c r="F292" s="120"/>
    </row>
    <row r="293">
      <c r="F293" s="120"/>
    </row>
    <row r="294">
      <c r="F294" s="120"/>
    </row>
    <row r="295">
      <c r="F295" s="120"/>
    </row>
    <row r="296">
      <c r="F296" s="120"/>
    </row>
    <row r="297">
      <c r="F297" s="120"/>
    </row>
    <row r="298">
      <c r="F298" s="120"/>
    </row>
    <row r="299">
      <c r="F299" s="120"/>
    </row>
    <row r="300">
      <c r="F300" s="120"/>
    </row>
    <row r="301">
      <c r="F301" s="120"/>
    </row>
    <row r="302">
      <c r="F302" s="120"/>
    </row>
    <row r="303">
      <c r="F303" s="120"/>
    </row>
    <row r="304">
      <c r="F304" s="120"/>
    </row>
    <row r="305">
      <c r="F305" s="120"/>
    </row>
    <row r="306">
      <c r="F306" s="120"/>
    </row>
    <row r="307">
      <c r="F307" s="120"/>
    </row>
    <row r="308">
      <c r="F308" s="120"/>
    </row>
    <row r="309">
      <c r="F309" s="120"/>
    </row>
    <row r="310">
      <c r="F310" s="120"/>
    </row>
    <row r="311">
      <c r="F311" s="120"/>
    </row>
    <row r="312">
      <c r="F312" s="120"/>
    </row>
    <row r="313">
      <c r="F313" s="120"/>
    </row>
    <row r="314">
      <c r="F314" s="120"/>
    </row>
    <row r="315">
      <c r="F315" s="120"/>
    </row>
    <row r="316">
      <c r="F316" s="120"/>
    </row>
    <row r="317">
      <c r="F317" s="120"/>
    </row>
    <row r="318">
      <c r="F318" s="120"/>
    </row>
    <row r="319">
      <c r="F319" s="120"/>
    </row>
    <row r="320">
      <c r="F320" s="120"/>
    </row>
    <row r="321">
      <c r="F321" s="120"/>
    </row>
    <row r="322">
      <c r="F322" s="120"/>
    </row>
    <row r="323">
      <c r="F323" s="120"/>
    </row>
    <row r="324">
      <c r="F324" s="120"/>
    </row>
    <row r="325">
      <c r="F325" s="120"/>
    </row>
    <row r="326">
      <c r="F326" s="120"/>
    </row>
    <row r="327">
      <c r="F327" s="120"/>
    </row>
    <row r="328">
      <c r="F328" s="120"/>
    </row>
    <row r="329">
      <c r="F329" s="120"/>
    </row>
    <row r="330">
      <c r="F330" s="120"/>
    </row>
    <row r="331">
      <c r="F331" s="120"/>
    </row>
    <row r="332">
      <c r="F332" s="120"/>
    </row>
    <row r="333">
      <c r="F333" s="120"/>
    </row>
    <row r="334">
      <c r="F334" s="120"/>
    </row>
    <row r="335">
      <c r="F335" s="120"/>
    </row>
    <row r="336">
      <c r="F336" s="120"/>
    </row>
    <row r="337">
      <c r="F337" s="120"/>
    </row>
    <row r="338">
      <c r="F338" s="120"/>
    </row>
    <row r="339">
      <c r="F339" s="120"/>
    </row>
    <row r="340">
      <c r="F340" s="120"/>
    </row>
    <row r="341">
      <c r="F341" s="120"/>
    </row>
    <row r="342">
      <c r="F342" s="120"/>
    </row>
    <row r="343">
      <c r="F343" s="120"/>
    </row>
    <row r="344">
      <c r="F344" s="120"/>
    </row>
    <row r="345">
      <c r="F345" s="120"/>
    </row>
    <row r="346">
      <c r="F346" s="120"/>
    </row>
    <row r="347">
      <c r="F347" s="120"/>
    </row>
    <row r="348">
      <c r="F348" s="120"/>
    </row>
    <row r="349">
      <c r="F349" s="120"/>
    </row>
    <row r="350">
      <c r="F350" s="120"/>
    </row>
    <row r="351">
      <c r="F351" s="120"/>
    </row>
    <row r="352">
      <c r="F352" s="120"/>
    </row>
    <row r="353">
      <c r="F353" s="120"/>
    </row>
    <row r="354">
      <c r="F354" s="120"/>
    </row>
    <row r="355">
      <c r="F355" s="120"/>
    </row>
    <row r="356">
      <c r="F356" s="120"/>
    </row>
    <row r="357">
      <c r="F357" s="120"/>
    </row>
    <row r="358">
      <c r="F358" s="120"/>
    </row>
    <row r="359">
      <c r="F359" s="120"/>
    </row>
    <row r="360">
      <c r="F360" s="120"/>
    </row>
    <row r="361">
      <c r="F361" s="120"/>
    </row>
    <row r="362">
      <c r="F362" s="120"/>
    </row>
    <row r="363">
      <c r="F363" s="120"/>
    </row>
    <row r="364">
      <c r="F364" s="120"/>
    </row>
    <row r="365">
      <c r="F365" s="120"/>
    </row>
    <row r="366">
      <c r="F366" s="120"/>
    </row>
    <row r="367">
      <c r="F367" s="120"/>
    </row>
    <row r="368">
      <c r="F368" s="120"/>
    </row>
    <row r="369">
      <c r="F369" s="120"/>
    </row>
    <row r="370">
      <c r="F370" s="120"/>
    </row>
    <row r="371">
      <c r="F371" s="120"/>
    </row>
    <row r="372">
      <c r="F372" s="120"/>
    </row>
    <row r="373">
      <c r="F373" s="120"/>
    </row>
    <row r="374">
      <c r="F374" s="120"/>
    </row>
    <row r="375">
      <c r="F375" s="120"/>
    </row>
    <row r="376">
      <c r="F376" s="120"/>
    </row>
    <row r="377">
      <c r="F377" s="120"/>
    </row>
    <row r="378">
      <c r="F378" s="120"/>
    </row>
    <row r="379">
      <c r="F379" s="120"/>
    </row>
    <row r="380">
      <c r="F380" s="120"/>
    </row>
    <row r="381">
      <c r="F381" s="120"/>
    </row>
    <row r="382">
      <c r="F382" s="120"/>
    </row>
    <row r="383">
      <c r="F383" s="120"/>
    </row>
    <row r="384">
      <c r="F384" s="120"/>
    </row>
    <row r="385">
      <c r="F385" s="120"/>
    </row>
    <row r="386">
      <c r="F386" s="120"/>
    </row>
    <row r="387">
      <c r="F387" s="120"/>
    </row>
    <row r="388">
      <c r="F388" s="120"/>
    </row>
    <row r="389">
      <c r="F389" s="120"/>
    </row>
    <row r="390">
      <c r="F390" s="120"/>
    </row>
    <row r="391">
      <c r="F391" s="120"/>
    </row>
    <row r="392">
      <c r="F392" s="120"/>
    </row>
    <row r="393">
      <c r="F393" s="120"/>
    </row>
    <row r="394">
      <c r="F394" s="120"/>
    </row>
    <row r="395">
      <c r="F395" s="120"/>
    </row>
    <row r="396">
      <c r="F396" s="120"/>
    </row>
    <row r="397">
      <c r="F397" s="120"/>
    </row>
    <row r="398">
      <c r="F398" s="120"/>
    </row>
    <row r="399">
      <c r="F399" s="120"/>
    </row>
    <row r="400">
      <c r="F400" s="120"/>
    </row>
    <row r="401">
      <c r="F401" s="120"/>
    </row>
    <row r="402">
      <c r="F402" s="120"/>
    </row>
    <row r="403">
      <c r="F403" s="120"/>
    </row>
    <row r="404">
      <c r="F404" s="120"/>
    </row>
    <row r="405">
      <c r="F405" s="120"/>
    </row>
    <row r="406">
      <c r="F406" s="120"/>
    </row>
    <row r="407">
      <c r="F407" s="120"/>
    </row>
    <row r="408">
      <c r="F408" s="120"/>
    </row>
    <row r="409">
      <c r="F409" s="120"/>
    </row>
    <row r="410">
      <c r="F410" s="120"/>
    </row>
    <row r="411">
      <c r="F411" s="120"/>
    </row>
    <row r="412">
      <c r="F412" s="120"/>
    </row>
    <row r="413">
      <c r="F413" s="120"/>
    </row>
    <row r="414">
      <c r="F414" s="120"/>
    </row>
    <row r="415">
      <c r="F415" s="120"/>
    </row>
    <row r="416">
      <c r="F416" s="120"/>
    </row>
    <row r="417">
      <c r="F417" s="120"/>
    </row>
    <row r="418">
      <c r="F418" s="120"/>
    </row>
    <row r="419">
      <c r="F419" s="120"/>
    </row>
    <row r="420">
      <c r="F420" s="120"/>
    </row>
    <row r="421">
      <c r="F421" s="120"/>
    </row>
    <row r="422">
      <c r="F422" s="120"/>
    </row>
    <row r="423">
      <c r="F423" s="120"/>
    </row>
    <row r="424">
      <c r="F424" s="120"/>
    </row>
    <row r="425">
      <c r="F425" s="120"/>
    </row>
    <row r="426">
      <c r="F426" s="120"/>
    </row>
    <row r="427">
      <c r="F427" s="120"/>
    </row>
    <row r="428">
      <c r="F428" s="120"/>
    </row>
    <row r="429">
      <c r="F429" s="120"/>
    </row>
    <row r="430">
      <c r="F430" s="120"/>
    </row>
    <row r="431">
      <c r="F431" s="120"/>
    </row>
    <row r="432">
      <c r="F432" s="120"/>
    </row>
    <row r="433">
      <c r="F433" s="120"/>
    </row>
    <row r="434">
      <c r="F434" s="120"/>
    </row>
    <row r="435">
      <c r="F435" s="120"/>
    </row>
    <row r="436">
      <c r="F436" s="120"/>
    </row>
    <row r="437">
      <c r="F437" s="120"/>
    </row>
    <row r="438">
      <c r="F438" s="120"/>
    </row>
    <row r="439">
      <c r="F439" s="120"/>
    </row>
    <row r="440">
      <c r="F440" s="120"/>
    </row>
    <row r="441">
      <c r="F441" s="120"/>
    </row>
    <row r="442">
      <c r="F442" s="120"/>
    </row>
    <row r="443">
      <c r="F443" s="120"/>
    </row>
    <row r="444">
      <c r="F444" s="120"/>
    </row>
    <row r="445">
      <c r="F445" s="120"/>
    </row>
    <row r="446">
      <c r="F446" s="120"/>
    </row>
    <row r="447">
      <c r="F447" s="120"/>
    </row>
    <row r="448">
      <c r="F448" s="120"/>
    </row>
    <row r="449">
      <c r="F449" s="120"/>
    </row>
    <row r="450">
      <c r="F450" s="120"/>
    </row>
    <row r="451">
      <c r="F451" s="120"/>
    </row>
    <row r="452">
      <c r="F452" s="120"/>
    </row>
    <row r="453">
      <c r="F453" s="120"/>
    </row>
    <row r="454">
      <c r="F454" s="120"/>
    </row>
    <row r="455">
      <c r="F455" s="120"/>
    </row>
    <row r="456">
      <c r="F456" s="120"/>
    </row>
    <row r="457">
      <c r="F457" s="120"/>
    </row>
    <row r="458">
      <c r="F458" s="120"/>
    </row>
    <row r="459">
      <c r="F459" s="120"/>
    </row>
    <row r="460">
      <c r="F460" s="120"/>
    </row>
    <row r="461">
      <c r="F461" s="120"/>
    </row>
    <row r="462">
      <c r="F462" s="120"/>
    </row>
    <row r="463">
      <c r="F463" s="120"/>
    </row>
    <row r="464">
      <c r="F464" s="120"/>
    </row>
    <row r="465">
      <c r="F465" s="120"/>
    </row>
    <row r="466">
      <c r="F466" s="120"/>
    </row>
    <row r="467">
      <c r="F467" s="120"/>
    </row>
    <row r="468">
      <c r="F468" s="120"/>
    </row>
    <row r="469">
      <c r="F469" s="120"/>
    </row>
    <row r="470">
      <c r="F470" s="120"/>
    </row>
    <row r="471">
      <c r="F471" s="120"/>
    </row>
    <row r="472">
      <c r="F472" s="120"/>
    </row>
    <row r="473">
      <c r="F473" s="120"/>
    </row>
    <row r="474">
      <c r="F474" s="120"/>
    </row>
    <row r="475">
      <c r="F475" s="120"/>
    </row>
    <row r="476">
      <c r="F476" s="120"/>
    </row>
    <row r="477">
      <c r="F477" s="120"/>
    </row>
    <row r="478">
      <c r="F478" s="120"/>
    </row>
    <row r="479">
      <c r="F479" s="120"/>
    </row>
    <row r="480">
      <c r="F480" s="120"/>
    </row>
    <row r="481">
      <c r="F481" s="120"/>
    </row>
    <row r="482">
      <c r="F482" s="120"/>
    </row>
    <row r="483">
      <c r="F483" s="120"/>
    </row>
    <row r="484">
      <c r="F484" s="120"/>
    </row>
    <row r="485">
      <c r="F485" s="120"/>
    </row>
    <row r="486">
      <c r="F486" s="120"/>
    </row>
    <row r="487">
      <c r="F487" s="120"/>
    </row>
    <row r="488">
      <c r="F488" s="120"/>
    </row>
    <row r="489">
      <c r="F489" s="120"/>
    </row>
    <row r="490">
      <c r="F490" s="120"/>
    </row>
    <row r="491">
      <c r="F491" s="120"/>
    </row>
    <row r="492">
      <c r="F492" s="120"/>
    </row>
    <row r="493">
      <c r="F493" s="120"/>
    </row>
    <row r="494">
      <c r="F494" s="120"/>
    </row>
    <row r="495">
      <c r="F495" s="120"/>
    </row>
    <row r="496">
      <c r="F496" s="120"/>
    </row>
    <row r="497">
      <c r="F497" s="120"/>
    </row>
    <row r="498">
      <c r="F498" s="120"/>
    </row>
    <row r="499">
      <c r="F499" s="120"/>
    </row>
    <row r="500">
      <c r="F500" s="120"/>
    </row>
    <row r="501">
      <c r="F501" s="120"/>
    </row>
    <row r="502">
      <c r="F502" s="120"/>
    </row>
    <row r="503">
      <c r="F503" s="120"/>
    </row>
    <row r="504">
      <c r="F504" s="120"/>
    </row>
    <row r="505">
      <c r="F505" s="120"/>
    </row>
    <row r="506">
      <c r="F506" s="120"/>
    </row>
    <row r="507">
      <c r="F507" s="120"/>
    </row>
    <row r="508">
      <c r="F508" s="120"/>
    </row>
    <row r="509">
      <c r="F509" s="120"/>
    </row>
    <row r="510">
      <c r="F510" s="120"/>
    </row>
    <row r="511">
      <c r="F511" s="120"/>
    </row>
    <row r="512">
      <c r="F512" s="120"/>
    </row>
    <row r="513">
      <c r="F513" s="120"/>
    </row>
    <row r="514">
      <c r="F514" s="120"/>
    </row>
    <row r="515">
      <c r="F515" s="120"/>
    </row>
    <row r="516">
      <c r="F516" s="120"/>
    </row>
    <row r="517">
      <c r="F517" s="120"/>
    </row>
    <row r="518">
      <c r="F518" s="120"/>
    </row>
    <row r="519">
      <c r="F519" s="120"/>
    </row>
    <row r="520">
      <c r="F520" s="120"/>
    </row>
    <row r="521">
      <c r="F521" s="120"/>
    </row>
    <row r="522">
      <c r="F522" s="120"/>
    </row>
    <row r="523">
      <c r="F523" s="120"/>
    </row>
    <row r="524">
      <c r="F524" s="120"/>
    </row>
    <row r="525">
      <c r="F525" s="120"/>
    </row>
    <row r="526">
      <c r="F526" s="120"/>
    </row>
    <row r="527">
      <c r="F527" s="120"/>
    </row>
    <row r="528">
      <c r="F528" s="120"/>
    </row>
    <row r="529">
      <c r="F529" s="120"/>
    </row>
    <row r="530">
      <c r="F530" s="120"/>
    </row>
    <row r="531">
      <c r="F531" s="120"/>
    </row>
    <row r="532">
      <c r="F532" s="120"/>
    </row>
    <row r="533">
      <c r="F533" s="120"/>
    </row>
    <row r="534">
      <c r="F534" s="120"/>
    </row>
    <row r="535">
      <c r="F535" s="120"/>
    </row>
    <row r="536">
      <c r="F536" s="120"/>
    </row>
    <row r="537">
      <c r="F537" s="120"/>
    </row>
    <row r="538">
      <c r="F538" s="120"/>
    </row>
    <row r="539">
      <c r="F539" s="120"/>
    </row>
    <row r="540">
      <c r="F540" s="120"/>
    </row>
    <row r="541">
      <c r="F541" s="120"/>
    </row>
    <row r="542">
      <c r="F542" s="120"/>
    </row>
    <row r="543">
      <c r="F543" s="120"/>
    </row>
    <row r="544">
      <c r="F544" s="120"/>
    </row>
    <row r="545">
      <c r="F545" s="120"/>
    </row>
    <row r="546">
      <c r="F546" s="120"/>
    </row>
    <row r="547">
      <c r="F547" s="120"/>
    </row>
    <row r="548">
      <c r="F548" s="120"/>
    </row>
    <row r="549">
      <c r="F549" s="120"/>
    </row>
    <row r="550">
      <c r="F550" s="120"/>
    </row>
    <row r="551">
      <c r="F551" s="120"/>
    </row>
    <row r="552">
      <c r="F552" s="120"/>
    </row>
    <row r="553">
      <c r="F553" s="120"/>
    </row>
    <row r="554">
      <c r="F554" s="120"/>
    </row>
    <row r="555">
      <c r="F555" s="120"/>
    </row>
    <row r="556">
      <c r="F556" s="120"/>
    </row>
    <row r="557">
      <c r="F557" s="120"/>
    </row>
    <row r="558">
      <c r="F558" s="120"/>
    </row>
    <row r="559">
      <c r="F559" s="120"/>
    </row>
    <row r="560">
      <c r="F560" s="120"/>
    </row>
    <row r="561">
      <c r="F561" s="120"/>
    </row>
    <row r="562">
      <c r="F562" s="120"/>
    </row>
    <row r="563">
      <c r="F563" s="120"/>
    </row>
    <row r="564">
      <c r="F564" s="120"/>
    </row>
    <row r="565">
      <c r="F565" s="120"/>
    </row>
    <row r="566">
      <c r="F566" s="120"/>
    </row>
    <row r="567">
      <c r="F567" s="120"/>
    </row>
    <row r="568">
      <c r="F568" s="120"/>
    </row>
    <row r="569">
      <c r="F569" s="120"/>
    </row>
    <row r="570">
      <c r="F570" s="120"/>
    </row>
    <row r="571">
      <c r="F571" s="120"/>
    </row>
    <row r="572">
      <c r="F572" s="120"/>
    </row>
    <row r="573">
      <c r="F573" s="120"/>
    </row>
    <row r="574">
      <c r="F574" s="120"/>
    </row>
    <row r="575">
      <c r="F575" s="120"/>
    </row>
    <row r="576">
      <c r="F576" s="120"/>
    </row>
    <row r="577">
      <c r="F577" s="120"/>
    </row>
    <row r="578">
      <c r="F578" s="120"/>
    </row>
    <row r="579">
      <c r="F579" s="120"/>
    </row>
    <row r="580">
      <c r="F580" s="120"/>
    </row>
    <row r="581">
      <c r="F581" s="120"/>
    </row>
    <row r="582">
      <c r="F582" s="120"/>
    </row>
    <row r="583">
      <c r="F583" s="120"/>
    </row>
    <row r="584">
      <c r="F584" s="120"/>
    </row>
    <row r="585">
      <c r="F585" s="120"/>
    </row>
    <row r="586">
      <c r="F586" s="120"/>
    </row>
    <row r="587">
      <c r="F587" s="120"/>
    </row>
    <row r="588">
      <c r="F588" s="120"/>
    </row>
    <row r="589">
      <c r="F589" s="120"/>
    </row>
    <row r="590">
      <c r="F590" s="120"/>
    </row>
    <row r="591">
      <c r="F591" s="120"/>
    </row>
    <row r="592">
      <c r="F592" s="120"/>
    </row>
    <row r="593">
      <c r="F593" s="120"/>
    </row>
    <row r="594">
      <c r="F594" s="120"/>
    </row>
    <row r="595">
      <c r="F595" s="120"/>
    </row>
    <row r="596">
      <c r="F596" s="120"/>
    </row>
    <row r="597">
      <c r="F597" s="120"/>
    </row>
    <row r="598">
      <c r="F598" s="120"/>
    </row>
    <row r="599">
      <c r="F599" s="120"/>
    </row>
    <row r="600">
      <c r="F600" s="120"/>
    </row>
    <row r="601">
      <c r="F601" s="120"/>
    </row>
    <row r="602">
      <c r="F602" s="120"/>
    </row>
    <row r="603">
      <c r="F603" s="120"/>
    </row>
    <row r="604">
      <c r="F604" s="120"/>
    </row>
    <row r="605">
      <c r="F605" s="120"/>
    </row>
    <row r="606">
      <c r="F606" s="120"/>
    </row>
    <row r="607">
      <c r="F607" s="120"/>
    </row>
    <row r="608">
      <c r="F608" s="120"/>
    </row>
    <row r="609">
      <c r="F609" s="120"/>
    </row>
    <row r="610">
      <c r="F610" s="120"/>
    </row>
    <row r="611">
      <c r="F611" s="120"/>
    </row>
    <row r="612">
      <c r="F612" s="120"/>
    </row>
    <row r="613">
      <c r="F613" s="120"/>
    </row>
    <row r="614">
      <c r="F614" s="120"/>
    </row>
    <row r="615">
      <c r="F615" s="120"/>
    </row>
    <row r="616">
      <c r="F616" s="120"/>
    </row>
    <row r="617">
      <c r="F617" s="120"/>
    </row>
    <row r="618">
      <c r="F618" s="120"/>
    </row>
    <row r="619">
      <c r="F619" s="120"/>
    </row>
    <row r="620">
      <c r="F620" s="120"/>
    </row>
    <row r="621">
      <c r="F621" s="120"/>
    </row>
    <row r="622">
      <c r="F622" s="120"/>
    </row>
    <row r="623">
      <c r="F623" s="120"/>
    </row>
    <row r="624">
      <c r="F624" s="120"/>
    </row>
    <row r="625">
      <c r="F625" s="120"/>
    </row>
    <row r="626">
      <c r="F626" s="120"/>
    </row>
    <row r="627">
      <c r="F627" s="120"/>
    </row>
    <row r="628">
      <c r="F628" s="120"/>
    </row>
    <row r="629">
      <c r="F629" s="120"/>
    </row>
    <row r="630">
      <c r="F630" s="120"/>
    </row>
    <row r="631">
      <c r="F631" s="120"/>
    </row>
    <row r="632">
      <c r="F632" s="120"/>
    </row>
    <row r="633">
      <c r="F633" s="120"/>
    </row>
    <row r="634">
      <c r="F634" s="120"/>
    </row>
    <row r="635">
      <c r="F635" s="120"/>
    </row>
    <row r="636">
      <c r="F636" s="120"/>
    </row>
    <row r="637">
      <c r="F637" s="120"/>
    </row>
    <row r="638">
      <c r="F638" s="120"/>
    </row>
    <row r="639">
      <c r="F639" s="120"/>
    </row>
    <row r="640">
      <c r="F640" s="120"/>
    </row>
    <row r="641">
      <c r="F641" s="120"/>
    </row>
    <row r="642">
      <c r="F642" s="120"/>
    </row>
    <row r="643">
      <c r="F643" s="120"/>
    </row>
    <row r="644">
      <c r="F644" s="120"/>
    </row>
    <row r="645">
      <c r="F645" s="120"/>
    </row>
    <row r="646">
      <c r="F646" s="120"/>
    </row>
    <row r="647">
      <c r="F647" s="120"/>
    </row>
    <row r="648">
      <c r="F648" s="120"/>
    </row>
    <row r="649">
      <c r="F649" s="120"/>
    </row>
    <row r="650">
      <c r="F650" s="120"/>
    </row>
    <row r="651">
      <c r="F651" s="120"/>
    </row>
    <row r="652">
      <c r="F652" s="120"/>
    </row>
    <row r="653">
      <c r="F653" s="120"/>
    </row>
    <row r="654">
      <c r="F654" s="120"/>
    </row>
    <row r="655">
      <c r="F655" s="120"/>
    </row>
    <row r="656">
      <c r="F656" s="120"/>
    </row>
    <row r="657">
      <c r="F657" s="120"/>
    </row>
    <row r="658">
      <c r="F658" s="120"/>
    </row>
    <row r="659">
      <c r="F659" s="120"/>
    </row>
    <row r="660">
      <c r="F660" s="120"/>
    </row>
    <row r="661">
      <c r="F661" s="120"/>
    </row>
    <row r="662">
      <c r="F662" s="120"/>
    </row>
    <row r="663">
      <c r="F663" s="120"/>
    </row>
    <row r="664">
      <c r="F664" s="120"/>
    </row>
    <row r="665">
      <c r="F665" s="120"/>
    </row>
    <row r="666">
      <c r="F666" s="120"/>
    </row>
    <row r="667">
      <c r="F667" s="120"/>
    </row>
    <row r="668">
      <c r="F668" s="120"/>
    </row>
    <row r="669">
      <c r="F669" s="120"/>
    </row>
    <row r="670">
      <c r="F670" s="120"/>
    </row>
    <row r="671">
      <c r="F671" s="120"/>
    </row>
    <row r="672">
      <c r="F672" s="120"/>
    </row>
    <row r="673">
      <c r="F673" s="120"/>
    </row>
    <row r="674">
      <c r="F674" s="120"/>
    </row>
    <row r="675">
      <c r="F675" s="120"/>
    </row>
    <row r="676">
      <c r="F676" s="120"/>
    </row>
    <row r="677">
      <c r="F677" s="120"/>
    </row>
    <row r="678">
      <c r="F678" s="120"/>
    </row>
    <row r="679">
      <c r="F679" s="120"/>
    </row>
    <row r="680">
      <c r="F680" s="120"/>
    </row>
    <row r="681">
      <c r="F681" s="120"/>
    </row>
    <row r="682">
      <c r="F682" s="120"/>
    </row>
    <row r="683">
      <c r="F683" s="120"/>
    </row>
    <row r="684">
      <c r="F684" s="120"/>
    </row>
    <row r="685">
      <c r="F685" s="120"/>
    </row>
    <row r="686">
      <c r="F686" s="120"/>
    </row>
    <row r="687">
      <c r="F687" s="120"/>
    </row>
    <row r="688">
      <c r="F688" s="120"/>
    </row>
    <row r="689">
      <c r="F689" s="120"/>
    </row>
    <row r="690">
      <c r="F690" s="120"/>
    </row>
    <row r="691">
      <c r="F691" s="120"/>
    </row>
    <row r="692">
      <c r="F692" s="120"/>
    </row>
    <row r="693">
      <c r="F693" s="120"/>
    </row>
    <row r="694">
      <c r="F694" s="120"/>
    </row>
    <row r="695">
      <c r="F695" s="120"/>
    </row>
    <row r="696">
      <c r="F696" s="120"/>
    </row>
    <row r="697">
      <c r="F697" s="120"/>
    </row>
    <row r="698">
      <c r="F698" s="120"/>
    </row>
    <row r="699">
      <c r="F699" s="120"/>
    </row>
    <row r="700">
      <c r="F700" s="120"/>
    </row>
    <row r="701">
      <c r="F701" s="120"/>
    </row>
    <row r="702">
      <c r="F702" s="120"/>
    </row>
    <row r="703">
      <c r="F703" s="120"/>
    </row>
    <row r="704">
      <c r="F704" s="120"/>
    </row>
    <row r="705">
      <c r="F705" s="120"/>
    </row>
    <row r="706">
      <c r="F706" s="120"/>
    </row>
    <row r="707">
      <c r="F707" s="120"/>
    </row>
    <row r="708">
      <c r="F708" s="120"/>
    </row>
    <row r="709">
      <c r="F709" s="120"/>
    </row>
    <row r="710">
      <c r="F710" s="120"/>
    </row>
    <row r="711">
      <c r="F711" s="120"/>
    </row>
    <row r="712">
      <c r="F712" s="120"/>
    </row>
    <row r="713">
      <c r="F713" s="120"/>
    </row>
    <row r="714">
      <c r="F714" s="120"/>
    </row>
    <row r="715">
      <c r="F715" s="120"/>
    </row>
    <row r="716">
      <c r="F716" s="120"/>
    </row>
    <row r="717">
      <c r="F717" s="120"/>
    </row>
    <row r="718">
      <c r="F718" s="120"/>
    </row>
    <row r="719">
      <c r="F719" s="120"/>
    </row>
    <row r="720">
      <c r="F720" s="120"/>
    </row>
    <row r="721">
      <c r="F721" s="120"/>
    </row>
    <row r="722">
      <c r="F722" s="120"/>
    </row>
    <row r="723">
      <c r="F723" s="120"/>
    </row>
    <row r="724">
      <c r="F724" s="120"/>
    </row>
    <row r="725">
      <c r="F725" s="120"/>
    </row>
    <row r="726">
      <c r="F726" s="120"/>
    </row>
    <row r="727">
      <c r="F727" s="120"/>
    </row>
    <row r="728">
      <c r="F728" s="120"/>
    </row>
    <row r="729">
      <c r="F729" s="120"/>
    </row>
    <row r="730">
      <c r="F730" s="120"/>
    </row>
    <row r="731">
      <c r="F731" s="120"/>
    </row>
    <row r="732">
      <c r="F732" s="120"/>
    </row>
    <row r="733">
      <c r="F733" s="120"/>
    </row>
    <row r="734">
      <c r="F734" s="120"/>
    </row>
    <row r="735">
      <c r="F735" s="120"/>
    </row>
    <row r="736">
      <c r="F736" s="120"/>
    </row>
    <row r="737">
      <c r="F737" s="120"/>
    </row>
    <row r="738">
      <c r="F738" s="120"/>
    </row>
    <row r="739">
      <c r="F739" s="120"/>
    </row>
    <row r="740">
      <c r="F740" s="120"/>
    </row>
    <row r="741">
      <c r="F741" s="120"/>
    </row>
    <row r="742">
      <c r="F742" s="120"/>
    </row>
    <row r="743">
      <c r="F743" s="120"/>
    </row>
    <row r="744">
      <c r="F744" s="120"/>
    </row>
    <row r="745">
      <c r="F745" s="120"/>
    </row>
    <row r="746">
      <c r="F746" s="120"/>
    </row>
    <row r="747">
      <c r="F747" s="120"/>
    </row>
    <row r="748">
      <c r="F748" s="120"/>
    </row>
    <row r="749">
      <c r="F749" s="120"/>
    </row>
    <row r="750">
      <c r="F750" s="120"/>
    </row>
    <row r="751">
      <c r="F751" s="120"/>
    </row>
    <row r="752">
      <c r="F752" s="120"/>
    </row>
    <row r="753">
      <c r="F753" s="120"/>
    </row>
    <row r="754">
      <c r="F754" s="120"/>
    </row>
    <row r="755">
      <c r="F755" s="120"/>
    </row>
    <row r="756">
      <c r="F756" s="120"/>
    </row>
    <row r="757">
      <c r="F757" s="120"/>
    </row>
    <row r="758">
      <c r="F758" s="120"/>
    </row>
    <row r="759">
      <c r="F759" s="120"/>
    </row>
    <row r="760">
      <c r="F760" s="120"/>
    </row>
    <row r="761">
      <c r="F761" s="120"/>
    </row>
    <row r="762">
      <c r="F762" s="120"/>
    </row>
    <row r="763">
      <c r="F763" s="120"/>
    </row>
    <row r="764">
      <c r="F764" s="120"/>
    </row>
    <row r="765">
      <c r="F765" s="120"/>
    </row>
    <row r="766">
      <c r="F766" s="120"/>
    </row>
    <row r="767">
      <c r="F767" s="120"/>
    </row>
    <row r="768">
      <c r="F768" s="120"/>
    </row>
    <row r="769">
      <c r="F769" s="120"/>
    </row>
    <row r="770">
      <c r="F770" s="120"/>
    </row>
    <row r="771">
      <c r="F771" s="120"/>
    </row>
    <row r="772">
      <c r="F772" s="120"/>
    </row>
    <row r="773">
      <c r="F773" s="120"/>
    </row>
    <row r="774">
      <c r="F774" s="120"/>
    </row>
    <row r="775">
      <c r="F775" s="120"/>
    </row>
    <row r="776">
      <c r="F776" s="120"/>
    </row>
    <row r="777">
      <c r="F777" s="120"/>
    </row>
    <row r="778">
      <c r="F778" s="120"/>
    </row>
    <row r="779">
      <c r="F779" s="120"/>
    </row>
    <row r="780">
      <c r="F780" s="120"/>
    </row>
    <row r="781">
      <c r="F781" s="120"/>
    </row>
    <row r="782">
      <c r="F782" s="120"/>
    </row>
    <row r="783">
      <c r="F783" s="120"/>
    </row>
    <row r="784">
      <c r="F784" s="120"/>
    </row>
    <row r="785">
      <c r="F785" s="120"/>
    </row>
    <row r="786">
      <c r="F786" s="120"/>
    </row>
    <row r="787">
      <c r="F787" s="120"/>
    </row>
    <row r="788">
      <c r="F788" s="120"/>
    </row>
    <row r="789">
      <c r="F789" s="120"/>
    </row>
    <row r="790">
      <c r="F790" s="120"/>
    </row>
    <row r="791">
      <c r="F791" s="120"/>
    </row>
    <row r="792">
      <c r="F792" s="120"/>
    </row>
    <row r="793">
      <c r="F793" s="120"/>
    </row>
    <row r="794">
      <c r="F794" s="120"/>
    </row>
    <row r="795">
      <c r="F795" s="120"/>
    </row>
    <row r="796">
      <c r="F796" s="120"/>
    </row>
    <row r="797">
      <c r="F797" s="120"/>
    </row>
    <row r="798">
      <c r="F798" s="120"/>
    </row>
    <row r="799">
      <c r="F799" s="120"/>
    </row>
    <row r="800">
      <c r="F800" s="120"/>
    </row>
    <row r="801">
      <c r="F801" s="120"/>
    </row>
    <row r="802">
      <c r="F802" s="120"/>
    </row>
    <row r="803">
      <c r="F803" s="120"/>
    </row>
    <row r="804">
      <c r="F804" s="120"/>
    </row>
    <row r="805">
      <c r="F805" s="120"/>
    </row>
    <row r="806">
      <c r="F806" s="120"/>
    </row>
    <row r="807">
      <c r="F807" s="120"/>
    </row>
    <row r="808">
      <c r="F808" s="120"/>
    </row>
    <row r="809">
      <c r="F809" s="120"/>
    </row>
    <row r="810">
      <c r="F810" s="120"/>
    </row>
    <row r="811">
      <c r="F811" s="120"/>
    </row>
    <row r="812">
      <c r="F812" s="120"/>
    </row>
    <row r="813">
      <c r="F813" s="120"/>
    </row>
    <row r="814">
      <c r="F814" s="120"/>
    </row>
    <row r="815">
      <c r="F815" s="120"/>
    </row>
    <row r="816">
      <c r="F816" s="120"/>
    </row>
    <row r="817">
      <c r="F817" s="120"/>
    </row>
    <row r="818">
      <c r="F818" s="120"/>
    </row>
    <row r="819">
      <c r="F819" s="120"/>
    </row>
    <row r="820">
      <c r="F820" s="120"/>
    </row>
    <row r="821">
      <c r="F821" s="120"/>
    </row>
    <row r="822">
      <c r="F822" s="120"/>
    </row>
    <row r="823">
      <c r="F823" s="120"/>
    </row>
    <row r="824">
      <c r="F824" s="120"/>
    </row>
    <row r="825">
      <c r="F825" s="120"/>
    </row>
    <row r="826">
      <c r="F826" s="120"/>
    </row>
    <row r="827">
      <c r="F827" s="120"/>
    </row>
    <row r="828">
      <c r="F828" s="120"/>
    </row>
    <row r="829">
      <c r="F829" s="120"/>
    </row>
    <row r="830">
      <c r="F830" s="120"/>
    </row>
    <row r="831">
      <c r="F831" s="120"/>
    </row>
    <row r="832">
      <c r="F832" s="120"/>
    </row>
    <row r="833">
      <c r="F833" s="120"/>
    </row>
    <row r="834">
      <c r="F834" s="120"/>
    </row>
    <row r="835">
      <c r="F835" s="120"/>
    </row>
    <row r="836">
      <c r="F836" s="120"/>
    </row>
    <row r="837">
      <c r="F837" s="120"/>
    </row>
    <row r="838">
      <c r="F838" s="120"/>
    </row>
    <row r="839">
      <c r="F839" s="120"/>
    </row>
    <row r="840">
      <c r="F840" s="120"/>
    </row>
    <row r="841">
      <c r="F841" s="120"/>
    </row>
    <row r="842">
      <c r="F842" s="120"/>
    </row>
    <row r="843">
      <c r="F843" s="120"/>
    </row>
    <row r="844">
      <c r="F844" s="120"/>
    </row>
    <row r="845">
      <c r="F845" s="120"/>
    </row>
    <row r="846">
      <c r="F846" s="120"/>
    </row>
    <row r="847">
      <c r="F847" s="120"/>
    </row>
    <row r="848">
      <c r="F848" s="120"/>
    </row>
    <row r="849">
      <c r="F849" s="120"/>
    </row>
    <row r="850">
      <c r="F850" s="120"/>
    </row>
    <row r="851">
      <c r="F851" s="120"/>
    </row>
    <row r="852">
      <c r="F852" s="120"/>
    </row>
    <row r="853">
      <c r="F853" s="120"/>
    </row>
    <row r="854">
      <c r="F854" s="120"/>
    </row>
    <row r="855">
      <c r="F855" s="120"/>
    </row>
    <row r="856">
      <c r="F856" s="120"/>
    </row>
    <row r="857">
      <c r="F857" s="120"/>
    </row>
    <row r="858">
      <c r="F858" s="120"/>
    </row>
    <row r="859">
      <c r="F859" s="120"/>
    </row>
    <row r="860">
      <c r="F860" s="120"/>
    </row>
    <row r="861">
      <c r="F861" s="120"/>
    </row>
    <row r="862">
      <c r="F862" s="120"/>
    </row>
    <row r="863">
      <c r="F863" s="120"/>
    </row>
    <row r="864">
      <c r="F864" s="120"/>
    </row>
    <row r="865">
      <c r="F865" s="120"/>
    </row>
    <row r="866">
      <c r="F866" s="120"/>
    </row>
    <row r="867">
      <c r="F867" s="120"/>
    </row>
    <row r="868">
      <c r="F868" s="120"/>
    </row>
    <row r="869">
      <c r="F869" s="120"/>
    </row>
    <row r="870">
      <c r="F870" s="120"/>
    </row>
    <row r="871">
      <c r="F871" s="120"/>
    </row>
    <row r="872">
      <c r="F872" s="120"/>
    </row>
    <row r="873">
      <c r="F873" s="120"/>
    </row>
    <row r="874">
      <c r="F874" s="120"/>
    </row>
    <row r="875">
      <c r="F875" s="120"/>
    </row>
    <row r="876">
      <c r="F876" s="120"/>
    </row>
    <row r="877">
      <c r="F877" s="120"/>
    </row>
    <row r="878">
      <c r="F878" s="120"/>
    </row>
    <row r="879">
      <c r="F879" s="120"/>
    </row>
    <row r="880">
      <c r="F880" s="120"/>
    </row>
    <row r="881">
      <c r="F881" s="120"/>
    </row>
    <row r="882">
      <c r="F882" s="120"/>
    </row>
    <row r="883">
      <c r="F883" s="120"/>
    </row>
    <row r="884">
      <c r="F884" s="120"/>
    </row>
    <row r="885">
      <c r="F885" s="120"/>
    </row>
    <row r="886">
      <c r="F886" s="120"/>
    </row>
    <row r="887">
      <c r="F887" s="120"/>
    </row>
    <row r="888">
      <c r="F888" s="120"/>
    </row>
    <row r="889">
      <c r="F889" s="120"/>
    </row>
    <row r="890">
      <c r="F890" s="120"/>
    </row>
    <row r="891">
      <c r="F891" s="120"/>
    </row>
    <row r="892">
      <c r="F892" s="120"/>
    </row>
    <row r="893">
      <c r="F893" s="120"/>
    </row>
    <row r="894">
      <c r="F894" s="120"/>
    </row>
    <row r="895">
      <c r="F895" s="120"/>
    </row>
    <row r="896">
      <c r="F896" s="120"/>
    </row>
    <row r="897">
      <c r="F897" s="120"/>
    </row>
    <row r="898">
      <c r="F898" s="120"/>
    </row>
    <row r="899">
      <c r="F899" s="120"/>
    </row>
    <row r="900">
      <c r="F900" s="120"/>
    </row>
    <row r="901">
      <c r="F901" s="120"/>
    </row>
    <row r="902">
      <c r="F902" s="120"/>
    </row>
    <row r="903">
      <c r="F903" s="120"/>
    </row>
    <row r="904">
      <c r="F904" s="120"/>
    </row>
    <row r="905">
      <c r="F905" s="120"/>
    </row>
    <row r="906">
      <c r="F906" s="120"/>
    </row>
    <row r="907">
      <c r="F907" s="120"/>
    </row>
    <row r="908">
      <c r="F908" s="120"/>
    </row>
    <row r="909">
      <c r="F909" s="120"/>
    </row>
    <row r="910">
      <c r="F910" s="120"/>
    </row>
    <row r="911">
      <c r="F911" s="120"/>
    </row>
    <row r="912">
      <c r="F912" s="120"/>
    </row>
    <row r="913">
      <c r="F913" s="120"/>
    </row>
    <row r="914">
      <c r="F914" s="120"/>
    </row>
    <row r="915">
      <c r="F915" s="120"/>
    </row>
    <row r="916">
      <c r="F916" s="120"/>
    </row>
    <row r="917">
      <c r="F917" s="120"/>
    </row>
    <row r="918">
      <c r="F918" s="120"/>
    </row>
    <row r="919">
      <c r="F919" s="120"/>
    </row>
    <row r="920">
      <c r="F920" s="120"/>
    </row>
    <row r="921">
      <c r="F921" s="120"/>
    </row>
    <row r="922">
      <c r="F922" s="120"/>
    </row>
    <row r="923">
      <c r="F923" s="120"/>
    </row>
    <row r="924">
      <c r="F924" s="120"/>
    </row>
    <row r="925">
      <c r="F925" s="120"/>
    </row>
    <row r="926">
      <c r="F926" s="120"/>
    </row>
    <row r="927">
      <c r="F927" s="120"/>
    </row>
    <row r="928">
      <c r="F928" s="120"/>
    </row>
    <row r="929">
      <c r="F929" s="120"/>
    </row>
    <row r="930">
      <c r="F930" s="120"/>
    </row>
    <row r="931">
      <c r="F931" s="120"/>
    </row>
    <row r="932">
      <c r="F932" s="120"/>
    </row>
    <row r="933">
      <c r="F933" s="120"/>
    </row>
    <row r="934">
      <c r="F934" s="120"/>
    </row>
    <row r="935">
      <c r="F935" s="120"/>
    </row>
    <row r="936">
      <c r="F936" s="120"/>
    </row>
    <row r="937">
      <c r="F937" s="120"/>
    </row>
    <row r="938">
      <c r="F938" s="120"/>
    </row>
    <row r="939">
      <c r="F939" s="120"/>
    </row>
    <row r="940">
      <c r="F940" s="120"/>
    </row>
    <row r="941">
      <c r="F941" s="120"/>
    </row>
    <row r="942">
      <c r="F942" s="120"/>
    </row>
    <row r="943">
      <c r="F943" s="120"/>
    </row>
    <row r="944">
      <c r="F944" s="120"/>
    </row>
    <row r="945">
      <c r="F945" s="120"/>
    </row>
    <row r="946">
      <c r="F946" s="120"/>
    </row>
    <row r="947">
      <c r="F947" s="120"/>
    </row>
    <row r="948">
      <c r="F948" s="120"/>
    </row>
    <row r="949">
      <c r="F949" s="120"/>
    </row>
    <row r="950">
      <c r="F950" s="120"/>
    </row>
    <row r="951">
      <c r="F951" s="120"/>
    </row>
    <row r="952">
      <c r="F952" s="120"/>
    </row>
    <row r="953">
      <c r="F953" s="120"/>
    </row>
    <row r="954">
      <c r="F954" s="120"/>
    </row>
    <row r="955">
      <c r="F955" s="120"/>
    </row>
    <row r="956">
      <c r="F956" s="120"/>
    </row>
    <row r="957">
      <c r="F957" s="120"/>
    </row>
    <row r="958">
      <c r="F958" s="120"/>
    </row>
    <row r="959">
      <c r="F959" s="120"/>
    </row>
    <row r="960">
      <c r="F960" s="120"/>
    </row>
    <row r="961">
      <c r="F961" s="120"/>
    </row>
    <row r="962">
      <c r="F962" s="120"/>
    </row>
    <row r="963">
      <c r="F963" s="120"/>
    </row>
    <row r="964">
      <c r="F964" s="120"/>
    </row>
    <row r="965">
      <c r="F965" s="120"/>
    </row>
    <row r="966">
      <c r="F966" s="120"/>
    </row>
    <row r="967">
      <c r="F967" s="120"/>
    </row>
    <row r="968">
      <c r="F968" s="120"/>
    </row>
    <row r="969">
      <c r="F969" s="120"/>
    </row>
    <row r="970">
      <c r="F970" s="120"/>
    </row>
    <row r="971">
      <c r="F971" s="120"/>
    </row>
    <row r="972">
      <c r="F972" s="120"/>
    </row>
    <row r="973">
      <c r="F973" s="120"/>
    </row>
    <row r="974">
      <c r="F974" s="120"/>
    </row>
    <row r="975">
      <c r="F975" s="120"/>
    </row>
    <row r="976">
      <c r="F976" s="120"/>
    </row>
    <row r="977">
      <c r="F977" s="120"/>
    </row>
    <row r="978">
      <c r="F978" s="120"/>
    </row>
    <row r="979">
      <c r="F979" s="120"/>
    </row>
    <row r="980">
      <c r="F980" s="120"/>
    </row>
    <row r="981">
      <c r="F981" s="120"/>
    </row>
    <row r="982">
      <c r="F982" s="120"/>
    </row>
    <row r="983">
      <c r="F983" s="120"/>
    </row>
    <row r="984">
      <c r="F984" s="120"/>
    </row>
    <row r="985">
      <c r="F985" s="120"/>
    </row>
    <row r="986">
      <c r="F986" s="120"/>
    </row>
    <row r="987">
      <c r="F987" s="120"/>
    </row>
    <row r="988">
      <c r="F988" s="120"/>
    </row>
    <row r="989">
      <c r="F989" s="120"/>
    </row>
    <row r="990">
      <c r="F990" s="120"/>
    </row>
    <row r="991">
      <c r="F991" s="120"/>
    </row>
    <row r="992">
      <c r="F992" s="120"/>
    </row>
    <row r="993">
      <c r="F993" s="120"/>
    </row>
    <row r="994">
      <c r="F994" s="120"/>
    </row>
    <row r="995">
      <c r="F995" s="120"/>
    </row>
    <row r="996">
      <c r="F996" s="120"/>
    </row>
    <row r="997">
      <c r="F997" s="120"/>
    </row>
    <row r="998">
      <c r="F998" s="120"/>
    </row>
    <row r="999">
      <c r="F999" s="1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13"/>
    <col customWidth="1" min="3" max="3" width="29.0"/>
    <col customWidth="1" min="4" max="4" width="23.63"/>
    <col customWidth="1" min="5" max="5" width="30.0"/>
    <col customWidth="1" min="6" max="6" width="43.0"/>
    <col customWidth="1" min="8" max="8" width="20.63"/>
    <col customWidth="1" min="9" max="9" width="15.13"/>
    <col customWidth="1" min="10" max="10" width="20.75"/>
    <col customWidth="1" min="12" max="12" width="16.0"/>
    <col customWidth="1" min="13" max="13" width="13.38"/>
  </cols>
  <sheetData>
    <row r="1">
      <c r="A1" s="37" t="s">
        <v>43</v>
      </c>
      <c r="B1" s="37" t="s">
        <v>44</v>
      </c>
      <c r="C1" s="37" t="s">
        <v>45</v>
      </c>
      <c r="D1" s="37" t="s">
        <v>46</v>
      </c>
      <c r="E1" s="37" t="s">
        <v>47</v>
      </c>
      <c r="F1" s="37" t="s">
        <v>48</v>
      </c>
      <c r="G1" s="37" t="s">
        <v>49</v>
      </c>
      <c r="H1" s="37" t="s">
        <v>50</v>
      </c>
      <c r="I1" s="37" t="s">
        <v>51</v>
      </c>
      <c r="J1" s="37" t="s">
        <v>52</v>
      </c>
      <c r="K1" s="37" t="s">
        <v>53</v>
      </c>
      <c r="L1" s="38" t="s">
        <v>54</v>
      </c>
      <c r="M1" s="38" t="s">
        <v>55</v>
      </c>
    </row>
    <row r="2">
      <c r="A2" s="39">
        <v>59.0</v>
      </c>
      <c r="B2" s="40" t="s">
        <v>56</v>
      </c>
      <c r="C2" s="41">
        <v>18.0</v>
      </c>
      <c r="D2" s="41">
        <v>8.0</v>
      </c>
      <c r="E2" s="41">
        <v>18.0</v>
      </c>
      <c r="F2" s="41">
        <v>21.0</v>
      </c>
      <c r="G2" s="41">
        <v>65.0</v>
      </c>
      <c r="H2" s="41">
        <v>40.0</v>
      </c>
      <c r="I2" s="41">
        <v>19.0</v>
      </c>
      <c r="J2" s="41">
        <v>28.5</v>
      </c>
      <c r="K2" s="41">
        <f t="shared" ref="K2:K21" si="1">SUM(C2,D2,E2,F2,H2,J2)</f>
        <v>133.5</v>
      </c>
      <c r="L2" s="42">
        <f t="shared" ref="L2:L21" si="2">(K2-$Q$11)/($K$2 - $Q$11)</f>
        <v>1</v>
      </c>
      <c r="M2" s="42">
        <f t="shared" ref="M2:M10" si="3">L2*150</f>
        <v>150</v>
      </c>
    </row>
    <row r="3">
      <c r="A3" s="39">
        <v>11.0</v>
      </c>
      <c r="B3" s="40" t="s">
        <v>57</v>
      </c>
      <c r="C3" s="41">
        <v>18.0</v>
      </c>
      <c r="D3" s="41">
        <v>9.0</v>
      </c>
      <c r="E3" s="41">
        <v>18.0</v>
      </c>
      <c r="F3" s="41">
        <v>20.0</v>
      </c>
      <c r="G3" s="41">
        <v>65.0</v>
      </c>
      <c r="H3" s="41">
        <v>40.0</v>
      </c>
      <c r="I3" s="41">
        <v>18.0</v>
      </c>
      <c r="J3" s="41">
        <v>27.0</v>
      </c>
      <c r="K3" s="41">
        <f t="shared" si="1"/>
        <v>132</v>
      </c>
      <c r="L3" s="42">
        <f t="shared" si="2"/>
        <v>0.975429685</v>
      </c>
      <c r="M3" s="42">
        <f t="shared" si="3"/>
        <v>146.3144528</v>
      </c>
    </row>
    <row r="4">
      <c r="A4" s="39">
        <v>17.0</v>
      </c>
      <c r="B4" s="40" t="s">
        <v>58</v>
      </c>
      <c r="C4" s="41">
        <v>17.0</v>
      </c>
      <c r="D4" s="41">
        <v>9.0</v>
      </c>
      <c r="E4" s="41">
        <v>19.0</v>
      </c>
      <c r="F4" s="41">
        <v>18.0</v>
      </c>
      <c r="G4" s="41">
        <v>63.0</v>
      </c>
      <c r="H4" s="41">
        <v>42.0</v>
      </c>
      <c r="I4" s="41">
        <v>18.0</v>
      </c>
      <c r="J4" s="41">
        <v>27.0</v>
      </c>
      <c r="K4" s="41">
        <f t="shared" si="1"/>
        <v>132</v>
      </c>
      <c r="L4" s="42">
        <f t="shared" si="2"/>
        <v>0.975429685</v>
      </c>
      <c r="M4" s="42">
        <f t="shared" si="3"/>
        <v>146.3144528</v>
      </c>
    </row>
    <row r="5">
      <c r="A5" s="43">
        <v>45.0</v>
      </c>
      <c r="B5" s="44" t="s">
        <v>59</v>
      </c>
      <c r="C5" s="45">
        <v>18.0</v>
      </c>
      <c r="D5" s="45">
        <v>9.0</v>
      </c>
      <c r="E5" s="45">
        <v>18.0</v>
      </c>
      <c r="F5" s="45">
        <v>22.0</v>
      </c>
      <c r="G5" s="45">
        <v>67.0</v>
      </c>
      <c r="H5" s="45">
        <v>39.0</v>
      </c>
      <c r="I5" s="45">
        <v>17.0</v>
      </c>
      <c r="J5" s="45">
        <v>25.5</v>
      </c>
      <c r="K5" s="45">
        <f t="shared" si="1"/>
        <v>131.5</v>
      </c>
      <c r="L5" s="46">
        <f t="shared" si="2"/>
        <v>0.96723958</v>
      </c>
      <c r="M5" s="46">
        <f t="shared" si="3"/>
        <v>145.085937</v>
      </c>
    </row>
    <row r="6">
      <c r="A6" s="43">
        <v>43.0</v>
      </c>
      <c r="B6" s="44" t="s">
        <v>60</v>
      </c>
      <c r="C6" s="45">
        <v>18.0</v>
      </c>
      <c r="D6" s="45">
        <v>9.0</v>
      </c>
      <c r="E6" s="45">
        <v>19.0</v>
      </c>
      <c r="F6" s="45">
        <v>21.0</v>
      </c>
      <c r="G6" s="45">
        <v>66.0</v>
      </c>
      <c r="H6" s="45">
        <v>43.0</v>
      </c>
      <c r="I6" s="45">
        <v>14.0</v>
      </c>
      <c r="J6" s="45">
        <v>21.0</v>
      </c>
      <c r="K6" s="45">
        <f t="shared" si="1"/>
        <v>131</v>
      </c>
      <c r="L6" s="46">
        <f t="shared" si="2"/>
        <v>0.959049475</v>
      </c>
      <c r="M6" s="46">
        <f t="shared" si="3"/>
        <v>143.8574213</v>
      </c>
    </row>
    <row r="7">
      <c r="A7" s="43">
        <v>23.0</v>
      </c>
      <c r="B7" s="44" t="s">
        <v>61</v>
      </c>
      <c r="C7" s="45">
        <v>17.0</v>
      </c>
      <c r="D7" s="45">
        <v>9.0</v>
      </c>
      <c r="E7" s="45">
        <v>18.0</v>
      </c>
      <c r="F7" s="45">
        <v>21.0</v>
      </c>
      <c r="G7" s="45">
        <v>65.0</v>
      </c>
      <c r="H7" s="45">
        <v>42.0</v>
      </c>
      <c r="I7" s="45">
        <v>12.0</v>
      </c>
      <c r="J7" s="45">
        <v>18.0</v>
      </c>
      <c r="K7" s="45">
        <f t="shared" si="1"/>
        <v>125</v>
      </c>
      <c r="L7" s="46">
        <f t="shared" si="2"/>
        <v>0.8607682151</v>
      </c>
      <c r="M7" s="46">
        <f t="shared" si="3"/>
        <v>129.1152323</v>
      </c>
    </row>
    <row r="8">
      <c r="A8" s="47">
        <v>49.0</v>
      </c>
      <c r="B8" s="48" t="s">
        <v>62</v>
      </c>
      <c r="C8" s="49">
        <v>18.0</v>
      </c>
      <c r="D8" s="49">
        <v>8.0</v>
      </c>
      <c r="E8" s="49">
        <v>18.0</v>
      </c>
      <c r="F8" s="49">
        <v>23.0</v>
      </c>
      <c r="G8" s="49">
        <v>67.0</v>
      </c>
      <c r="H8" s="49">
        <v>38.0</v>
      </c>
      <c r="I8" s="49">
        <v>13.0</v>
      </c>
      <c r="J8" s="49">
        <v>19.5</v>
      </c>
      <c r="K8" s="49">
        <f t="shared" si="1"/>
        <v>124.5</v>
      </c>
      <c r="L8" s="50">
        <f t="shared" si="2"/>
        <v>0.8525781102</v>
      </c>
      <c r="M8" s="50">
        <f t="shared" si="3"/>
        <v>127.8867165</v>
      </c>
    </row>
    <row r="9">
      <c r="A9" s="47">
        <v>57.0</v>
      </c>
      <c r="B9" s="48" t="s">
        <v>63</v>
      </c>
      <c r="C9" s="49">
        <v>17.0</v>
      </c>
      <c r="D9" s="49">
        <v>7.0</v>
      </c>
      <c r="E9" s="49">
        <v>17.0</v>
      </c>
      <c r="F9" s="49">
        <v>18.0</v>
      </c>
      <c r="G9" s="49">
        <v>59.0</v>
      </c>
      <c r="H9" s="49">
        <v>43.0</v>
      </c>
      <c r="I9" s="49">
        <v>14.0</v>
      </c>
      <c r="J9" s="49">
        <v>21.0</v>
      </c>
      <c r="K9" s="49">
        <f t="shared" si="1"/>
        <v>123</v>
      </c>
      <c r="L9" s="50">
        <f t="shared" si="2"/>
        <v>0.8280077952</v>
      </c>
      <c r="M9" s="50">
        <f t="shared" si="3"/>
        <v>124.2011693</v>
      </c>
      <c r="P9" s="38" t="s">
        <v>64</v>
      </c>
      <c r="Q9" s="51">
        <f>AVERAGE(K2:K21)</f>
        <v>108.1</v>
      </c>
    </row>
    <row r="10">
      <c r="A10" s="47">
        <v>19.0</v>
      </c>
      <c r="B10" s="48" t="s">
        <v>65</v>
      </c>
      <c r="C10" s="49">
        <v>18.0</v>
      </c>
      <c r="D10" s="49">
        <v>8.0</v>
      </c>
      <c r="E10" s="49">
        <v>17.0</v>
      </c>
      <c r="F10" s="49">
        <v>18.0</v>
      </c>
      <c r="G10" s="49">
        <v>61.0</v>
      </c>
      <c r="H10" s="49">
        <v>39.0</v>
      </c>
      <c r="I10" s="49">
        <v>12.0</v>
      </c>
      <c r="J10" s="49">
        <v>18.0</v>
      </c>
      <c r="K10" s="49">
        <f t="shared" si="1"/>
        <v>118</v>
      </c>
      <c r="L10" s="50">
        <f t="shared" si="2"/>
        <v>0.7461067453</v>
      </c>
      <c r="M10" s="50">
        <f t="shared" si="3"/>
        <v>111.9160118</v>
      </c>
      <c r="P10" s="38" t="s">
        <v>66</v>
      </c>
      <c r="Q10" s="51">
        <f>STDEV(K2:K21)</f>
        <v>23.76618562</v>
      </c>
    </row>
    <row r="11">
      <c r="A11" s="52">
        <v>53.0</v>
      </c>
      <c r="B11" s="53" t="s">
        <v>67</v>
      </c>
      <c r="C11" s="54">
        <v>17.0</v>
      </c>
      <c r="D11" s="54">
        <v>8.0</v>
      </c>
      <c r="E11" s="54">
        <v>18.0</v>
      </c>
      <c r="F11" s="54">
        <v>15.0</v>
      </c>
      <c r="G11" s="54">
        <v>58.0</v>
      </c>
      <c r="H11" s="54">
        <v>32.0</v>
      </c>
      <c r="I11" s="54">
        <v>15.0</v>
      </c>
      <c r="J11" s="54">
        <v>22.5</v>
      </c>
      <c r="K11" s="54">
        <f t="shared" si="1"/>
        <v>112.5</v>
      </c>
      <c r="L11" s="55">
        <f t="shared" si="2"/>
        <v>0.6560155904</v>
      </c>
      <c r="M11" s="56">
        <v>15.0</v>
      </c>
      <c r="P11" s="38" t="s">
        <v>68</v>
      </c>
      <c r="Q11" s="51">
        <f>AVERAGE(K2:K21) - 1.5*STDEV(K2:K21)</f>
        <v>72.45072157</v>
      </c>
    </row>
    <row r="12">
      <c r="A12" s="52">
        <v>47.0</v>
      </c>
      <c r="B12" s="53" t="s">
        <v>69</v>
      </c>
      <c r="C12" s="54">
        <v>17.0</v>
      </c>
      <c r="D12" s="54">
        <v>7.0</v>
      </c>
      <c r="E12" s="54">
        <v>16.0</v>
      </c>
      <c r="F12" s="54">
        <v>14.0</v>
      </c>
      <c r="G12" s="54">
        <v>54.0</v>
      </c>
      <c r="H12" s="54">
        <v>43.0</v>
      </c>
      <c r="I12" s="54">
        <v>10.0</v>
      </c>
      <c r="J12" s="54">
        <v>15.0</v>
      </c>
      <c r="K12" s="54">
        <f t="shared" si="1"/>
        <v>112</v>
      </c>
      <c r="L12" s="55">
        <f t="shared" si="2"/>
        <v>0.6478254854</v>
      </c>
      <c r="M12" s="56">
        <v>15.0</v>
      </c>
    </row>
    <row r="13">
      <c r="A13" s="52">
        <v>41.0</v>
      </c>
      <c r="B13" s="53" t="s">
        <v>70</v>
      </c>
      <c r="C13" s="54">
        <v>11.0</v>
      </c>
      <c r="D13" s="54">
        <v>8.0</v>
      </c>
      <c r="E13" s="54">
        <v>14.0</v>
      </c>
      <c r="F13" s="54">
        <v>10.0</v>
      </c>
      <c r="G13" s="54">
        <v>43.0</v>
      </c>
      <c r="H13" s="54">
        <v>41.0</v>
      </c>
      <c r="I13" s="54">
        <v>16.0</v>
      </c>
      <c r="J13" s="54">
        <v>24.0</v>
      </c>
      <c r="K13" s="54">
        <f t="shared" si="1"/>
        <v>108</v>
      </c>
      <c r="L13" s="55">
        <f t="shared" si="2"/>
        <v>0.5823046454</v>
      </c>
      <c r="M13" s="56">
        <v>15.0</v>
      </c>
    </row>
    <row r="14">
      <c r="A14" s="52">
        <v>55.0</v>
      </c>
      <c r="B14" s="53" t="s">
        <v>71</v>
      </c>
      <c r="C14" s="54">
        <v>14.0</v>
      </c>
      <c r="D14" s="54">
        <v>8.0</v>
      </c>
      <c r="E14" s="54">
        <v>15.0</v>
      </c>
      <c r="F14" s="54">
        <v>19.0</v>
      </c>
      <c r="G14" s="54">
        <v>56.0</v>
      </c>
      <c r="H14" s="54">
        <v>28.0</v>
      </c>
      <c r="I14" s="54">
        <v>14.0</v>
      </c>
      <c r="J14" s="54">
        <v>21.0</v>
      </c>
      <c r="K14" s="54">
        <f t="shared" si="1"/>
        <v>105</v>
      </c>
      <c r="L14" s="55">
        <f t="shared" si="2"/>
        <v>0.5331640155</v>
      </c>
      <c r="M14" s="56">
        <v>15.0</v>
      </c>
    </row>
    <row r="15">
      <c r="A15" s="52">
        <v>25.0</v>
      </c>
      <c r="B15" s="53" t="s">
        <v>72</v>
      </c>
      <c r="C15" s="54">
        <v>12.0</v>
      </c>
      <c r="D15" s="54">
        <v>8.0</v>
      </c>
      <c r="E15" s="54">
        <v>18.0</v>
      </c>
      <c r="F15" s="54">
        <v>15.0</v>
      </c>
      <c r="G15" s="54">
        <v>53.0</v>
      </c>
      <c r="H15" s="54">
        <v>35.0</v>
      </c>
      <c r="I15" s="54">
        <v>11.0</v>
      </c>
      <c r="J15" s="54">
        <v>16.5</v>
      </c>
      <c r="K15" s="54">
        <f t="shared" si="1"/>
        <v>104.5</v>
      </c>
      <c r="L15" s="55">
        <f t="shared" si="2"/>
        <v>0.5249739105</v>
      </c>
      <c r="M15" s="56">
        <v>15.0</v>
      </c>
    </row>
    <row r="16">
      <c r="A16" s="52">
        <v>29.0</v>
      </c>
      <c r="B16" s="53" t="s">
        <v>73</v>
      </c>
      <c r="C16" s="54">
        <v>15.0</v>
      </c>
      <c r="D16" s="54">
        <v>7.0</v>
      </c>
      <c r="E16" s="54">
        <v>13.0</v>
      </c>
      <c r="F16" s="54">
        <v>15.0</v>
      </c>
      <c r="G16" s="54">
        <v>50.0</v>
      </c>
      <c r="H16" s="54">
        <v>30.0</v>
      </c>
      <c r="I16" s="54">
        <v>12.0</v>
      </c>
      <c r="J16" s="54">
        <v>18.0</v>
      </c>
      <c r="K16" s="54">
        <f t="shared" si="1"/>
        <v>98</v>
      </c>
      <c r="L16" s="55">
        <f t="shared" si="2"/>
        <v>0.4185025456</v>
      </c>
      <c r="M16" s="56">
        <v>15.0</v>
      </c>
    </row>
    <row r="17">
      <c r="A17" s="52">
        <v>61.0</v>
      </c>
      <c r="B17" s="53" t="s">
        <v>74</v>
      </c>
      <c r="C17" s="54">
        <v>14.0</v>
      </c>
      <c r="D17" s="54">
        <v>5.0</v>
      </c>
      <c r="E17" s="54">
        <v>11.0</v>
      </c>
      <c r="F17" s="54">
        <v>10.0</v>
      </c>
      <c r="G17" s="54">
        <v>40.0</v>
      </c>
      <c r="H17" s="54">
        <v>28.0</v>
      </c>
      <c r="I17" s="54">
        <v>15.0</v>
      </c>
      <c r="J17" s="54">
        <v>22.5</v>
      </c>
      <c r="K17" s="54">
        <f t="shared" si="1"/>
        <v>90.5</v>
      </c>
      <c r="L17" s="55">
        <f t="shared" si="2"/>
        <v>0.2956509707</v>
      </c>
      <c r="M17" s="56">
        <v>15.0</v>
      </c>
    </row>
    <row r="18">
      <c r="A18" s="52">
        <v>13.0</v>
      </c>
      <c r="B18" s="53" t="s">
        <v>75</v>
      </c>
      <c r="C18" s="54">
        <v>15.0</v>
      </c>
      <c r="D18" s="54">
        <v>7.0</v>
      </c>
      <c r="E18" s="54">
        <v>13.0</v>
      </c>
      <c r="F18" s="54">
        <v>15.0</v>
      </c>
      <c r="G18" s="54">
        <v>50.0</v>
      </c>
      <c r="H18" s="54">
        <v>25.0</v>
      </c>
      <c r="I18" s="54">
        <v>10.0</v>
      </c>
      <c r="J18" s="54">
        <v>15.0</v>
      </c>
      <c r="K18" s="54">
        <f t="shared" si="1"/>
        <v>90</v>
      </c>
      <c r="L18" s="55">
        <f t="shared" si="2"/>
        <v>0.2874608657</v>
      </c>
      <c r="M18" s="56">
        <v>15.0</v>
      </c>
    </row>
    <row r="19">
      <c r="A19" s="52">
        <v>27.0</v>
      </c>
      <c r="B19" s="53" t="s">
        <v>76</v>
      </c>
      <c r="C19" s="54">
        <v>12.0</v>
      </c>
      <c r="D19" s="54">
        <v>5.0</v>
      </c>
      <c r="E19" s="54">
        <v>8.0</v>
      </c>
      <c r="F19" s="54">
        <v>9.0</v>
      </c>
      <c r="G19" s="54">
        <v>34.0</v>
      </c>
      <c r="H19" s="54">
        <v>27.0</v>
      </c>
      <c r="I19" s="54">
        <v>10.0</v>
      </c>
      <c r="J19" s="54">
        <v>15.0</v>
      </c>
      <c r="K19" s="54">
        <f t="shared" si="1"/>
        <v>76</v>
      </c>
      <c r="L19" s="55">
        <f t="shared" si="2"/>
        <v>0.05813792598</v>
      </c>
      <c r="M19" s="56">
        <v>15.0</v>
      </c>
    </row>
    <row r="20">
      <c r="A20" s="52">
        <v>51.0</v>
      </c>
      <c r="B20" s="53" t="s">
        <v>77</v>
      </c>
      <c r="C20" s="54">
        <v>11.0</v>
      </c>
      <c r="D20" s="54">
        <v>6.0</v>
      </c>
      <c r="E20" s="54">
        <v>9.0</v>
      </c>
      <c r="F20" s="54">
        <v>14.0</v>
      </c>
      <c r="G20" s="54">
        <v>40.0</v>
      </c>
      <c r="H20" s="54">
        <v>0.0</v>
      </c>
      <c r="I20" s="54">
        <v>15.0</v>
      </c>
      <c r="J20" s="54">
        <v>22.5</v>
      </c>
      <c r="K20" s="54">
        <f t="shared" si="1"/>
        <v>62.5</v>
      </c>
      <c r="L20" s="55">
        <f t="shared" si="2"/>
        <v>-0.1629949088</v>
      </c>
      <c r="M20" s="56">
        <v>0.0</v>
      </c>
    </row>
    <row r="21">
      <c r="A21" s="52">
        <v>21.0</v>
      </c>
      <c r="B21" s="53" t="s">
        <v>78</v>
      </c>
      <c r="C21" s="54">
        <v>8.0</v>
      </c>
      <c r="D21" s="54">
        <v>6.0</v>
      </c>
      <c r="E21" s="54">
        <v>11.0</v>
      </c>
      <c r="F21" s="54">
        <v>11.0</v>
      </c>
      <c r="G21" s="54">
        <v>36.0</v>
      </c>
      <c r="H21" s="54">
        <v>0.0</v>
      </c>
      <c r="I21" s="54">
        <v>11.0</v>
      </c>
      <c r="J21" s="54">
        <v>16.5</v>
      </c>
      <c r="K21" s="54">
        <f t="shared" si="1"/>
        <v>52.5</v>
      </c>
      <c r="L21" s="55">
        <f t="shared" si="2"/>
        <v>-0.3267970086</v>
      </c>
      <c r="M21" s="56">
        <v>0.0</v>
      </c>
    </row>
    <row r="22">
      <c r="A22" s="57"/>
    </row>
    <row r="23">
      <c r="A23" s="57"/>
    </row>
    <row r="24">
      <c r="A24" s="57"/>
    </row>
    <row r="25">
      <c r="A25" s="57"/>
    </row>
    <row r="26">
      <c r="A26" s="57"/>
    </row>
    <row r="27">
      <c r="A27" s="57"/>
    </row>
    <row r="28">
      <c r="A28" s="57"/>
    </row>
    <row r="29">
      <c r="A29" s="57"/>
    </row>
    <row r="30">
      <c r="A30" s="57"/>
    </row>
    <row r="31">
      <c r="A31" s="57"/>
    </row>
    <row r="32">
      <c r="A32" s="57"/>
    </row>
    <row r="33">
      <c r="A33" s="57"/>
    </row>
    <row r="34">
      <c r="A34" s="57"/>
    </row>
    <row r="35">
      <c r="A35" s="57"/>
    </row>
    <row r="36">
      <c r="A36" s="57"/>
    </row>
    <row r="37">
      <c r="A37" s="57"/>
    </row>
    <row r="38">
      <c r="A38" s="57"/>
    </row>
    <row r="39">
      <c r="A39" s="57"/>
    </row>
    <row r="40">
      <c r="A40" s="57"/>
    </row>
    <row r="41">
      <c r="A41" s="57"/>
    </row>
    <row r="42">
      <c r="A42" s="57"/>
    </row>
    <row r="43">
      <c r="A43" s="57"/>
    </row>
    <row r="44">
      <c r="A44" s="57"/>
    </row>
    <row r="45">
      <c r="A45" s="57"/>
    </row>
    <row r="46">
      <c r="A46" s="57"/>
    </row>
    <row r="47">
      <c r="A47" s="57"/>
    </row>
    <row r="48">
      <c r="A48" s="57"/>
    </row>
    <row r="49">
      <c r="A49" s="57"/>
    </row>
    <row r="50">
      <c r="A50" s="57"/>
    </row>
    <row r="51">
      <c r="A51" s="57"/>
    </row>
    <row r="52">
      <c r="A52" s="57"/>
    </row>
    <row r="53">
      <c r="A53" s="57"/>
    </row>
    <row r="54">
      <c r="A54" s="57"/>
    </row>
    <row r="55">
      <c r="A55" s="57"/>
    </row>
    <row r="56">
      <c r="A56" s="57"/>
    </row>
    <row r="57">
      <c r="A57" s="57"/>
    </row>
    <row r="58">
      <c r="A58" s="57"/>
    </row>
    <row r="59">
      <c r="A59" s="57"/>
    </row>
    <row r="60">
      <c r="A60" s="57"/>
    </row>
    <row r="61">
      <c r="A61" s="57"/>
    </row>
    <row r="62">
      <c r="A62" s="57"/>
    </row>
    <row r="63">
      <c r="A63" s="57"/>
    </row>
    <row r="64">
      <c r="A64" s="57"/>
    </row>
    <row r="65">
      <c r="A65" s="57"/>
    </row>
    <row r="66">
      <c r="A66" s="57"/>
    </row>
    <row r="67">
      <c r="A67" s="57"/>
    </row>
    <row r="68">
      <c r="A68" s="57"/>
    </row>
    <row r="69">
      <c r="A69" s="57"/>
    </row>
    <row r="70">
      <c r="A70" s="57"/>
    </row>
    <row r="71">
      <c r="A71" s="57"/>
    </row>
    <row r="72">
      <c r="A72" s="57"/>
    </row>
    <row r="73">
      <c r="A73" s="57"/>
    </row>
    <row r="74">
      <c r="A74" s="57"/>
    </row>
    <row r="75">
      <c r="A75" s="57"/>
    </row>
    <row r="76">
      <c r="A76" s="57"/>
    </row>
    <row r="77">
      <c r="A77" s="57"/>
    </row>
    <row r="78">
      <c r="A78" s="57"/>
    </row>
    <row r="79">
      <c r="A79" s="57"/>
    </row>
    <row r="80">
      <c r="A80" s="57"/>
    </row>
    <row r="81">
      <c r="A81" s="57"/>
    </row>
    <row r="82">
      <c r="A82" s="57"/>
    </row>
    <row r="83">
      <c r="A83" s="57"/>
    </row>
    <row r="84">
      <c r="A84" s="57"/>
    </row>
    <row r="85">
      <c r="A85" s="57"/>
    </row>
    <row r="86">
      <c r="A86" s="57"/>
    </row>
    <row r="87">
      <c r="A87" s="57"/>
    </row>
    <row r="88">
      <c r="A88" s="57"/>
    </row>
    <row r="89">
      <c r="A89" s="57"/>
    </row>
    <row r="90">
      <c r="A90" s="57"/>
    </row>
    <row r="91">
      <c r="A91" s="57"/>
    </row>
    <row r="92">
      <c r="A92" s="57"/>
    </row>
    <row r="93">
      <c r="A93" s="57"/>
    </row>
    <row r="94">
      <c r="A94" s="57"/>
    </row>
    <row r="95">
      <c r="A95" s="57"/>
    </row>
    <row r="96">
      <c r="A96" s="57"/>
    </row>
    <row r="97">
      <c r="A97" s="57"/>
    </row>
    <row r="98">
      <c r="A98" s="57"/>
    </row>
    <row r="99">
      <c r="A99" s="57"/>
    </row>
    <row r="100">
      <c r="A100" s="57"/>
    </row>
    <row r="101">
      <c r="A101" s="57"/>
    </row>
    <row r="102">
      <c r="A102" s="57"/>
    </row>
    <row r="103">
      <c r="A103" s="57"/>
    </row>
    <row r="104">
      <c r="A104" s="57"/>
    </row>
    <row r="105">
      <c r="A105" s="57"/>
    </row>
    <row r="106">
      <c r="A106" s="57"/>
    </row>
    <row r="107">
      <c r="A107" s="57"/>
    </row>
    <row r="108">
      <c r="A108" s="57"/>
    </row>
    <row r="109">
      <c r="A109" s="57"/>
    </row>
    <row r="110">
      <c r="A110" s="57"/>
    </row>
    <row r="111">
      <c r="A111" s="57"/>
    </row>
    <row r="112">
      <c r="A112" s="57"/>
    </row>
    <row r="113">
      <c r="A113" s="57"/>
    </row>
    <row r="114">
      <c r="A114" s="57"/>
    </row>
    <row r="115">
      <c r="A115" s="57"/>
    </row>
    <row r="116">
      <c r="A116" s="57"/>
    </row>
    <row r="117">
      <c r="A117" s="57"/>
    </row>
    <row r="118">
      <c r="A118" s="57"/>
    </row>
    <row r="119">
      <c r="A119" s="57"/>
    </row>
    <row r="120">
      <c r="A120" s="57"/>
    </row>
    <row r="121">
      <c r="A121" s="57"/>
    </row>
    <row r="122">
      <c r="A122" s="57"/>
    </row>
    <row r="123">
      <c r="A123" s="57"/>
    </row>
    <row r="124">
      <c r="A124" s="57"/>
    </row>
    <row r="125">
      <c r="A125" s="57"/>
    </row>
    <row r="126">
      <c r="A126" s="57"/>
    </row>
    <row r="127">
      <c r="A127" s="57"/>
    </row>
    <row r="128">
      <c r="A128" s="57"/>
    </row>
    <row r="129">
      <c r="A129" s="57"/>
    </row>
    <row r="130">
      <c r="A130" s="57"/>
    </row>
    <row r="131">
      <c r="A131" s="57"/>
    </row>
    <row r="132">
      <c r="A132" s="57"/>
    </row>
    <row r="133">
      <c r="A133" s="57"/>
    </row>
    <row r="134">
      <c r="A134" s="57"/>
    </row>
    <row r="135">
      <c r="A135" s="57"/>
    </row>
    <row r="136">
      <c r="A136" s="57"/>
    </row>
    <row r="137">
      <c r="A137" s="57"/>
    </row>
    <row r="138">
      <c r="A138" s="57"/>
    </row>
    <row r="139">
      <c r="A139" s="57"/>
    </row>
    <row r="140">
      <c r="A140" s="57"/>
    </row>
    <row r="141">
      <c r="A141" s="57"/>
    </row>
    <row r="142">
      <c r="A142" s="57"/>
    </row>
    <row r="143">
      <c r="A143" s="57"/>
    </row>
    <row r="144">
      <c r="A144" s="57"/>
    </row>
    <row r="145">
      <c r="A145" s="57"/>
    </row>
    <row r="146">
      <c r="A146" s="57"/>
    </row>
    <row r="147">
      <c r="A147" s="57"/>
    </row>
    <row r="148">
      <c r="A148" s="57"/>
    </row>
    <row r="149">
      <c r="A149" s="57"/>
    </row>
    <row r="150">
      <c r="A150" s="57"/>
    </row>
    <row r="151">
      <c r="A151" s="57"/>
    </row>
    <row r="152">
      <c r="A152" s="57"/>
    </row>
    <row r="153">
      <c r="A153" s="57"/>
    </row>
    <row r="154">
      <c r="A154" s="57"/>
    </row>
    <row r="155">
      <c r="A155" s="57"/>
    </row>
    <row r="156">
      <c r="A156" s="57"/>
    </row>
    <row r="157">
      <c r="A157" s="57"/>
    </row>
    <row r="158">
      <c r="A158" s="57"/>
    </row>
    <row r="159">
      <c r="A159" s="57"/>
    </row>
    <row r="160">
      <c r="A160" s="57"/>
    </row>
    <row r="161">
      <c r="A161" s="57"/>
    </row>
    <row r="162">
      <c r="A162" s="57"/>
    </row>
    <row r="163">
      <c r="A163" s="57"/>
    </row>
    <row r="164">
      <c r="A164" s="57"/>
    </row>
    <row r="165">
      <c r="A165" s="57"/>
    </row>
    <row r="166">
      <c r="A166" s="57"/>
    </row>
    <row r="167">
      <c r="A167" s="57"/>
    </row>
    <row r="168">
      <c r="A168" s="57"/>
    </row>
    <row r="169">
      <c r="A169" s="57"/>
    </row>
    <row r="170">
      <c r="A170" s="57"/>
    </row>
    <row r="171">
      <c r="A171" s="57"/>
    </row>
    <row r="172">
      <c r="A172" s="57"/>
    </row>
    <row r="173">
      <c r="A173" s="57"/>
    </row>
    <row r="174">
      <c r="A174" s="57"/>
    </row>
    <row r="175">
      <c r="A175" s="57"/>
    </row>
    <row r="176">
      <c r="A176" s="57"/>
    </row>
    <row r="177">
      <c r="A177" s="57"/>
    </row>
    <row r="178">
      <c r="A178" s="57"/>
    </row>
    <row r="179">
      <c r="A179" s="57"/>
    </row>
    <row r="180">
      <c r="A180" s="57"/>
    </row>
    <row r="181">
      <c r="A181" s="57"/>
    </row>
    <row r="182">
      <c r="A182" s="57"/>
    </row>
    <row r="183">
      <c r="A183" s="57"/>
    </row>
    <row r="184">
      <c r="A184" s="57"/>
    </row>
    <row r="185">
      <c r="A185" s="57"/>
    </row>
    <row r="186">
      <c r="A186" s="57"/>
    </row>
    <row r="187">
      <c r="A187" s="57"/>
    </row>
    <row r="188">
      <c r="A188" s="57"/>
    </row>
    <row r="189">
      <c r="A189" s="57"/>
    </row>
    <row r="190">
      <c r="A190" s="57"/>
    </row>
    <row r="191">
      <c r="A191" s="57"/>
    </row>
    <row r="192">
      <c r="A192" s="57"/>
    </row>
    <row r="193">
      <c r="A193" s="57"/>
    </row>
    <row r="194">
      <c r="A194" s="57"/>
    </row>
    <row r="195">
      <c r="A195" s="57"/>
    </row>
    <row r="196">
      <c r="A196" s="57"/>
    </row>
    <row r="197">
      <c r="A197" s="57"/>
    </row>
    <row r="198">
      <c r="A198" s="57"/>
    </row>
    <row r="199">
      <c r="A199" s="57"/>
    </row>
    <row r="200">
      <c r="A200" s="57"/>
    </row>
    <row r="201">
      <c r="A201" s="57"/>
    </row>
    <row r="202">
      <c r="A202" s="57"/>
    </row>
    <row r="203">
      <c r="A203" s="57"/>
    </row>
    <row r="204">
      <c r="A204" s="57"/>
    </row>
    <row r="205">
      <c r="A205" s="57"/>
    </row>
    <row r="206">
      <c r="A206" s="57"/>
    </row>
    <row r="207">
      <c r="A207" s="57"/>
    </row>
    <row r="208">
      <c r="A208" s="57"/>
    </row>
    <row r="209">
      <c r="A209" s="57"/>
    </row>
    <row r="210">
      <c r="A210" s="57"/>
    </row>
    <row r="211">
      <c r="A211" s="57"/>
    </row>
    <row r="212">
      <c r="A212" s="57"/>
    </row>
    <row r="213">
      <c r="A213" s="57"/>
    </row>
    <row r="214">
      <c r="A214" s="57"/>
    </row>
    <row r="215">
      <c r="A215" s="57"/>
    </row>
    <row r="216">
      <c r="A216" s="57"/>
    </row>
    <row r="217">
      <c r="A217" s="57"/>
    </row>
    <row r="218">
      <c r="A218" s="57"/>
    </row>
    <row r="219">
      <c r="A219" s="57"/>
    </row>
    <row r="220">
      <c r="A220" s="57"/>
    </row>
    <row r="221">
      <c r="A221" s="57"/>
    </row>
    <row r="222">
      <c r="A222" s="57"/>
    </row>
    <row r="223">
      <c r="A223" s="57"/>
    </row>
    <row r="224">
      <c r="A224" s="57"/>
    </row>
    <row r="225">
      <c r="A225" s="57"/>
    </row>
    <row r="226">
      <c r="A226" s="57"/>
    </row>
    <row r="227">
      <c r="A227" s="57"/>
    </row>
    <row r="228">
      <c r="A228" s="57"/>
    </row>
    <row r="229">
      <c r="A229" s="57"/>
    </row>
    <row r="230">
      <c r="A230" s="57"/>
    </row>
    <row r="231">
      <c r="A231" s="57"/>
    </row>
    <row r="232">
      <c r="A232" s="57"/>
    </row>
    <row r="233">
      <c r="A233" s="57"/>
    </row>
    <row r="234">
      <c r="A234" s="57"/>
    </row>
    <row r="235">
      <c r="A235" s="57"/>
    </row>
    <row r="236">
      <c r="A236" s="57"/>
    </row>
    <row r="237">
      <c r="A237" s="57"/>
    </row>
    <row r="238">
      <c r="A238" s="57"/>
    </row>
    <row r="239">
      <c r="A239" s="57"/>
    </row>
    <row r="240">
      <c r="A240" s="57"/>
    </row>
    <row r="241">
      <c r="A241" s="57"/>
    </row>
    <row r="242">
      <c r="A242" s="57"/>
    </row>
    <row r="243">
      <c r="A243" s="57"/>
    </row>
    <row r="244">
      <c r="A244" s="57"/>
    </row>
    <row r="245">
      <c r="A245" s="57"/>
    </row>
    <row r="246">
      <c r="A246" s="57"/>
    </row>
    <row r="247">
      <c r="A247" s="57"/>
    </row>
    <row r="248">
      <c r="A248" s="57"/>
    </row>
    <row r="249">
      <c r="A249" s="57"/>
    </row>
    <row r="250">
      <c r="A250" s="57"/>
    </row>
    <row r="251">
      <c r="A251" s="57"/>
    </row>
    <row r="252">
      <c r="A252" s="57"/>
    </row>
    <row r="253">
      <c r="A253" s="57"/>
    </row>
    <row r="254">
      <c r="A254" s="57"/>
    </row>
    <row r="255">
      <c r="A255" s="57"/>
    </row>
    <row r="256">
      <c r="A256" s="57"/>
    </row>
    <row r="257">
      <c r="A257" s="57"/>
    </row>
    <row r="258">
      <c r="A258" s="57"/>
    </row>
    <row r="259">
      <c r="A259" s="57"/>
    </row>
    <row r="260">
      <c r="A260" s="57"/>
    </row>
    <row r="261">
      <c r="A261" s="57"/>
    </row>
    <row r="262">
      <c r="A262" s="57"/>
    </row>
    <row r="263">
      <c r="A263" s="57"/>
    </row>
    <row r="264">
      <c r="A264" s="57"/>
    </row>
    <row r="265">
      <c r="A265" s="57"/>
    </row>
    <row r="266">
      <c r="A266" s="57"/>
    </row>
    <row r="267">
      <c r="A267" s="57"/>
    </row>
    <row r="268">
      <c r="A268" s="57"/>
    </row>
    <row r="269">
      <c r="A269" s="57"/>
    </row>
    <row r="270">
      <c r="A270" s="57"/>
    </row>
    <row r="271">
      <c r="A271" s="57"/>
    </row>
    <row r="272">
      <c r="A272" s="57"/>
    </row>
    <row r="273">
      <c r="A273" s="57"/>
    </row>
    <row r="274">
      <c r="A274" s="57"/>
    </row>
    <row r="275">
      <c r="A275" s="57"/>
    </row>
    <row r="276">
      <c r="A276" s="57"/>
    </row>
    <row r="277">
      <c r="A277" s="57"/>
    </row>
    <row r="278">
      <c r="A278" s="57"/>
    </row>
    <row r="279">
      <c r="A279" s="57"/>
    </row>
    <row r="280">
      <c r="A280" s="57"/>
    </row>
    <row r="281">
      <c r="A281" s="57"/>
    </row>
    <row r="282">
      <c r="A282" s="57"/>
    </row>
    <row r="283">
      <c r="A283" s="57"/>
    </row>
    <row r="284">
      <c r="A284" s="57"/>
    </row>
    <row r="285">
      <c r="A285" s="57"/>
    </row>
    <row r="286">
      <c r="A286" s="57"/>
    </row>
    <row r="287">
      <c r="A287" s="57"/>
    </row>
    <row r="288">
      <c r="A288" s="57"/>
    </row>
    <row r="289">
      <c r="A289" s="57"/>
    </row>
    <row r="290">
      <c r="A290" s="57"/>
    </row>
    <row r="291">
      <c r="A291" s="57"/>
    </row>
    <row r="292">
      <c r="A292" s="57"/>
    </row>
    <row r="293">
      <c r="A293" s="57"/>
    </row>
    <row r="294">
      <c r="A294" s="57"/>
    </row>
    <row r="295">
      <c r="A295" s="57"/>
    </row>
    <row r="296">
      <c r="A296" s="57"/>
    </row>
    <row r="297">
      <c r="A297" s="57"/>
    </row>
    <row r="298">
      <c r="A298" s="57"/>
    </row>
    <row r="299">
      <c r="A299" s="57"/>
    </row>
    <row r="300">
      <c r="A300" s="57"/>
    </row>
    <row r="301">
      <c r="A301" s="57"/>
    </row>
    <row r="302">
      <c r="A302" s="57"/>
    </row>
    <row r="303">
      <c r="A303" s="57"/>
    </row>
    <row r="304">
      <c r="A304" s="57"/>
    </row>
    <row r="305">
      <c r="A305" s="57"/>
    </row>
    <row r="306">
      <c r="A306" s="57"/>
    </row>
    <row r="307">
      <c r="A307" s="57"/>
    </row>
    <row r="308">
      <c r="A308" s="57"/>
    </row>
    <row r="309">
      <c r="A309" s="57"/>
    </row>
    <row r="310">
      <c r="A310" s="57"/>
    </row>
    <row r="311">
      <c r="A311" s="57"/>
    </row>
    <row r="312">
      <c r="A312" s="57"/>
    </row>
    <row r="313">
      <c r="A313" s="57"/>
    </row>
    <row r="314">
      <c r="A314" s="57"/>
    </row>
    <row r="315">
      <c r="A315" s="57"/>
    </row>
    <row r="316">
      <c r="A316" s="57"/>
    </row>
    <row r="317">
      <c r="A317" s="57"/>
    </row>
    <row r="318">
      <c r="A318" s="57"/>
    </row>
    <row r="319">
      <c r="A319" s="57"/>
    </row>
    <row r="320">
      <c r="A320" s="57"/>
    </row>
    <row r="321">
      <c r="A321" s="57"/>
    </row>
    <row r="322">
      <c r="A322" s="57"/>
    </row>
    <row r="323">
      <c r="A323" s="57"/>
    </row>
    <row r="324">
      <c r="A324" s="57"/>
    </row>
    <row r="325">
      <c r="A325" s="57"/>
    </row>
    <row r="326">
      <c r="A326" s="57"/>
    </row>
    <row r="327">
      <c r="A327" s="57"/>
    </row>
    <row r="328">
      <c r="A328" s="57"/>
    </row>
    <row r="329">
      <c r="A329" s="57"/>
    </row>
    <row r="330">
      <c r="A330" s="57"/>
    </row>
    <row r="331">
      <c r="A331" s="57"/>
    </row>
    <row r="332">
      <c r="A332" s="57"/>
    </row>
    <row r="333">
      <c r="A333" s="57"/>
    </row>
    <row r="334">
      <c r="A334" s="57"/>
    </row>
    <row r="335">
      <c r="A335" s="57"/>
    </row>
    <row r="336">
      <c r="A336" s="57"/>
    </row>
    <row r="337">
      <c r="A337" s="57"/>
    </row>
    <row r="338">
      <c r="A338" s="57"/>
    </row>
    <row r="339">
      <c r="A339" s="57"/>
    </row>
    <row r="340">
      <c r="A340" s="57"/>
    </row>
    <row r="341">
      <c r="A341" s="57"/>
    </row>
    <row r="342">
      <c r="A342" s="57"/>
    </row>
    <row r="343">
      <c r="A343" s="57"/>
    </row>
    <row r="344">
      <c r="A344" s="57"/>
    </row>
    <row r="345">
      <c r="A345" s="57"/>
    </row>
    <row r="346">
      <c r="A346" s="57"/>
    </row>
    <row r="347">
      <c r="A347" s="57"/>
    </row>
    <row r="348">
      <c r="A348" s="57"/>
    </row>
    <row r="349">
      <c r="A349" s="57"/>
    </row>
    <row r="350">
      <c r="A350" s="57"/>
    </row>
    <row r="351">
      <c r="A351" s="57"/>
    </row>
    <row r="352">
      <c r="A352" s="57"/>
    </row>
    <row r="353">
      <c r="A353" s="57"/>
    </row>
    <row r="354">
      <c r="A354" s="57"/>
    </row>
    <row r="355">
      <c r="A355" s="57"/>
    </row>
    <row r="356">
      <c r="A356" s="57"/>
    </row>
    <row r="357">
      <c r="A357" s="57"/>
    </row>
    <row r="358">
      <c r="A358" s="57"/>
    </row>
    <row r="359">
      <c r="A359" s="57"/>
    </row>
    <row r="360">
      <c r="A360" s="57"/>
    </row>
    <row r="361">
      <c r="A361" s="57"/>
    </row>
    <row r="362">
      <c r="A362" s="57"/>
    </row>
    <row r="363">
      <c r="A363" s="57"/>
    </row>
    <row r="364">
      <c r="A364" s="57"/>
    </row>
    <row r="365">
      <c r="A365" s="57"/>
    </row>
    <row r="366">
      <c r="A366" s="57"/>
    </row>
    <row r="367">
      <c r="A367" s="57"/>
    </row>
    <row r="368">
      <c r="A368" s="57"/>
    </row>
    <row r="369">
      <c r="A369" s="57"/>
    </row>
    <row r="370">
      <c r="A370" s="57"/>
    </row>
    <row r="371">
      <c r="A371" s="57"/>
    </row>
    <row r="372">
      <c r="A372" s="57"/>
    </row>
    <row r="373">
      <c r="A373" s="57"/>
    </row>
    <row r="374">
      <c r="A374" s="57"/>
    </row>
    <row r="375">
      <c r="A375" s="57"/>
    </row>
    <row r="376">
      <c r="A376" s="57"/>
    </row>
    <row r="377">
      <c r="A377" s="57"/>
    </row>
    <row r="378">
      <c r="A378" s="57"/>
    </row>
    <row r="379">
      <c r="A379" s="57"/>
    </row>
    <row r="380">
      <c r="A380" s="57"/>
    </row>
    <row r="381">
      <c r="A381" s="57"/>
    </row>
    <row r="382">
      <c r="A382" s="57"/>
    </row>
    <row r="383">
      <c r="A383" s="57"/>
    </row>
    <row r="384">
      <c r="A384" s="57"/>
    </row>
    <row r="385">
      <c r="A385" s="57"/>
    </row>
    <row r="386">
      <c r="A386" s="57"/>
    </row>
    <row r="387">
      <c r="A387" s="57"/>
    </row>
    <row r="388">
      <c r="A388" s="57"/>
    </row>
    <row r="389">
      <c r="A389" s="57"/>
    </row>
    <row r="390">
      <c r="A390" s="57"/>
    </row>
    <row r="391">
      <c r="A391" s="57"/>
    </row>
    <row r="392">
      <c r="A392" s="57"/>
    </row>
    <row r="393">
      <c r="A393" s="57"/>
    </row>
    <row r="394">
      <c r="A394" s="57"/>
    </row>
    <row r="395">
      <c r="A395" s="57"/>
    </row>
    <row r="396">
      <c r="A396" s="57"/>
    </row>
    <row r="397">
      <c r="A397" s="57"/>
    </row>
    <row r="398">
      <c r="A398" s="57"/>
    </row>
    <row r="399">
      <c r="A399" s="57"/>
    </row>
    <row r="400">
      <c r="A400" s="57"/>
    </row>
    <row r="401">
      <c r="A401" s="57"/>
    </row>
    <row r="402">
      <c r="A402" s="57"/>
    </row>
    <row r="403">
      <c r="A403" s="57"/>
    </row>
    <row r="404">
      <c r="A404" s="57"/>
    </row>
    <row r="405">
      <c r="A405" s="57"/>
    </row>
    <row r="406">
      <c r="A406" s="57"/>
    </row>
    <row r="407">
      <c r="A407" s="57"/>
    </row>
    <row r="408">
      <c r="A408" s="57"/>
    </row>
    <row r="409">
      <c r="A409" s="57"/>
    </row>
    <row r="410">
      <c r="A410" s="57"/>
    </row>
    <row r="411">
      <c r="A411" s="57"/>
    </row>
    <row r="412">
      <c r="A412" s="57"/>
    </row>
    <row r="413">
      <c r="A413" s="57"/>
    </row>
    <row r="414">
      <c r="A414" s="57"/>
    </row>
    <row r="415">
      <c r="A415" s="57"/>
    </row>
    <row r="416">
      <c r="A416" s="57"/>
    </row>
    <row r="417">
      <c r="A417" s="57"/>
    </row>
    <row r="418">
      <c r="A418" s="57"/>
    </row>
    <row r="419">
      <c r="A419" s="57"/>
    </row>
    <row r="420">
      <c r="A420" s="57"/>
    </row>
    <row r="421">
      <c r="A421" s="57"/>
    </row>
    <row r="422">
      <c r="A422" s="57"/>
    </row>
    <row r="423">
      <c r="A423" s="57"/>
    </row>
    <row r="424">
      <c r="A424" s="57"/>
    </row>
    <row r="425">
      <c r="A425" s="57"/>
    </row>
    <row r="426">
      <c r="A426" s="57"/>
    </row>
    <row r="427">
      <c r="A427" s="57"/>
    </row>
    <row r="428">
      <c r="A428" s="57"/>
    </row>
    <row r="429">
      <c r="A429" s="57"/>
    </row>
    <row r="430">
      <c r="A430" s="57"/>
    </row>
    <row r="431">
      <c r="A431" s="57"/>
    </row>
    <row r="432">
      <c r="A432" s="57"/>
    </row>
    <row r="433">
      <c r="A433" s="57"/>
    </row>
    <row r="434">
      <c r="A434" s="57"/>
    </row>
    <row r="435">
      <c r="A435" s="57"/>
    </row>
    <row r="436">
      <c r="A436" s="57"/>
    </row>
    <row r="437">
      <c r="A437" s="57"/>
    </row>
    <row r="438">
      <c r="A438" s="57"/>
    </row>
    <row r="439">
      <c r="A439" s="57"/>
    </row>
    <row r="440">
      <c r="A440" s="57"/>
    </row>
    <row r="441">
      <c r="A441" s="57"/>
    </row>
    <row r="442">
      <c r="A442" s="57"/>
    </row>
    <row r="443">
      <c r="A443" s="57"/>
    </row>
    <row r="444">
      <c r="A444" s="57"/>
    </row>
    <row r="445">
      <c r="A445" s="57"/>
    </row>
    <row r="446">
      <c r="A446" s="57"/>
    </row>
    <row r="447">
      <c r="A447" s="57"/>
    </row>
    <row r="448">
      <c r="A448" s="57"/>
    </row>
    <row r="449">
      <c r="A449" s="57"/>
    </row>
    <row r="450">
      <c r="A450" s="57"/>
    </row>
    <row r="451">
      <c r="A451" s="57"/>
    </row>
    <row r="452">
      <c r="A452" s="57"/>
    </row>
    <row r="453">
      <c r="A453" s="57"/>
    </row>
    <row r="454">
      <c r="A454" s="57"/>
    </row>
    <row r="455">
      <c r="A455" s="57"/>
    </row>
    <row r="456">
      <c r="A456" s="57"/>
    </row>
    <row r="457">
      <c r="A457" s="57"/>
    </row>
    <row r="458">
      <c r="A458" s="57"/>
    </row>
    <row r="459">
      <c r="A459" s="57"/>
    </row>
    <row r="460">
      <c r="A460" s="57"/>
    </row>
    <row r="461">
      <c r="A461" s="57"/>
    </row>
    <row r="462">
      <c r="A462" s="57"/>
    </row>
    <row r="463">
      <c r="A463" s="57"/>
    </row>
    <row r="464">
      <c r="A464" s="57"/>
    </row>
    <row r="465">
      <c r="A465" s="57"/>
    </row>
    <row r="466">
      <c r="A466" s="57"/>
    </row>
    <row r="467">
      <c r="A467" s="57"/>
    </row>
    <row r="468">
      <c r="A468" s="57"/>
    </row>
    <row r="469">
      <c r="A469" s="57"/>
    </row>
    <row r="470">
      <c r="A470" s="57"/>
    </row>
    <row r="471">
      <c r="A471" s="57"/>
    </row>
    <row r="472">
      <c r="A472" s="57"/>
    </row>
    <row r="473">
      <c r="A473" s="57"/>
    </row>
    <row r="474">
      <c r="A474" s="57"/>
    </row>
    <row r="475">
      <c r="A475" s="57"/>
    </row>
    <row r="476">
      <c r="A476" s="57"/>
    </row>
    <row r="477">
      <c r="A477" s="57"/>
    </row>
    <row r="478">
      <c r="A478" s="57"/>
    </row>
    <row r="479">
      <c r="A479" s="57"/>
    </row>
    <row r="480">
      <c r="A480" s="57"/>
    </row>
    <row r="481">
      <c r="A481" s="57"/>
    </row>
    <row r="482">
      <c r="A482" s="57"/>
    </row>
    <row r="483">
      <c r="A483" s="57"/>
    </row>
    <row r="484">
      <c r="A484" s="57"/>
    </row>
    <row r="485">
      <c r="A485" s="57"/>
    </row>
    <row r="486">
      <c r="A486" s="57"/>
    </row>
    <row r="487">
      <c r="A487" s="57"/>
    </row>
    <row r="488">
      <c r="A488" s="57"/>
    </row>
    <row r="489">
      <c r="A489" s="57"/>
    </row>
    <row r="490">
      <c r="A490" s="57"/>
    </row>
    <row r="491">
      <c r="A491" s="57"/>
    </row>
    <row r="492">
      <c r="A492" s="57"/>
    </row>
    <row r="493">
      <c r="A493" s="57"/>
    </row>
    <row r="494">
      <c r="A494" s="57"/>
    </row>
    <row r="495">
      <c r="A495" s="57"/>
    </row>
    <row r="496">
      <c r="A496" s="57"/>
    </row>
    <row r="497">
      <c r="A497" s="57"/>
    </row>
    <row r="498">
      <c r="A498" s="57"/>
    </row>
    <row r="499">
      <c r="A499" s="57"/>
    </row>
    <row r="500">
      <c r="A500" s="57"/>
    </row>
    <row r="501">
      <c r="A501" s="57"/>
    </row>
    <row r="502">
      <c r="A502" s="57"/>
    </row>
    <row r="503">
      <c r="A503" s="57"/>
    </row>
    <row r="504">
      <c r="A504" s="57"/>
    </row>
    <row r="505">
      <c r="A505" s="57"/>
    </row>
    <row r="506">
      <c r="A506" s="57"/>
    </row>
    <row r="507">
      <c r="A507" s="57"/>
    </row>
    <row r="508">
      <c r="A508" s="57"/>
    </row>
    <row r="509">
      <c r="A509" s="57"/>
    </row>
    <row r="510">
      <c r="A510" s="57"/>
    </row>
    <row r="511">
      <c r="A511" s="57"/>
    </row>
    <row r="512">
      <c r="A512" s="57"/>
    </row>
    <row r="513">
      <c r="A513" s="57"/>
    </row>
    <row r="514">
      <c r="A514" s="57"/>
    </row>
    <row r="515">
      <c r="A515" s="57"/>
    </row>
    <row r="516">
      <c r="A516" s="57"/>
    </row>
    <row r="517">
      <c r="A517" s="57"/>
    </row>
    <row r="518">
      <c r="A518" s="57"/>
    </row>
    <row r="519">
      <c r="A519" s="57"/>
    </row>
    <row r="520">
      <c r="A520" s="57"/>
    </row>
    <row r="521">
      <c r="A521" s="57"/>
    </row>
    <row r="522">
      <c r="A522" s="57"/>
    </row>
    <row r="523">
      <c r="A523" s="57"/>
    </row>
    <row r="524">
      <c r="A524" s="57"/>
    </row>
    <row r="525">
      <c r="A525" s="57"/>
    </row>
    <row r="526">
      <c r="A526" s="57"/>
    </row>
    <row r="527">
      <c r="A527" s="57"/>
    </row>
    <row r="528">
      <c r="A528" s="57"/>
    </row>
    <row r="529">
      <c r="A529" s="57"/>
    </row>
    <row r="530">
      <c r="A530" s="57"/>
    </row>
    <row r="531">
      <c r="A531" s="57"/>
    </row>
    <row r="532">
      <c r="A532" s="57"/>
    </row>
    <row r="533">
      <c r="A533" s="57"/>
    </row>
    <row r="534">
      <c r="A534" s="57"/>
    </row>
    <row r="535">
      <c r="A535" s="57"/>
    </row>
    <row r="536">
      <c r="A536" s="57"/>
    </row>
    <row r="537">
      <c r="A537" s="57"/>
    </row>
    <row r="538">
      <c r="A538" s="57"/>
    </row>
    <row r="539">
      <c r="A539" s="57"/>
    </row>
    <row r="540">
      <c r="A540" s="57"/>
    </row>
    <row r="541">
      <c r="A541" s="57"/>
    </row>
    <row r="542">
      <c r="A542" s="57"/>
    </row>
    <row r="543">
      <c r="A543" s="57"/>
    </row>
    <row r="544">
      <c r="A544" s="57"/>
    </row>
    <row r="545">
      <c r="A545" s="57"/>
    </row>
    <row r="546">
      <c r="A546" s="57"/>
    </row>
    <row r="547">
      <c r="A547" s="57"/>
    </row>
    <row r="548">
      <c r="A548" s="57"/>
    </row>
    <row r="549">
      <c r="A549" s="57"/>
    </row>
    <row r="550">
      <c r="A550" s="57"/>
    </row>
    <row r="551">
      <c r="A551" s="57"/>
    </row>
    <row r="552">
      <c r="A552" s="57"/>
    </row>
    <row r="553">
      <c r="A553" s="57"/>
    </row>
    <row r="554">
      <c r="A554" s="57"/>
    </row>
    <row r="555">
      <c r="A555" s="57"/>
    </row>
    <row r="556">
      <c r="A556" s="57"/>
    </row>
    <row r="557">
      <c r="A557" s="57"/>
    </row>
    <row r="558">
      <c r="A558" s="57"/>
    </row>
    <row r="559">
      <c r="A559" s="57"/>
    </row>
    <row r="560">
      <c r="A560" s="57"/>
    </row>
    <row r="561">
      <c r="A561" s="57"/>
    </row>
    <row r="562">
      <c r="A562" s="57"/>
    </row>
    <row r="563">
      <c r="A563" s="57"/>
    </row>
    <row r="564">
      <c r="A564" s="57"/>
    </row>
    <row r="565">
      <c r="A565" s="57"/>
    </row>
    <row r="566">
      <c r="A566" s="57"/>
    </row>
    <row r="567">
      <c r="A567" s="57"/>
    </row>
    <row r="568">
      <c r="A568" s="57"/>
    </row>
    <row r="569">
      <c r="A569" s="57"/>
    </row>
    <row r="570">
      <c r="A570" s="57"/>
    </row>
    <row r="571">
      <c r="A571" s="57"/>
    </row>
    <row r="572">
      <c r="A572" s="57"/>
    </row>
    <row r="573">
      <c r="A573" s="57"/>
    </row>
    <row r="574">
      <c r="A574" s="57"/>
    </row>
    <row r="575">
      <c r="A575" s="57"/>
    </row>
    <row r="576">
      <c r="A576" s="57"/>
    </row>
    <row r="577">
      <c r="A577" s="57"/>
    </row>
    <row r="578">
      <c r="A578" s="57"/>
    </row>
    <row r="579">
      <c r="A579" s="57"/>
    </row>
    <row r="580">
      <c r="A580" s="57"/>
    </row>
    <row r="581">
      <c r="A581" s="57"/>
    </row>
    <row r="582">
      <c r="A582" s="57"/>
    </row>
    <row r="583">
      <c r="A583" s="57"/>
    </row>
    <row r="584">
      <c r="A584" s="57"/>
    </row>
    <row r="585">
      <c r="A585" s="57"/>
    </row>
    <row r="586">
      <c r="A586" s="57"/>
    </row>
    <row r="587">
      <c r="A587" s="57"/>
    </row>
    <row r="588">
      <c r="A588" s="57"/>
    </row>
    <row r="589">
      <c r="A589" s="57"/>
    </row>
    <row r="590">
      <c r="A590" s="57"/>
    </row>
    <row r="591">
      <c r="A591" s="57"/>
    </row>
    <row r="592">
      <c r="A592" s="57"/>
    </row>
    <row r="593">
      <c r="A593" s="57"/>
    </row>
    <row r="594">
      <c r="A594" s="57"/>
    </row>
    <row r="595">
      <c r="A595" s="57"/>
    </row>
    <row r="596">
      <c r="A596" s="57"/>
    </row>
    <row r="597">
      <c r="A597" s="57"/>
    </row>
    <row r="598">
      <c r="A598" s="57"/>
    </row>
    <row r="599">
      <c r="A599" s="57"/>
    </row>
    <row r="600">
      <c r="A600" s="57"/>
    </row>
    <row r="601">
      <c r="A601" s="57"/>
    </row>
    <row r="602">
      <c r="A602" s="57"/>
    </row>
    <row r="603">
      <c r="A603" s="57"/>
    </row>
    <row r="604">
      <c r="A604" s="57"/>
    </row>
    <row r="605">
      <c r="A605" s="57"/>
    </row>
    <row r="606">
      <c r="A606" s="57"/>
    </row>
    <row r="607">
      <c r="A607" s="57"/>
    </row>
    <row r="608">
      <c r="A608" s="57"/>
    </row>
    <row r="609">
      <c r="A609" s="57"/>
    </row>
    <row r="610">
      <c r="A610" s="57"/>
    </row>
    <row r="611">
      <c r="A611" s="57"/>
    </row>
    <row r="612">
      <c r="A612" s="57"/>
    </row>
    <row r="613">
      <c r="A613" s="57"/>
    </row>
    <row r="614">
      <c r="A614" s="57"/>
    </row>
    <row r="615">
      <c r="A615" s="57"/>
    </row>
    <row r="616">
      <c r="A616" s="57"/>
    </row>
    <row r="617">
      <c r="A617" s="57"/>
    </row>
    <row r="618">
      <c r="A618" s="57"/>
    </row>
    <row r="619">
      <c r="A619" s="57"/>
    </row>
    <row r="620">
      <c r="A620" s="57"/>
    </row>
    <row r="621">
      <c r="A621" s="57"/>
    </row>
    <row r="622">
      <c r="A622" s="57"/>
    </row>
    <row r="623">
      <c r="A623" s="57"/>
    </row>
    <row r="624">
      <c r="A624" s="57"/>
    </row>
    <row r="625">
      <c r="A625" s="57"/>
    </row>
    <row r="626">
      <c r="A626" s="57"/>
    </row>
    <row r="627">
      <c r="A627" s="57"/>
    </row>
    <row r="628">
      <c r="A628" s="57"/>
    </row>
    <row r="629">
      <c r="A629" s="57"/>
    </row>
    <row r="630">
      <c r="A630" s="57"/>
    </row>
    <row r="631">
      <c r="A631" s="57"/>
    </row>
    <row r="632">
      <c r="A632" s="57"/>
    </row>
    <row r="633">
      <c r="A633" s="57"/>
    </row>
    <row r="634">
      <c r="A634" s="57"/>
    </row>
    <row r="635">
      <c r="A635" s="57"/>
    </row>
    <row r="636">
      <c r="A636" s="57"/>
    </row>
    <row r="637">
      <c r="A637" s="57"/>
    </row>
    <row r="638">
      <c r="A638" s="57"/>
    </row>
    <row r="639">
      <c r="A639" s="57"/>
    </row>
    <row r="640">
      <c r="A640" s="57"/>
    </row>
    <row r="641">
      <c r="A641" s="57"/>
    </row>
    <row r="642">
      <c r="A642" s="57"/>
    </row>
    <row r="643">
      <c r="A643" s="57"/>
    </row>
    <row r="644">
      <c r="A644" s="57"/>
    </row>
    <row r="645">
      <c r="A645" s="57"/>
    </row>
    <row r="646">
      <c r="A646" s="57"/>
    </row>
    <row r="647">
      <c r="A647" s="57"/>
    </row>
    <row r="648">
      <c r="A648" s="57"/>
    </row>
    <row r="649">
      <c r="A649" s="57"/>
    </row>
    <row r="650">
      <c r="A650" s="57"/>
    </row>
    <row r="651">
      <c r="A651" s="57"/>
    </row>
    <row r="652">
      <c r="A652" s="57"/>
    </row>
    <row r="653">
      <c r="A653" s="57"/>
    </row>
    <row r="654">
      <c r="A654" s="57"/>
    </row>
    <row r="655">
      <c r="A655" s="57"/>
    </row>
    <row r="656">
      <c r="A656" s="57"/>
    </row>
    <row r="657">
      <c r="A657" s="57"/>
    </row>
    <row r="658">
      <c r="A658" s="57"/>
    </row>
    <row r="659">
      <c r="A659" s="57"/>
    </row>
    <row r="660">
      <c r="A660" s="57"/>
    </row>
    <row r="661">
      <c r="A661" s="57"/>
    </row>
    <row r="662">
      <c r="A662" s="57"/>
    </row>
    <row r="663">
      <c r="A663" s="57"/>
    </row>
    <row r="664">
      <c r="A664" s="57"/>
    </row>
    <row r="665">
      <c r="A665" s="57"/>
    </row>
    <row r="666">
      <c r="A666" s="57"/>
    </row>
    <row r="667">
      <c r="A667" s="57"/>
    </row>
    <row r="668">
      <c r="A668" s="57"/>
    </row>
    <row r="669">
      <c r="A669" s="57"/>
    </row>
    <row r="670">
      <c r="A670" s="57"/>
    </row>
    <row r="671">
      <c r="A671" s="57"/>
    </row>
    <row r="672">
      <c r="A672" s="57"/>
    </row>
    <row r="673">
      <c r="A673" s="57"/>
    </row>
    <row r="674">
      <c r="A674" s="57"/>
    </row>
    <row r="675">
      <c r="A675" s="57"/>
    </row>
    <row r="676">
      <c r="A676" s="57"/>
    </row>
    <row r="677">
      <c r="A677" s="57"/>
    </row>
    <row r="678">
      <c r="A678" s="57"/>
    </row>
    <row r="679">
      <c r="A679" s="57"/>
    </row>
    <row r="680">
      <c r="A680" s="57"/>
    </row>
    <row r="681">
      <c r="A681" s="57"/>
    </row>
    <row r="682">
      <c r="A682" s="57"/>
    </row>
    <row r="683">
      <c r="A683" s="57"/>
    </row>
    <row r="684">
      <c r="A684" s="57"/>
    </row>
    <row r="685">
      <c r="A685" s="57"/>
    </row>
    <row r="686">
      <c r="A686" s="57"/>
    </row>
    <row r="687">
      <c r="A687" s="57"/>
    </row>
    <row r="688">
      <c r="A688" s="57"/>
    </row>
    <row r="689">
      <c r="A689" s="57"/>
    </row>
    <row r="690">
      <c r="A690" s="57"/>
    </row>
    <row r="691">
      <c r="A691" s="57"/>
    </row>
    <row r="692">
      <c r="A692" s="57"/>
    </row>
    <row r="693">
      <c r="A693" s="57"/>
    </row>
    <row r="694">
      <c r="A694" s="57"/>
    </row>
    <row r="695">
      <c r="A695" s="57"/>
    </row>
    <row r="696">
      <c r="A696" s="57"/>
    </row>
    <row r="697">
      <c r="A697" s="57"/>
    </row>
    <row r="698">
      <c r="A698" s="57"/>
    </row>
    <row r="699">
      <c r="A699" s="57"/>
    </row>
    <row r="700">
      <c r="A700" s="57"/>
    </row>
    <row r="701">
      <c r="A701" s="57"/>
    </row>
    <row r="702">
      <c r="A702" s="57"/>
    </row>
    <row r="703">
      <c r="A703" s="57"/>
    </row>
    <row r="704">
      <c r="A704" s="57"/>
    </row>
    <row r="705">
      <c r="A705" s="57"/>
    </row>
    <row r="706">
      <c r="A706" s="57"/>
    </row>
    <row r="707">
      <c r="A707" s="57"/>
    </row>
    <row r="708">
      <c r="A708" s="57"/>
    </row>
    <row r="709">
      <c r="A709" s="57"/>
    </row>
    <row r="710">
      <c r="A710" s="57"/>
    </row>
    <row r="711">
      <c r="A711" s="57"/>
    </row>
    <row r="712">
      <c r="A712" s="57"/>
    </row>
    <row r="713">
      <c r="A713" s="57"/>
    </row>
    <row r="714">
      <c r="A714" s="57"/>
    </row>
    <row r="715">
      <c r="A715" s="57"/>
    </row>
    <row r="716">
      <c r="A716" s="57"/>
    </row>
    <row r="717">
      <c r="A717" s="57"/>
    </row>
    <row r="718">
      <c r="A718" s="57"/>
    </row>
    <row r="719">
      <c r="A719" s="57"/>
    </row>
    <row r="720">
      <c r="A720" s="57"/>
    </row>
    <row r="721">
      <c r="A721" s="57"/>
    </row>
    <row r="722">
      <c r="A722" s="57"/>
    </row>
    <row r="723">
      <c r="A723" s="57"/>
    </row>
    <row r="724">
      <c r="A724" s="57"/>
    </row>
    <row r="725">
      <c r="A725" s="57"/>
    </row>
    <row r="726">
      <c r="A726" s="57"/>
    </row>
    <row r="727">
      <c r="A727" s="57"/>
    </row>
    <row r="728">
      <c r="A728" s="57"/>
    </row>
    <row r="729">
      <c r="A729" s="57"/>
    </row>
    <row r="730">
      <c r="A730" s="57"/>
    </row>
    <row r="731">
      <c r="A731" s="57"/>
    </row>
    <row r="732">
      <c r="A732" s="57"/>
    </row>
    <row r="733">
      <c r="A733" s="57"/>
    </row>
    <row r="734">
      <c r="A734" s="57"/>
    </row>
    <row r="735">
      <c r="A735" s="57"/>
    </row>
    <row r="736">
      <c r="A736" s="57"/>
    </row>
    <row r="737">
      <c r="A737" s="57"/>
    </row>
    <row r="738">
      <c r="A738" s="57"/>
    </row>
    <row r="739">
      <c r="A739" s="57"/>
    </row>
    <row r="740">
      <c r="A740" s="57"/>
    </row>
    <row r="741">
      <c r="A741" s="57"/>
    </row>
    <row r="742">
      <c r="A742" s="57"/>
    </row>
    <row r="743">
      <c r="A743" s="57"/>
    </row>
    <row r="744">
      <c r="A744" s="57"/>
    </row>
    <row r="745">
      <c r="A745" s="57"/>
    </row>
    <row r="746">
      <c r="A746" s="57"/>
    </row>
    <row r="747">
      <c r="A747" s="57"/>
    </row>
    <row r="748">
      <c r="A748" s="57"/>
    </row>
    <row r="749">
      <c r="A749" s="57"/>
    </row>
    <row r="750">
      <c r="A750" s="57"/>
    </row>
    <row r="751">
      <c r="A751" s="57"/>
    </row>
    <row r="752">
      <c r="A752" s="57"/>
    </row>
    <row r="753">
      <c r="A753" s="57"/>
    </row>
    <row r="754">
      <c r="A754" s="57"/>
    </row>
    <row r="755">
      <c r="A755" s="57"/>
    </row>
    <row r="756">
      <c r="A756" s="57"/>
    </row>
    <row r="757">
      <c r="A757" s="57"/>
    </row>
    <row r="758">
      <c r="A758" s="57"/>
    </row>
    <row r="759">
      <c r="A759" s="57"/>
    </row>
    <row r="760">
      <c r="A760" s="57"/>
    </row>
    <row r="761">
      <c r="A761" s="57"/>
    </row>
    <row r="762">
      <c r="A762" s="57"/>
    </row>
    <row r="763">
      <c r="A763" s="57"/>
    </row>
    <row r="764">
      <c r="A764" s="57"/>
    </row>
    <row r="765">
      <c r="A765" s="57"/>
    </row>
    <row r="766">
      <c r="A766" s="57"/>
    </row>
    <row r="767">
      <c r="A767" s="57"/>
    </row>
    <row r="768">
      <c r="A768" s="57"/>
    </row>
    <row r="769">
      <c r="A769" s="57"/>
    </row>
    <row r="770">
      <c r="A770" s="57"/>
    </row>
    <row r="771">
      <c r="A771" s="57"/>
    </row>
    <row r="772">
      <c r="A772" s="57"/>
    </row>
    <row r="773">
      <c r="A773" s="57"/>
    </row>
    <row r="774">
      <c r="A774" s="57"/>
    </row>
    <row r="775">
      <c r="A775" s="57"/>
    </row>
    <row r="776">
      <c r="A776" s="57"/>
    </row>
    <row r="777">
      <c r="A777" s="57"/>
    </row>
    <row r="778">
      <c r="A778" s="57"/>
    </row>
    <row r="779">
      <c r="A779" s="57"/>
    </row>
    <row r="780">
      <c r="A780" s="57"/>
    </row>
    <row r="781">
      <c r="A781" s="57"/>
    </row>
    <row r="782">
      <c r="A782" s="57"/>
    </row>
    <row r="783">
      <c r="A783" s="57"/>
    </row>
    <row r="784">
      <c r="A784" s="57"/>
    </row>
    <row r="785">
      <c r="A785" s="57"/>
    </row>
    <row r="786">
      <c r="A786" s="57"/>
    </row>
    <row r="787">
      <c r="A787" s="57"/>
    </row>
    <row r="788">
      <c r="A788" s="57"/>
    </row>
    <row r="789">
      <c r="A789" s="57"/>
    </row>
    <row r="790">
      <c r="A790" s="57"/>
    </row>
    <row r="791">
      <c r="A791" s="57"/>
    </row>
    <row r="792">
      <c r="A792" s="57"/>
    </row>
    <row r="793">
      <c r="A793" s="57"/>
    </row>
    <row r="794">
      <c r="A794" s="57"/>
    </row>
    <row r="795">
      <c r="A795" s="57"/>
    </row>
    <row r="796">
      <c r="A796" s="57"/>
    </row>
    <row r="797">
      <c r="A797" s="57"/>
    </row>
    <row r="798">
      <c r="A798" s="57"/>
    </row>
    <row r="799">
      <c r="A799" s="57"/>
    </row>
    <row r="800">
      <c r="A800" s="57"/>
    </row>
    <row r="801">
      <c r="A801" s="57"/>
    </row>
    <row r="802">
      <c r="A802" s="57"/>
    </row>
    <row r="803">
      <c r="A803" s="57"/>
    </row>
    <row r="804">
      <c r="A804" s="57"/>
    </row>
    <row r="805">
      <c r="A805" s="57"/>
    </row>
    <row r="806">
      <c r="A806" s="57"/>
    </row>
    <row r="807">
      <c r="A807" s="57"/>
    </row>
    <row r="808">
      <c r="A808" s="57"/>
    </row>
    <row r="809">
      <c r="A809" s="57"/>
    </row>
    <row r="810">
      <c r="A810" s="57"/>
    </row>
    <row r="811">
      <c r="A811" s="57"/>
    </row>
    <row r="812">
      <c r="A812" s="57"/>
    </row>
    <row r="813">
      <c r="A813" s="57"/>
    </row>
    <row r="814">
      <c r="A814" s="57"/>
    </row>
    <row r="815">
      <c r="A815" s="57"/>
    </row>
    <row r="816">
      <c r="A816" s="57"/>
    </row>
    <row r="817">
      <c r="A817" s="57"/>
    </row>
    <row r="818">
      <c r="A818" s="57"/>
    </row>
    <row r="819">
      <c r="A819" s="57"/>
    </row>
    <row r="820">
      <c r="A820" s="57"/>
    </row>
    <row r="821">
      <c r="A821" s="57"/>
    </row>
    <row r="822">
      <c r="A822" s="57"/>
    </row>
    <row r="823">
      <c r="A823" s="57"/>
    </row>
    <row r="824">
      <c r="A824" s="57"/>
    </row>
    <row r="825">
      <c r="A825" s="57"/>
    </row>
    <row r="826">
      <c r="A826" s="57"/>
    </row>
    <row r="827">
      <c r="A827" s="57"/>
    </row>
    <row r="828">
      <c r="A828" s="57"/>
    </row>
    <row r="829">
      <c r="A829" s="57"/>
    </row>
    <row r="830">
      <c r="A830" s="57"/>
    </row>
    <row r="831">
      <c r="A831" s="57"/>
    </row>
    <row r="832">
      <c r="A832" s="57"/>
    </row>
    <row r="833">
      <c r="A833" s="57"/>
    </row>
    <row r="834">
      <c r="A834" s="57"/>
    </row>
    <row r="835">
      <c r="A835" s="57"/>
    </row>
    <row r="836">
      <c r="A836" s="57"/>
    </row>
    <row r="837">
      <c r="A837" s="57"/>
    </row>
    <row r="838">
      <c r="A838" s="57"/>
    </row>
    <row r="839">
      <c r="A839" s="57"/>
    </row>
    <row r="840">
      <c r="A840" s="57"/>
    </row>
    <row r="841">
      <c r="A841" s="57"/>
    </row>
    <row r="842">
      <c r="A842" s="57"/>
    </row>
    <row r="843">
      <c r="A843" s="57"/>
    </row>
    <row r="844">
      <c r="A844" s="57"/>
    </row>
    <row r="845">
      <c r="A845" s="57"/>
    </row>
    <row r="846">
      <c r="A846" s="57"/>
    </row>
    <row r="847">
      <c r="A847" s="57"/>
    </row>
    <row r="848">
      <c r="A848" s="57"/>
    </row>
    <row r="849">
      <c r="A849" s="57"/>
    </row>
    <row r="850">
      <c r="A850" s="57"/>
    </row>
    <row r="851">
      <c r="A851" s="57"/>
    </row>
    <row r="852">
      <c r="A852" s="57"/>
    </row>
    <row r="853">
      <c r="A853" s="57"/>
    </row>
    <row r="854">
      <c r="A854" s="57"/>
    </row>
    <row r="855">
      <c r="A855" s="57"/>
    </row>
    <row r="856">
      <c r="A856" s="57"/>
    </row>
    <row r="857">
      <c r="A857" s="57"/>
    </row>
    <row r="858">
      <c r="A858" s="57"/>
    </row>
    <row r="859">
      <c r="A859" s="57"/>
    </row>
    <row r="860">
      <c r="A860" s="57"/>
    </row>
    <row r="861">
      <c r="A861" s="57"/>
    </row>
    <row r="862">
      <c r="A862" s="57"/>
    </row>
    <row r="863">
      <c r="A863" s="57"/>
    </row>
    <row r="864">
      <c r="A864" s="57"/>
    </row>
    <row r="865">
      <c r="A865" s="57"/>
    </row>
    <row r="866">
      <c r="A866" s="57"/>
    </row>
    <row r="867">
      <c r="A867" s="57"/>
    </row>
    <row r="868">
      <c r="A868" s="57"/>
    </row>
    <row r="869">
      <c r="A869" s="57"/>
    </row>
    <row r="870">
      <c r="A870" s="57"/>
    </row>
    <row r="871">
      <c r="A871" s="57"/>
    </row>
    <row r="872">
      <c r="A872" s="57"/>
    </row>
    <row r="873">
      <c r="A873" s="57"/>
    </row>
    <row r="874">
      <c r="A874" s="57"/>
    </row>
    <row r="875">
      <c r="A875" s="57"/>
    </row>
    <row r="876">
      <c r="A876" s="57"/>
    </row>
    <row r="877">
      <c r="A877" s="57"/>
    </row>
    <row r="878">
      <c r="A878" s="57"/>
    </row>
    <row r="879">
      <c r="A879" s="57"/>
    </row>
    <row r="880">
      <c r="A880" s="57"/>
    </row>
    <row r="881">
      <c r="A881" s="57"/>
    </row>
    <row r="882">
      <c r="A882" s="57"/>
    </row>
    <row r="883">
      <c r="A883" s="57"/>
    </row>
    <row r="884">
      <c r="A884" s="57"/>
    </row>
    <row r="885">
      <c r="A885" s="57"/>
    </row>
    <row r="886">
      <c r="A886" s="57"/>
    </row>
    <row r="887">
      <c r="A887" s="57"/>
    </row>
    <row r="888">
      <c r="A888" s="57"/>
    </row>
    <row r="889">
      <c r="A889" s="57"/>
    </row>
    <row r="890">
      <c r="A890" s="57"/>
    </row>
    <row r="891">
      <c r="A891" s="57"/>
    </row>
    <row r="892">
      <c r="A892" s="57"/>
    </row>
    <row r="893">
      <c r="A893" s="57"/>
    </row>
    <row r="894">
      <c r="A894" s="57"/>
    </row>
    <row r="895">
      <c r="A895" s="57"/>
    </row>
    <row r="896">
      <c r="A896" s="57"/>
    </row>
    <row r="897">
      <c r="A897" s="57"/>
    </row>
    <row r="898">
      <c r="A898" s="57"/>
    </row>
    <row r="899">
      <c r="A899" s="57"/>
    </row>
    <row r="900">
      <c r="A900" s="57"/>
    </row>
    <row r="901">
      <c r="A901" s="57"/>
    </row>
    <row r="902">
      <c r="A902" s="57"/>
    </row>
    <row r="903">
      <c r="A903" s="57"/>
    </row>
    <row r="904">
      <c r="A904" s="57"/>
    </row>
    <row r="905">
      <c r="A905" s="57"/>
    </row>
    <row r="906">
      <c r="A906" s="57"/>
    </row>
    <row r="907">
      <c r="A907" s="57"/>
    </row>
    <row r="908">
      <c r="A908" s="57"/>
    </row>
    <row r="909">
      <c r="A909" s="57"/>
    </row>
    <row r="910">
      <c r="A910" s="57"/>
    </row>
    <row r="911">
      <c r="A911" s="57"/>
    </row>
    <row r="912">
      <c r="A912" s="57"/>
    </row>
    <row r="913">
      <c r="A913" s="57"/>
    </row>
    <row r="914">
      <c r="A914" s="57"/>
    </row>
    <row r="915">
      <c r="A915" s="57"/>
    </row>
    <row r="916">
      <c r="A916" s="57"/>
    </row>
    <row r="917">
      <c r="A917" s="57"/>
    </row>
    <row r="918">
      <c r="A918" s="57"/>
    </row>
    <row r="919">
      <c r="A919" s="57"/>
    </row>
    <row r="920">
      <c r="A920" s="57"/>
    </row>
    <row r="921">
      <c r="A921" s="57"/>
    </row>
    <row r="922">
      <c r="A922" s="57"/>
    </row>
    <row r="923">
      <c r="A923" s="57"/>
    </row>
    <row r="924">
      <c r="A924" s="57"/>
    </row>
    <row r="925">
      <c r="A925" s="57"/>
    </row>
    <row r="926">
      <c r="A926" s="57"/>
    </row>
    <row r="927">
      <c r="A927" s="57"/>
    </row>
    <row r="928">
      <c r="A928" s="57"/>
    </row>
    <row r="929">
      <c r="A929" s="57"/>
    </row>
    <row r="930">
      <c r="A930" s="57"/>
    </row>
    <row r="931">
      <c r="A931" s="57"/>
    </row>
    <row r="932">
      <c r="A932" s="57"/>
    </row>
    <row r="933">
      <c r="A933" s="57"/>
    </row>
    <row r="934">
      <c r="A934" s="57"/>
    </row>
    <row r="935">
      <c r="A935" s="57"/>
    </row>
    <row r="936">
      <c r="A936" s="57"/>
    </row>
    <row r="937">
      <c r="A937" s="57"/>
    </row>
    <row r="938">
      <c r="A938" s="57"/>
    </row>
    <row r="939">
      <c r="A939" s="57"/>
    </row>
    <row r="940">
      <c r="A940" s="57"/>
    </row>
    <row r="941">
      <c r="A941" s="57"/>
    </row>
    <row r="942">
      <c r="A942" s="57"/>
    </row>
    <row r="943">
      <c r="A943" s="57"/>
    </row>
    <row r="944">
      <c r="A944" s="57"/>
    </row>
    <row r="945">
      <c r="A945" s="57"/>
    </row>
    <row r="946">
      <c r="A946" s="57"/>
    </row>
    <row r="947">
      <c r="A947" s="57"/>
    </row>
    <row r="948">
      <c r="A948" s="57"/>
    </row>
    <row r="949">
      <c r="A949" s="57"/>
    </row>
    <row r="950">
      <c r="A950" s="57"/>
    </row>
    <row r="951">
      <c r="A951" s="57"/>
    </row>
    <row r="952">
      <c r="A952" s="57"/>
    </row>
    <row r="953">
      <c r="A953" s="57"/>
    </row>
    <row r="954">
      <c r="A954" s="57"/>
    </row>
    <row r="955">
      <c r="A955" s="57"/>
    </row>
    <row r="956">
      <c r="A956" s="57"/>
    </row>
    <row r="957">
      <c r="A957" s="57"/>
    </row>
    <row r="958">
      <c r="A958" s="57"/>
    </row>
    <row r="959">
      <c r="A959" s="57"/>
    </row>
    <row r="960">
      <c r="A960" s="57"/>
    </row>
    <row r="961">
      <c r="A961" s="57"/>
    </row>
    <row r="962">
      <c r="A962" s="57"/>
    </row>
    <row r="963">
      <c r="A963" s="57"/>
    </row>
    <row r="964">
      <c r="A964" s="57"/>
    </row>
    <row r="965">
      <c r="A965" s="57"/>
    </row>
    <row r="966">
      <c r="A966" s="57"/>
    </row>
    <row r="967">
      <c r="A967" s="57"/>
    </row>
    <row r="968">
      <c r="A968" s="57"/>
    </row>
    <row r="969">
      <c r="A969" s="57"/>
    </row>
    <row r="970">
      <c r="A970" s="57"/>
    </row>
    <row r="971">
      <c r="A971" s="57"/>
    </row>
    <row r="972">
      <c r="A972" s="57"/>
    </row>
    <row r="973">
      <c r="A973" s="57"/>
    </row>
    <row r="974">
      <c r="A974" s="57"/>
    </row>
    <row r="975">
      <c r="A975" s="57"/>
    </row>
    <row r="976">
      <c r="A976" s="57"/>
    </row>
    <row r="977">
      <c r="A977" s="57"/>
    </row>
    <row r="978">
      <c r="A978" s="57"/>
    </row>
    <row r="979">
      <c r="A979" s="57"/>
    </row>
    <row r="980">
      <c r="A980" s="57"/>
    </row>
    <row r="981">
      <c r="A981" s="57"/>
    </row>
    <row r="982">
      <c r="A982" s="57"/>
    </row>
    <row r="983">
      <c r="A983" s="57"/>
    </row>
    <row r="984">
      <c r="A984" s="57"/>
    </row>
    <row r="985">
      <c r="A985" s="57"/>
    </row>
    <row r="986">
      <c r="A986" s="57"/>
    </row>
    <row r="987">
      <c r="A987" s="57"/>
    </row>
    <row r="988">
      <c r="A988" s="57"/>
    </row>
    <row r="989">
      <c r="A989" s="57"/>
    </row>
    <row r="990">
      <c r="A990" s="57"/>
    </row>
    <row r="991">
      <c r="A991" s="57"/>
    </row>
    <row r="992">
      <c r="A992" s="57"/>
    </row>
    <row r="993">
      <c r="A993" s="57"/>
    </row>
    <row r="994">
      <c r="A994" s="57"/>
    </row>
    <row r="995">
      <c r="A995" s="57"/>
    </row>
    <row r="996">
      <c r="A996" s="57"/>
    </row>
    <row r="997">
      <c r="A997" s="57"/>
    </row>
    <row r="998">
      <c r="A998" s="57"/>
    </row>
    <row r="999">
      <c r="A999" s="57"/>
    </row>
    <row r="1000">
      <c r="A1000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88"/>
    <col customWidth="1" min="3" max="3" width="16.5"/>
    <col customWidth="1" min="4" max="4" width="16.0"/>
    <col customWidth="1" min="5" max="5" width="14.38"/>
    <col customWidth="1" min="6" max="7" width="14.63"/>
    <col customWidth="1" min="8" max="8" width="14.25"/>
    <col customWidth="1" min="10" max="10" width="17.0"/>
    <col customWidth="1" min="11" max="11" width="16.0"/>
    <col customWidth="1" min="12" max="12" width="13.38"/>
  </cols>
  <sheetData>
    <row r="1">
      <c r="A1" s="58" t="s">
        <v>4</v>
      </c>
      <c r="B1" s="59" t="s">
        <v>79</v>
      </c>
      <c r="C1" s="60" t="s">
        <v>80</v>
      </c>
      <c r="D1" s="60" t="s">
        <v>81</v>
      </c>
      <c r="E1" s="59" t="s">
        <v>82</v>
      </c>
      <c r="F1" s="59" t="s">
        <v>83</v>
      </c>
      <c r="G1" s="61" t="s">
        <v>84</v>
      </c>
      <c r="H1" s="60" t="s">
        <v>85</v>
      </c>
      <c r="I1" s="61" t="s">
        <v>86</v>
      </c>
      <c r="J1" s="62" t="s">
        <v>87</v>
      </c>
      <c r="K1" s="38" t="s">
        <v>54</v>
      </c>
      <c r="L1" s="38" t="s">
        <v>55</v>
      </c>
    </row>
    <row r="2">
      <c r="A2" s="63">
        <v>11.0</v>
      </c>
      <c r="B2" s="64">
        <v>10.0</v>
      </c>
      <c r="C2" s="64">
        <v>10.0</v>
      </c>
      <c r="D2" s="64">
        <v>9.0</v>
      </c>
      <c r="E2" s="64">
        <v>9.0</v>
      </c>
      <c r="F2" s="64">
        <v>6.0</v>
      </c>
      <c r="G2" s="64">
        <v>10.0</v>
      </c>
      <c r="H2" s="64">
        <v>9.0</v>
      </c>
      <c r="I2" s="64">
        <f t="shared" ref="I2:I17" si="1">SUM(B2:H2)</f>
        <v>63</v>
      </c>
      <c r="J2" s="65">
        <f t="shared" ref="J2:J17" si="2">I2*150/70</f>
        <v>135</v>
      </c>
      <c r="K2" s="42">
        <f t="shared" ref="K2:K17" si="3">(J2-$P$9)/($J$2-$P$9)</f>
        <v>1</v>
      </c>
      <c r="L2" s="42">
        <f t="shared" ref="L2:L9" si="4">K2*150</f>
        <v>150</v>
      </c>
    </row>
    <row r="3">
      <c r="A3" s="63">
        <v>29.0</v>
      </c>
      <c r="B3" s="64">
        <v>9.0</v>
      </c>
      <c r="C3" s="64">
        <v>8.0</v>
      </c>
      <c r="D3" s="64">
        <v>9.0</v>
      </c>
      <c r="E3" s="64">
        <v>9.0</v>
      </c>
      <c r="F3" s="64">
        <v>9.0</v>
      </c>
      <c r="G3" s="64">
        <v>9.0</v>
      </c>
      <c r="H3" s="64">
        <v>8.0</v>
      </c>
      <c r="I3" s="64">
        <f t="shared" si="1"/>
        <v>61</v>
      </c>
      <c r="J3" s="65">
        <f t="shared" si="2"/>
        <v>130.7142857</v>
      </c>
      <c r="K3" s="42">
        <f t="shared" si="3"/>
        <v>0.9630151622</v>
      </c>
      <c r="L3" s="42">
        <f t="shared" si="4"/>
        <v>144.4522743</v>
      </c>
    </row>
    <row r="4">
      <c r="A4" s="63">
        <v>45.0</v>
      </c>
      <c r="B4" s="64">
        <v>8.0</v>
      </c>
      <c r="C4" s="64">
        <v>9.0</v>
      </c>
      <c r="D4" s="64">
        <v>8.0</v>
      </c>
      <c r="E4" s="64">
        <v>9.0</v>
      </c>
      <c r="F4" s="64">
        <v>8.0</v>
      </c>
      <c r="G4" s="64">
        <v>8.0</v>
      </c>
      <c r="H4" s="64">
        <v>8.0</v>
      </c>
      <c r="I4" s="64">
        <f t="shared" si="1"/>
        <v>58</v>
      </c>
      <c r="J4" s="65">
        <f t="shared" si="2"/>
        <v>124.2857143</v>
      </c>
      <c r="K4" s="42">
        <f t="shared" si="3"/>
        <v>0.9075379055</v>
      </c>
      <c r="L4" s="42">
        <f t="shared" si="4"/>
        <v>136.1306858</v>
      </c>
    </row>
    <row r="5">
      <c r="A5" s="66">
        <v>23.0</v>
      </c>
      <c r="B5" s="67">
        <v>10.0</v>
      </c>
      <c r="C5" s="67">
        <v>10.0</v>
      </c>
      <c r="D5" s="67">
        <v>10.0</v>
      </c>
      <c r="E5" s="67">
        <v>10.0</v>
      </c>
      <c r="F5" s="68">
        <v>0.0</v>
      </c>
      <c r="G5" s="67">
        <v>9.0</v>
      </c>
      <c r="H5" s="67">
        <v>7.0</v>
      </c>
      <c r="I5" s="67">
        <f t="shared" si="1"/>
        <v>56</v>
      </c>
      <c r="J5" s="69">
        <f t="shared" si="2"/>
        <v>120</v>
      </c>
      <c r="K5" s="46">
        <f t="shared" si="3"/>
        <v>0.8705530677</v>
      </c>
      <c r="L5" s="46">
        <f t="shared" si="4"/>
        <v>130.5829601</v>
      </c>
    </row>
    <row r="6">
      <c r="A6" s="66">
        <v>41.0</v>
      </c>
      <c r="B6" s="67">
        <v>10.0</v>
      </c>
      <c r="C6" s="67">
        <v>9.0</v>
      </c>
      <c r="D6" s="67">
        <v>9.0</v>
      </c>
      <c r="E6" s="67">
        <v>8.0</v>
      </c>
      <c r="F6" s="67">
        <v>4.0</v>
      </c>
      <c r="G6" s="67">
        <v>7.0</v>
      </c>
      <c r="H6" s="67">
        <v>7.0</v>
      </c>
      <c r="I6" s="67">
        <f t="shared" si="1"/>
        <v>54</v>
      </c>
      <c r="J6" s="69">
        <f t="shared" si="2"/>
        <v>115.7142857</v>
      </c>
      <c r="K6" s="46">
        <f t="shared" si="3"/>
        <v>0.8335682298</v>
      </c>
      <c r="L6" s="46">
        <f t="shared" si="4"/>
        <v>125.0352345</v>
      </c>
    </row>
    <row r="7">
      <c r="A7" s="70">
        <v>55.0</v>
      </c>
      <c r="B7" s="71">
        <v>6.0</v>
      </c>
      <c r="C7" s="71">
        <v>8.0</v>
      </c>
      <c r="D7" s="71">
        <v>9.0</v>
      </c>
      <c r="E7" s="71">
        <v>7.0</v>
      </c>
      <c r="F7" s="72">
        <v>0.0</v>
      </c>
      <c r="G7" s="71">
        <v>7.0</v>
      </c>
      <c r="H7" s="71">
        <v>9.0</v>
      </c>
      <c r="I7" s="71">
        <f t="shared" si="1"/>
        <v>46</v>
      </c>
      <c r="J7" s="73">
        <f t="shared" si="2"/>
        <v>98.57142857</v>
      </c>
      <c r="K7" s="50">
        <f t="shared" si="3"/>
        <v>0.6856288786</v>
      </c>
      <c r="L7" s="50">
        <f t="shared" si="4"/>
        <v>102.8443318</v>
      </c>
      <c r="O7" s="38" t="s">
        <v>64</v>
      </c>
      <c r="P7" s="74">
        <f>AVERAGE(J2:J17)</f>
        <v>80.35714286</v>
      </c>
    </row>
    <row r="8">
      <c r="A8" s="70">
        <v>53.0</v>
      </c>
      <c r="B8" s="71">
        <v>8.0</v>
      </c>
      <c r="C8" s="72">
        <v>0.0</v>
      </c>
      <c r="D8" s="71">
        <v>9.0</v>
      </c>
      <c r="E8" s="71">
        <v>9.0</v>
      </c>
      <c r="F8" s="72">
        <v>0.0</v>
      </c>
      <c r="G8" s="71">
        <v>8.0</v>
      </c>
      <c r="H8" s="71">
        <v>8.0</v>
      </c>
      <c r="I8" s="71">
        <f t="shared" si="1"/>
        <v>42</v>
      </c>
      <c r="J8" s="73">
        <f t="shared" si="2"/>
        <v>90</v>
      </c>
      <c r="K8" s="50">
        <f t="shared" si="3"/>
        <v>0.611659203</v>
      </c>
      <c r="L8" s="50">
        <f t="shared" si="4"/>
        <v>91.74888045</v>
      </c>
      <c r="O8" s="38" t="s">
        <v>66</v>
      </c>
      <c r="P8" s="51">
        <f>STDEV(J2:J17)</f>
        <v>40.82316269</v>
      </c>
    </row>
    <row r="9">
      <c r="A9" s="70">
        <v>17.0</v>
      </c>
      <c r="B9" s="75">
        <v>9.0</v>
      </c>
      <c r="C9" s="71">
        <v>8.0</v>
      </c>
      <c r="D9" s="71">
        <v>9.0</v>
      </c>
      <c r="E9" s="71">
        <v>9.0</v>
      </c>
      <c r="F9" s="72">
        <v>0.0</v>
      </c>
      <c r="G9" s="72">
        <v>0.0</v>
      </c>
      <c r="H9" s="76">
        <v>7.0</v>
      </c>
      <c r="I9" s="71">
        <f t="shared" si="1"/>
        <v>42</v>
      </c>
      <c r="J9" s="73">
        <f t="shared" si="2"/>
        <v>90</v>
      </c>
      <c r="K9" s="50">
        <f t="shared" si="3"/>
        <v>0.611659203</v>
      </c>
      <c r="L9" s="50">
        <f t="shared" si="4"/>
        <v>91.74888045</v>
      </c>
      <c r="O9" s="38" t="s">
        <v>68</v>
      </c>
      <c r="P9" s="74">
        <f>AVERAGE(J2:J17) - 1.5*STDEV(J2:J17)</f>
        <v>19.12239882</v>
      </c>
    </row>
    <row r="10">
      <c r="A10" s="77">
        <v>13.0</v>
      </c>
      <c r="B10" s="78">
        <v>8.0</v>
      </c>
      <c r="C10" s="79">
        <v>0.0</v>
      </c>
      <c r="D10" s="78">
        <v>8.0</v>
      </c>
      <c r="E10" s="78">
        <v>8.0</v>
      </c>
      <c r="F10" s="79">
        <v>0.0</v>
      </c>
      <c r="G10" s="80">
        <v>8.0</v>
      </c>
      <c r="H10" s="78">
        <v>9.0</v>
      </c>
      <c r="I10" s="78">
        <f t="shared" si="1"/>
        <v>41</v>
      </c>
      <c r="J10" s="81">
        <f t="shared" si="2"/>
        <v>87.85714286</v>
      </c>
      <c r="K10" s="55">
        <f t="shared" si="3"/>
        <v>0.5931667841</v>
      </c>
      <c r="L10" s="56">
        <v>15.0</v>
      </c>
    </row>
    <row r="11">
      <c r="A11" s="77">
        <v>25.0</v>
      </c>
      <c r="B11" s="78">
        <v>8.0</v>
      </c>
      <c r="C11" s="80">
        <v>8.0</v>
      </c>
      <c r="D11" s="78">
        <v>9.0</v>
      </c>
      <c r="E11" s="78">
        <v>8.0</v>
      </c>
      <c r="F11" s="80">
        <v>2.0</v>
      </c>
      <c r="G11" s="79">
        <v>0.0</v>
      </c>
      <c r="H11" s="79">
        <v>0.0</v>
      </c>
      <c r="I11" s="78">
        <f t="shared" si="1"/>
        <v>35</v>
      </c>
      <c r="J11" s="81">
        <f t="shared" si="2"/>
        <v>75</v>
      </c>
      <c r="K11" s="55">
        <f t="shared" si="3"/>
        <v>0.4822122706</v>
      </c>
      <c r="L11" s="56">
        <v>15.0</v>
      </c>
    </row>
    <row r="12">
      <c r="A12" s="77">
        <v>43.0</v>
      </c>
      <c r="B12" s="78">
        <v>8.0</v>
      </c>
      <c r="C12" s="80">
        <v>8.0</v>
      </c>
      <c r="D12" s="82">
        <v>7.0</v>
      </c>
      <c r="E12" s="80">
        <v>9.0</v>
      </c>
      <c r="F12" s="80">
        <v>0.0</v>
      </c>
      <c r="G12" s="80">
        <v>0.0</v>
      </c>
      <c r="H12" s="79">
        <v>0.0</v>
      </c>
      <c r="I12" s="78">
        <f t="shared" si="1"/>
        <v>32</v>
      </c>
      <c r="J12" s="81">
        <f t="shared" si="2"/>
        <v>68.57142857</v>
      </c>
      <c r="K12" s="55">
        <f t="shared" si="3"/>
        <v>0.4267350139</v>
      </c>
      <c r="L12" s="56">
        <v>15.0</v>
      </c>
    </row>
    <row r="13">
      <c r="A13" s="77">
        <v>19.0</v>
      </c>
      <c r="B13" s="78">
        <v>9.0</v>
      </c>
      <c r="C13" s="79">
        <v>0.0</v>
      </c>
      <c r="D13" s="78">
        <v>9.0</v>
      </c>
      <c r="E13" s="79">
        <v>0.0</v>
      </c>
      <c r="F13" s="79">
        <v>0.0</v>
      </c>
      <c r="G13" s="79">
        <v>0.0</v>
      </c>
      <c r="H13" s="80">
        <v>7.0</v>
      </c>
      <c r="I13" s="78">
        <f t="shared" si="1"/>
        <v>25</v>
      </c>
      <c r="J13" s="81">
        <f t="shared" si="2"/>
        <v>53.57142857</v>
      </c>
      <c r="K13" s="55">
        <f t="shared" si="3"/>
        <v>0.2972880816</v>
      </c>
      <c r="L13" s="56">
        <v>15.0</v>
      </c>
    </row>
    <row r="14">
      <c r="A14" s="77">
        <v>47.0</v>
      </c>
      <c r="B14" s="78">
        <v>8.0</v>
      </c>
      <c r="C14" s="79">
        <v>0.0</v>
      </c>
      <c r="D14" s="78">
        <v>7.0</v>
      </c>
      <c r="E14" s="78">
        <v>6.0</v>
      </c>
      <c r="F14" s="79">
        <v>0.0</v>
      </c>
      <c r="G14" s="79">
        <v>0.0</v>
      </c>
      <c r="H14" s="79">
        <v>0.0</v>
      </c>
      <c r="I14" s="78">
        <f t="shared" si="1"/>
        <v>21</v>
      </c>
      <c r="J14" s="81">
        <f t="shared" si="2"/>
        <v>45</v>
      </c>
      <c r="K14" s="55">
        <f t="shared" si="3"/>
        <v>0.223318406</v>
      </c>
      <c r="L14" s="56">
        <v>15.0</v>
      </c>
    </row>
    <row r="15">
      <c r="A15" s="77">
        <v>21.0</v>
      </c>
      <c r="B15" s="78">
        <v>10.0</v>
      </c>
      <c r="C15" s="79">
        <v>0.0</v>
      </c>
      <c r="D15" s="79">
        <v>0.0</v>
      </c>
      <c r="E15" s="79">
        <v>0.0</v>
      </c>
      <c r="F15" s="79">
        <v>0.0</v>
      </c>
      <c r="G15" s="79">
        <v>0.0</v>
      </c>
      <c r="H15" s="79">
        <v>0.0</v>
      </c>
      <c r="I15" s="78">
        <f t="shared" si="1"/>
        <v>10</v>
      </c>
      <c r="J15" s="81">
        <f t="shared" si="2"/>
        <v>21.42857143</v>
      </c>
      <c r="K15" s="55">
        <f t="shared" si="3"/>
        <v>0.01990179799</v>
      </c>
      <c r="L15" s="56">
        <v>15.0</v>
      </c>
    </row>
    <row r="16">
      <c r="A16" s="77">
        <v>49.0</v>
      </c>
      <c r="B16" s="79">
        <v>0.0</v>
      </c>
      <c r="C16" s="79">
        <v>0.0</v>
      </c>
      <c r="D16" s="78">
        <v>7.0</v>
      </c>
      <c r="E16" s="79">
        <v>0.0</v>
      </c>
      <c r="F16" s="79">
        <v>0.0</v>
      </c>
      <c r="G16" s="79">
        <v>0.0</v>
      </c>
      <c r="H16" s="79">
        <v>0.0</v>
      </c>
      <c r="I16" s="78">
        <f t="shared" si="1"/>
        <v>7</v>
      </c>
      <c r="J16" s="81">
        <f t="shared" si="2"/>
        <v>15</v>
      </c>
      <c r="K16" s="55">
        <f t="shared" si="3"/>
        <v>-0.03557545872</v>
      </c>
      <c r="L16" s="56">
        <v>0.0</v>
      </c>
    </row>
    <row r="17">
      <c r="A17" s="77">
        <v>51.0</v>
      </c>
      <c r="B17" s="79">
        <v>0.0</v>
      </c>
      <c r="C17" s="79">
        <v>0.0</v>
      </c>
      <c r="D17" s="79">
        <v>0.0</v>
      </c>
      <c r="E17" s="78">
        <v>5.0</v>
      </c>
      <c r="F17" s="78">
        <v>2.0</v>
      </c>
      <c r="G17" s="79">
        <v>0.0</v>
      </c>
      <c r="H17" s="79">
        <v>0.0</v>
      </c>
      <c r="I17" s="78">
        <f t="shared" si="1"/>
        <v>7</v>
      </c>
      <c r="J17" s="81">
        <f t="shared" si="2"/>
        <v>15</v>
      </c>
      <c r="K17" s="55">
        <f t="shared" si="3"/>
        <v>-0.03557545872</v>
      </c>
      <c r="L17" s="56">
        <v>0.0</v>
      </c>
    </row>
    <row r="18">
      <c r="A18" s="57"/>
    </row>
    <row r="19">
      <c r="A19" s="57"/>
    </row>
    <row r="20">
      <c r="A20" s="57"/>
    </row>
    <row r="21">
      <c r="A21" s="57"/>
    </row>
    <row r="22">
      <c r="A22" s="57"/>
    </row>
    <row r="23">
      <c r="A23" s="57"/>
    </row>
    <row r="24">
      <c r="A24" s="57"/>
    </row>
    <row r="25">
      <c r="A25" s="57"/>
    </row>
    <row r="26">
      <c r="A26" s="57"/>
    </row>
    <row r="27">
      <c r="A27" s="57"/>
    </row>
    <row r="28">
      <c r="A28" s="57"/>
    </row>
    <row r="29">
      <c r="A29" s="57"/>
    </row>
    <row r="30">
      <c r="A30" s="57"/>
    </row>
    <row r="31">
      <c r="A31" s="57"/>
    </row>
    <row r="32">
      <c r="A32" s="57"/>
    </row>
    <row r="33">
      <c r="A33" s="57"/>
    </row>
    <row r="34">
      <c r="A34" s="57"/>
    </row>
    <row r="35">
      <c r="A35" s="57"/>
    </row>
    <row r="36">
      <c r="A36" s="57"/>
    </row>
    <row r="37">
      <c r="A37" s="57"/>
    </row>
    <row r="38">
      <c r="A38" s="57"/>
    </row>
    <row r="39">
      <c r="A39" s="57"/>
    </row>
    <row r="40">
      <c r="A40" s="57"/>
    </row>
    <row r="41">
      <c r="A41" s="57"/>
    </row>
    <row r="42">
      <c r="A42" s="57"/>
    </row>
    <row r="43">
      <c r="A43" s="57"/>
    </row>
    <row r="44">
      <c r="A44" s="57"/>
    </row>
    <row r="45">
      <c r="A45" s="57"/>
    </row>
    <row r="46">
      <c r="A46" s="57"/>
    </row>
    <row r="47">
      <c r="A47" s="57"/>
    </row>
    <row r="48">
      <c r="A48" s="57"/>
    </row>
    <row r="49">
      <c r="A49" s="57"/>
    </row>
    <row r="50">
      <c r="A50" s="57"/>
    </row>
    <row r="51">
      <c r="A51" s="57"/>
    </row>
    <row r="52">
      <c r="A52" s="57"/>
    </row>
    <row r="53">
      <c r="A53" s="57"/>
    </row>
    <row r="54">
      <c r="A54" s="57"/>
    </row>
    <row r="55">
      <c r="A55" s="57"/>
    </row>
    <row r="56">
      <c r="A56" s="57"/>
    </row>
    <row r="57">
      <c r="A57" s="57"/>
    </row>
    <row r="58">
      <c r="A58" s="57"/>
    </row>
    <row r="59">
      <c r="A59" s="57"/>
    </row>
    <row r="60">
      <c r="A60" s="57"/>
    </row>
    <row r="61">
      <c r="A61" s="57"/>
    </row>
    <row r="62">
      <c r="A62" s="57"/>
    </row>
    <row r="63">
      <c r="A63" s="57"/>
    </row>
    <row r="64">
      <c r="A64" s="57"/>
    </row>
    <row r="65">
      <c r="A65" s="57"/>
    </row>
    <row r="66">
      <c r="A66" s="57"/>
    </row>
    <row r="67">
      <c r="A67" s="57"/>
    </row>
    <row r="68">
      <c r="A68" s="57"/>
    </row>
    <row r="69">
      <c r="A69" s="57"/>
    </row>
    <row r="70">
      <c r="A70" s="57"/>
    </row>
    <row r="71">
      <c r="A71" s="57"/>
    </row>
    <row r="72">
      <c r="A72" s="57"/>
    </row>
    <row r="73">
      <c r="A73" s="57"/>
    </row>
    <row r="74">
      <c r="A74" s="57"/>
    </row>
    <row r="75">
      <c r="A75" s="57"/>
    </row>
    <row r="76">
      <c r="A76" s="57"/>
    </row>
    <row r="77">
      <c r="A77" s="57"/>
    </row>
    <row r="78">
      <c r="A78" s="57"/>
    </row>
    <row r="79">
      <c r="A79" s="57"/>
    </row>
    <row r="80">
      <c r="A80" s="57"/>
    </row>
    <row r="81">
      <c r="A81" s="57"/>
    </row>
    <row r="82">
      <c r="A82" s="57"/>
    </row>
    <row r="83">
      <c r="A83" s="57"/>
    </row>
    <row r="84">
      <c r="A84" s="57"/>
    </row>
    <row r="85">
      <c r="A85" s="57"/>
    </row>
    <row r="86">
      <c r="A86" s="57"/>
    </row>
    <row r="87">
      <c r="A87" s="57"/>
    </row>
    <row r="88">
      <c r="A88" s="57"/>
    </row>
    <row r="89">
      <c r="A89" s="57"/>
    </row>
    <row r="90">
      <c r="A90" s="57"/>
    </row>
    <row r="91">
      <c r="A91" s="57"/>
    </row>
    <row r="92">
      <c r="A92" s="57"/>
    </row>
    <row r="93">
      <c r="A93" s="57"/>
    </row>
    <row r="94">
      <c r="A94" s="57"/>
    </row>
    <row r="95">
      <c r="A95" s="57"/>
    </row>
    <row r="96">
      <c r="A96" s="57"/>
    </row>
    <row r="97">
      <c r="A97" s="57"/>
    </row>
    <row r="98">
      <c r="A98" s="57"/>
    </row>
    <row r="99">
      <c r="A99" s="57"/>
    </row>
    <row r="100">
      <c r="A100" s="57"/>
    </row>
    <row r="101">
      <c r="A101" s="57"/>
    </row>
    <row r="102">
      <c r="A102" s="57"/>
    </row>
    <row r="103">
      <c r="A103" s="57"/>
    </row>
    <row r="104">
      <c r="A104" s="57"/>
    </row>
    <row r="105">
      <c r="A105" s="57"/>
    </row>
    <row r="106">
      <c r="A106" s="57"/>
    </row>
    <row r="107">
      <c r="A107" s="57"/>
    </row>
    <row r="108">
      <c r="A108" s="57"/>
    </row>
    <row r="109">
      <c r="A109" s="57"/>
    </row>
    <row r="110">
      <c r="A110" s="57"/>
    </row>
    <row r="111">
      <c r="A111" s="57"/>
    </row>
    <row r="112">
      <c r="A112" s="57"/>
    </row>
    <row r="113">
      <c r="A113" s="57"/>
    </row>
    <row r="114">
      <c r="A114" s="57"/>
    </row>
    <row r="115">
      <c r="A115" s="57"/>
    </row>
    <row r="116">
      <c r="A116" s="57"/>
    </row>
    <row r="117">
      <c r="A117" s="57"/>
    </row>
    <row r="118">
      <c r="A118" s="57"/>
    </row>
    <row r="119">
      <c r="A119" s="57"/>
    </row>
    <row r="120">
      <c r="A120" s="57"/>
    </row>
    <row r="121">
      <c r="A121" s="57"/>
    </row>
    <row r="122">
      <c r="A122" s="57"/>
    </row>
    <row r="123">
      <c r="A123" s="57"/>
    </row>
    <row r="124">
      <c r="A124" s="57"/>
    </row>
    <row r="125">
      <c r="A125" s="57"/>
    </row>
    <row r="126">
      <c r="A126" s="57"/>
    </row>
    <row r="127">
      <c r="A127" s="57"/>
    </row>
    <row r="128">
      <c r="A128" s="57"/>
    </row>
    <row r="129">
      <c r="A129" s="57"/>
    </row>
    <row r="130">
      <c r="A130" s="57"/>
    </row>
    <row r="131">
      <c r="A131" s="57"/>
    </row>
    <row r="132">
      <c r="A132" s="57"/>
    </row>
    <row r="133">
      <c r="A133" s="57"/>
    </row>
    <row r="134">
      <c r="A134" s="57"/>
    </row>
    <row r="135">
      <c r="A135" s="57"/>
    </row>
    <row r="136">
      <c r="A136" s="57"/>
    </row>
    <row r="137">
      <c r="A137" s="57"/>
    </row>
    <row r="138">
      <c r="A138" s="57"/>
    </row>
    <row r="139">
      <c r="A139" s="57"/>
    </row>
    <row r="140">
      <c r="A140" s="57"/>
    </row>
    <row r="141">
      <c r="A141" s="57"/>
    </row>
    <row r="142">
      <c r="A142" s="57"/>
    </row>
    <row r="143">
      <c r="A143" s="57"/>
    </row>
    <row r="144">
      <c r="A144" s="57"/>
    </row>
    <row r="145">
      <c r="A145" s="57"/>
    </row>
    <row r="146">
      <c r="A146" s="57"/>
    </row>
    <row r="147">
      <c r="A147" s="57"/>
    </row>
    <row r="148">
      <c r="A148" s="57"/>
    </row>
    <row r="149">
      <c r="A149" s="57"/>
    </row>
    <row r="150">
      <c r="A150" s="57"/>
    </row>
    <row r="151">
      <c r="A151" s="57"/>
    </row>
    <row r="152">
      <c r="A152" s="57"/>
    </row>
    <row r="153">
      <c r="A153" s="57"/>
    </row>
    <row r="154">
      <c r="A154" s="57"/>
    </row>
    <row r="155">
      <c r="A155" s="57"/>
    </row>
    <row r="156">
      <c r="A156" s="57"/>
    </row>
    <row r="157">
      <c r="A157" s="57"/>
    </row>
    <row r="158">
      <c r="A158" s="57"/>
    </row>
    <row r="159">
      <c r="A159" s="57"/>
    </row>
    <row r="160">
      <c r="A160" s="57"/>
    </row>
    <row r="161">
      <c r="A161" s="57"/>
    </row>
    <row r="162">
      <c r="A162" s="57"/>
    </row>
    <row r="163">
      <c r="A163" s="57"/>
    </row>
    <row r="164">
      <c r="A164" s="57"/>
    </row>
    <row r="165">
      <c r="A165" s="57"/>
    </row>
    <row r="166">
      <c r="A166" s="57"/>
    </row>
    <row r="167">
      <c r="A167" s="57"/>
    </row>
    <row r="168">
      <c r="A168" s="57"/>
    </row>
    <row r="169">
      <c r="A169" s="57"/>
    </row>
    <row r="170">
      <c r="A170" s="57"/>
    </row>
    <row r="171">
      <c r="A171" s="57"/>
    </row>
    <row r="172">
      <c r="A172" s="57"/>
    </row>
    <row r="173">
      <c r="A173" s="57"/>
    </row>
    <row r="174">
      <c r="A174" s="57"/>
    </row>
    <row r="175">
      <c r="A175" s="57"/>
    </row>
    <row r="176">
      <c r="A176" s="57"/>
    </row>
    <row r="177">
      <c r="A177" s="57"/>
    </row>
    <row r="178">
      <c r="A178" s="57"/>
    </row>
    <row r="179">
      <c r="A179" s="57"/>
    </row>
    <row r="180">
      <c r="A180" s="57"/>
    </row>
    <row r="181">
      <c r="A181" s="57"/>
    </row>
    <row r="182">
      <c r="A182" s="57"/>
    </row>
    <row r="183">
      <c r="A183" s="57"/>
    </row>
    <row r="184">
      <c r="A184" s="57"/>
    </row>
    <row r="185">
      <c r="A185" s="57"/>
    </row>
    <row r="186">
      <c r="A186" s="57"/>
    </row>
    <row r="187">
      <c r="A187" s="57"/>
    </row>
    <row r="188">
      <c r="A188" s="57"/>
    </row>
    <row r="189">
      <c r="A189" s="57"/>
    </row>
    <row r="190">
      <c r="A190" s="57"/>
    </row>
    <row r="191">
      <c r="A191" s="57"/>
    </row>
    <row r="192">
      <c r="A192" s="57"/>
    </row>
    <row r="193">
      <c r="A193" s="57"/>
    </row>
    <row r="194">
      <c r="A194" s="57"/>
    </row>
    <row r="195">
      <c r="A195" s="57"/>
    </row>
    <row r="196">
      <c r="A196" s="57"/>
    </row>
    <row r="197">
      <c r="A197" s="57"/>
    </row>
    <row r="198">
      <c r="A198" s="57"/>
    </row>
    <row r="199">
      <c r="A199" s="57"/>
    </row>
    <row r="200">
      <c r="A200" s="57"/>
    </row>
    <row r="201">
      <c r="A201" s="57"/>
    </row>
    <row r="202">
      <c r="A202" s="57"/>
    </row>
    <row r="203">
      <c r="A203" s="57"/>
    </row>
    <row r="204">
      <c r="A204" s="57"/>
    </row>
    <row r="205">
      <c r="A205" s="57"/>
    </row>
    <row r="206">
      <c r="A206" s="57"/>
    </row>
    <row r="207">
      <c r="A207" s="57"/>
    </row>
    <row r="208">
      <c r="A208" s="57"/>
    </row>
    <row r="209">
      <c r="A209" s="57"/>
    </row>
    <row r="210">
      <c r="A210" s="57"/>
    </row>
    <row r="211">
      <c r="A211" s="57"/>
    </row>
    <row r="212">
      <c r="A212" s="57"/>
    </row>
    <row r="213">
      <c r="A213" s="57"/>
    </row>
    <row r="214">
      <c r="A214" s="57"/>
    </row>
    <row r="215">
      <c r="A215" s="57"/>
    </row>
    <row r="216">
      <c r="A216" s="57"/>
    </row>
    <row r="217">
      <c r="A217" s="57"/>
    </row>
    <row r="218">
      <c r="A218" s="57"/>
    </row>
    <row r="219">
      <c r="A219" s="57"/>
    </row>
    <row r="220">
      <c r="A220" s="57"/>
    </row>
    <row r="221">
      <c r="A221" s="57"/>
    </row>
    <row r="222">
      <c r="A222" s="57"/>
    </row>
    <row r="223">
      <c r="A223" s="57"/>
    </row>
    <row r="224">
      <c r="A224" s="57"/>
    </row>
    <row r="225">
      <c r="A225" s="57"/>
    </row>
    <row r="226">
      <c r="A226" s="57"/>
    </row>
    <row r="227">
      <c r="A227" s="57"/>
    </row>
    <row r="228">
      <c r="A228" s="57"/>
    </row>
    <row r="229">
      <c r="A229" s="57"/>
    </row>
    <row r="230">
      <c r="A230" s="57"/>
    </row>
    <row r="231">
      <c r="A231" s="57"/>
    </row>
    <row r="232">
      <c r="A232" s="57"/>
    </row>
    <row r="233">
      <c r="A233" s="57"/>
    </row>
    <row r="234">
      <c r="A234" s="57"/>
    </row>
    <row r="235">
      <c r="A235" s="57"/>
    </row>
    <row r="236">
      <c r="A236" s="57"/>
    </row>
    <row r="237">
      <c r="A237" s="57"/>
    </row>
    <row r="238">
      <c r="A238" s="57"/>
    </row>
    <row r="239">
      <c r="A239" s="57"/>
    </row>
    <row r="240">
      <c r="A240" s="57"/>
    </row>
    <row r="241">
      <c r="A241" s="57"/>
    </row>
    <row r="242">
      <c r="A242" s="57"/>
    </row>
    <row r="243">
      <c r="A243" s="57"/>
    </row>
    <row r="244">
      <c r="A244" s="57"/>
    </row>
    <row r="245">
      <c r="A245" s="57"/>
    </row>
    <row r="246">
      <c r="A246" s="57"/>
    </row>
    <row r="247">
      <c r="A247" s="57"/>
    </row>
    <row r="248">
      <c r="A248" s="57"/>
    </row>
    <row r="249">
      <c r="A249" s="57"/>
    </row>
    <row r="250">
      <c r="A250" s="57"/>
    </row>
    <row r="251">
      <c r="A251" s="57"/>
    </row>
    <row r="252">
      <c r="A252" s="57"/>
    </row>
    <row r="253">
      <c r="A253" s="57"/>
    </row>
    <row r="254">
      <c r="A254" s="57"/>
    </row>
    <row r="255">
      <c r="A255" s="57"/>
    </row>
    <row r="256">
      <c r="A256" s="57"/>
    </row>
    <row r="257">
      <c r="A257" s="57"/>
    </row>
    <row r="258">
      <c r="A258" s="57"/>
    </row>
    <row r="259">
      <c r="A259" s="57"/>
    </row>
    <row r="260">
      <c r="A260" s="57"/>
    </row>
    <row r="261">
      <c r="A261" s="57"/>
    </row>
    <row r="262">
      <c r="A262" s="57"/>
    </row>
    <row r="263">
      <c r="A263" s="57"/>
    </row>
    <row r="264">
      <c r="A264" s="57"/>
    </row>
    <row r="265">
      <c r="A265" s="57"/>
    </row>
    <row r="266">
      <c r="A266" s="57"/>
    </row>
    <row r="267">
      <c r="A267" s="57"/>
    </row>
    <row r="268">
      <c r="A268" s="57"/>
    </row>
    <row r="269">
      <c r="A269" s="57"/>
    </row>
    <row r="270">
      <c r="A270" s="57"/>
    </row>
    <row r="271">
      <c r="A271" s="57"/>
    </row>
    <row r="272">
      <c r="A272" s="57"/>
    </row>
    <row r="273">
      <c r="A273" s="57"/>
    </row>
    <row r="274">
      <c r="A274" s="57"/>
    </row>
    <row r="275">
      <c r="A275" s="57"/>
    </row>
    <row r="276">
      <c r="A276" s="57"/>
    </row>
    <row r="277">
      <c r="A277" s="57"/>
    </row>
    <row r="278">
      <c r="A278" s="57"/>
    </row>
    <row r="279">
      <c r="A279" s="57"/>
    </row>
    <row r="280">
      <c r="A280" s="57"/>
    </row>
    <row r="281">
      <c r="A281" s="57"/>
    </row>
    <row r="282">
      <c r="A282" s="57"/>
    </row>
    <row r="283">
      <c r="A283" s="57"/>
    </row>
    <row r="284">
      <c r="A284" s="57"/>
    </row>
    <row r="285">
      <c r="A285" s="57"/>
    </row>
    <row r="286">
      <c r="A286" s="57"/>
    </row>
    <row r="287">
      <c r="A287" s="57"/>
    </row>
    <row r="288">
      <c r="A288" s="57"/>
    </row>
    <row r="289">
      <c r="A289" s="57"/>
    </row>
    <row r="290">
      <c r="A290" s="57"/>
    </row>
    <row r="291">
      <c r="A291" s="57"/>
    </row>
    <row r="292">
      <c r="A292" s="57"/>
    </row>
    <row r="293">
      <c r="A293" s="57"/>
    </row>
    <row r="294">
      <c r="A294" s="57"/>
    </row>
    <row r="295">
      <c r="A295" s="57"/>
    </row>
    <row r="296">
      <c r="A296" s="57"/>
    </row>
    <row r="297">
      <c r="A297" s="57"/>
    </row>
    <row r="298">
      <c r="A298" s="57"/>
    </row>
    <row r="299">
      <c r="A299" s="57"/>
    </row>
    <row r="300">
      <c r="A300" s="57"/>
    </row>
    <row r="301">
      <c r="A301" s="57"/>
    </row>
    <row r="302">
      <c r="A302" s="57"/>
    </row>
    <row r="303">
      <c r="A303" s="57"/>
    </row>
    <row r="304">
      <c r="A304" s="57"/>
    </row>
    <row r="305">
      <c r="A305" s="57"/>
    </row>
    <row r="306">
      <c r="A306" s="57"/>
    </row>
    <row r="307">
      <c r="A307" s="57"/>
    </row>
    <row r="308">
      <c r="A308" s="57"/>
    </row>
    <row r="309">
      <c r="A309" s="57"/>
    </row>
    <row r="310">
      <c r="A310" s="57"/>
    </row>
    <row r="311">
      <c r="A311" s="57"/>
    </row>
    <row r="312">
      <c r="A312" s="57"/>
    </row>
    <row r="313">
      <c r="A313" s="57"/>
    </row>
    <row r="314">
      <c r="A314" s="57"/>
    </row>
    <row r="315">
      <c r="A315" s="57"/>
    </row>
    <row r="316">
      <c r="A316" s="57"/>
    </row>
    <row r="317">
      <c r="A317" s="57"/>
    </row>
    <row r="318">
      <c r="A318" s="57"/>
    </row>
    <row r="319">
      <c r="A319" s="57"/>
    </row>
    <row r="320">
      <c r="A320" s="57"/>
    </row>
    <row r="321">
      <c r="A321" s="57"/>
    </row>
    <row r="322">
      <c r="A322" s="57"/>
    </row>
    <row r="323">
      <c r="A323" s="57"/>
    </row>
    <row r="324">
      <c r="A324" s="57"/>
    </row>
    <row r="325">
      <c r="A325" s="57"/>
    </row>
    <row r="326">
      <c r="A326" s="57"/>
    </row>
    <row r="327">
      <c r="A327" s="57"/>
    </row>
    <row r="328">
      <c r="A328" s="57"/>
    </row>
    <row r="329">
      <c r="A329" s="57"/>
    </row>
    <row r="330">
      <c r="A330" s="57"/>
    </row>
    <row r="331">
      <c r="A331" s="57"/>
    </row>
    <row r="332">
      <c r="A332" s="57"/>
    </row>
    <row r="333">
      <c r="A333" s="57"/>
    </row>
    <row r="334">
      <c r="A334" s="57"/>
    </row>
    <row r="335">
      <c r="A335" s="57"/>
    </row>
    <row r="336">
      <c r="A336" s="57"/>
    </row>
    <row r="337">
      <c r="A337" s="57"/>
    </row>
    <row r="338">
      <c r="A338" s="57"/>
    </row>
    <row r="339">
      <c r="A339" s="57"/>
    </row>
    <row r="340">
      <c r="A340" s="57"/>
    </row>
    <row r="341">
      <c r="A341" s="57"/>
    </row>
    <row r="342">
      <c r="A342" s="57"/>
    </row>
    <row r="343">
      <c r="A343" s="57"/>
    </row>
    <row r="344">
      <c r="A344" s="57"/>
    </row>
    <row r="345">
      <c r="A345" s="57"/>
    </row>
    <row r="346">
      <c r="A346" s="57"/>
    </row>
    <row r="347">
      <c r="A347" s="57"/>
    </row>
    <row r="348">
      <c r="A348" s="57"/>
    </row>
    <row r="349">
      <c r="A349" s="57"/>
    </row>
    <row r="350">
      <c r="A350" s="57"/>
    </row>
    <row r="351">
      <c r="A351" s="57"/>
    </row>
    <row r="352">
      <c r="A352" s="57"/>
    </row>
    <row r="353">
      <c r="A353" s="57"/>
    </row>
    <row r="354">
      <c r="A354" s="57"/>
    </row>
    <row r="355">
      <c r="A355" s="57"/>
    </row>
    <row r="356">
      <c r="A356" s="57"/>
    </row>
    <row r="357">
      <c r="A357" s="57"/>
    </row>
    <row r="358">
      <c r="A358" s="57"/>
    </row>
    <row r="359">
      <c r="A359" s="57"/>
    </row>
    <row r="360">
      <c r="A360" s="57"/>
    </row>
    <row r="361">
      <c r="A361" s="57"/>
    </row>
    <row r="362">
      <c r="A362" s="57"/>
    </row>
    <row r="363">
      <c r="A363" s="57"/>
    </row>
    <row r="364">
      <c r="A364" s="57"/>
    </row>
    <row r="365">
      <c r="A365" s="57"/>
    </row>
    <row r="366">
      <c r="A366" s="57"/>
    </row>
    <row r="367">
      <c r="A367" s="57"/>
    </row>
    <row r="368">
      <c r="A368" s="57"/>
    </row>
    <row r="369">
      <c r="A369" s="57"/>
    </row>
    <row r="370">
      <c r="A370" s="57"/>
    </row>
    <row r="371">
      <c r="A371" s="57"/>
    </row>
    <row r="372">
      <c r="A372" s="57"/>
    </row>
    <row r="373">
      <c r="A373" s="57"/>
    </row>
    <row r="374">
      <c r="A374" s="57"/>
    </row>
    <row r="375">
      <c r="A375" s="57"/>
    </row>
    <row r="376">
      <c r="A376" s="57"/>
    </row>
    <row r="377">
      <c r="A377" s="57"/>
    </row>
    <row r="378">
      <c r="A378" s="57"/>
    </row>
    <row r="379">
      <c r="A379" s="57"/>
    </row>
    <row r="380">
      <c r="A380" s="57"/>
    </row>
    <row r="381">
      <c r="A381" s="57"/>
    </row>
    <row r="382">
      <c r="A382" s="57"/>
    </row>
    <row r="383">
      <c r="A383" s="57"/>
    </row>
    <row r="384">
      <c r="A384" s="57"/>
    </row>
    <row r="385">
      <c r="A385" s="57"/>
    </row>
    <row r="386">
      <c r="A386" s="57"/>
    </row>
    <row r="387">
      <c r="A387" s="57"/>
    </row>
    <row r="388">
      <c r="A388" s="57"/>
    </row>
    <row r="389">
      <c r="A389" s="57"/>
    </row>
    <row r="390">
      <c r="A390" s="57"/>
    </row>
    <row r="391">
      <c r="A391" s="57"/>
    </row>
    <row r="392">
      <c r="A392" s="57"/>
    </row>
    <row r="393">
      <c r="A393" s="57"/>
    </row>
    <row r="394">
      <c r="A394" s="57"/>
    </row>
    <row r="395">
      <c r="A395" s="57"/>
    </row>
    <row r="396">
      <c r="A396" s="57"/>
    </row>
    <row r="397">
      <c r="A397" s="57"/>
    </row>
    <row r="398">
      <c r="A398" s="57"/>
    </row>
    <row r="399">
      <c r="A399" s="57"/>
    </row>
    <row r="400">
      <c r="A400" s="57"/>
    </row>
    <row r="401">
      <c r="A401" s="57"/>
    </row>
    <row r="402">
      <c r="A402" s="57"/>
    </row>
    <row r="403">
      <c r="A403" s="57"/>
    </row>
    <row r="404">
      <c r="A404" s="57"/>
    </row>
    <row r="405">
      <c r="A405" s="57"/>
    </row>
    <row r="406">
      <c r="A406" s="57"/>
    </row>
    <row r="407">
      <c r="A407" s="57"/>
    </row>
    <row r="408">
      <c r="A408" s="57"/>
    </row>
    <row r="409">
      <c r="A409" s="57"/>
    </row>
    <row r="410">
      <c r="A410" s="57"/>
    </row>
    <row r="411">
      <c r="A411" s="57"/>
    </row>
    <row r="412">
      <c r="A412" s="57"/>
    </row>
    <row r="413">
      <c r="A413" s="57"/>
    </row>
    <row r="414">
      <c r="A414" s="57"/>
    </row>
    <row r="415">
      <c r="A415" s="57"/>
    </row>
    <row r="416">
      <c r="A416" s="57"/>
    </row>
    <row r="417">
      <c r="A417" s="57"/>
    </row>
    <row r="418">
      <c r="A418" s="57"/>
    </row>
    <row r="419">
      <c r="A419" s="57"/>
    </row>
    <row r="420">
      <c r="A420" s="57"/>
    </row>
    <row r="421">
      <c r="A421" s="57"/>
    </row>
    <row r="422">
      <c r="A422" s="57"/>
    </row>
    <row r="423">
      <c r="A423" s="57"/>
    </row>
    <row r="424">
      <c r="A424" s="57"/>
    </row>
    <row r="425">
      <c r="A425" s="57"/>
    </row>
    <row r="426">
      <c r="A426" s="57"/>
    </row>
    <row r="427">
      <c r="A427" s="57"/>
    </row>
    <row r="428">
      <c r="A428" s="57"/>
    </row>
    <row r="429">
      <c r="A429" s="57"/>
    </row>
    <row r="430">
      <c r="A430" s="57"/>
    </row>
    <row r="431">
      <c r="A431" s="57"/>
    </row>
    <row r="432">
      <c r="A432" s="57"/>
    </row>
    <row r="433">
      <c r="A433" s="57"/>
    </row>
    <row r="434">
      <c r="A434" s="57"/>
    </row>
    <row r="435">
      <c r="A435" s="57"/>
    </row>
    <row r="436">
      <c r="A436" s="57"/>
    </row>
    <row r="437">
      <c r="A437" s="57"/>
    </row>
    <row r="438">
      <c r="A438" s="57"/>
    </row>
    <row r="439">
      <c r="A439" s="57"/>
    </row>
    <row r="440">
      <c r="A440" s="57"/>
    </row>
    <row r="441">
      <c r="A441" s="57"/>
    </row>
    <row r="442">
      <c r="A442" s="57"/>
    </row>
    <row r="443">
      <c r="A443" s="57"/>
    </row>
    <row r="444">
      <c r="A444" s="57"/>
    </row>
    <row r="445">
      <c r="A445" s="57"/>
    </row>
    <row r="446">
      <c r="A446" s="57"/>
    </row>
    <row r="447">
      <c r="A447" s="57"/>
    </row>
    <row r="448">
      <c r="A448" s="57"/>
    </row>
    <row r="449">
      <c r="A449" s="57"/>
    </row>
    <row r="450">
      <c r="A450" s="57"/>
    </row>
    <row r="451">
      <c r="A451" s="57"/>
    </row>
    <row r="452">
      <c r="A452" s="57"/>
    </row>
    <row r="453">
      <c r="A453" s="57"/>
    </row>
    <row r="454">
      <c r="A454" s="57"/>
    </row>
    <row r="455">
      <c r="A455" s="57"/>
    </row>
    <row r="456">
      <c r="A456" s="57"/>
    </row>
    <row r="457">
      <c r="A457" s="57"/>
    </row>
    <row r="458">
      <c r="A458" s="57"/>
    </row>
    <row r="459">
      <c r="A459" s="57"/>
    </row>
    <row r="460">
      <c r="A460" s="57"/>
    </row>
    <row r="461">
      <c r="A461" s="57"/>
    </row>
    <row r="462">
      <c r="A462" s="57"/>
    </row>
    <row r="463">
      <c r="A463" s="57"/>
    </row>
    <row r="464">
      <c r="A464" s="57"/>
    </row>
    <row r="465">
      <c r="A465" s="57"/>
    </row>
    <row r="466">
      <c r="A466" s="57"/>
    </row>
    <row r="467">
      <c r="A467" s="57"/>
    </row>
    <row r="468">
      <c r="A468" s="57"/>
    </row>
    <row r="469">
      <c r="A469" s="57"/>
    </row>
    <row r="470">
      <c r="A470" s="57"/>
    </row>
    <row r="471">
      <c r="A471" s="57"/>
    </row>
    <row r="472">
      <c r="A472" s="57"/>
    </row>
    <row r="473">
      <c r="A473" s="57"/>
    </row>
    <row r="474">
      <c r="A474" s="57"/>
    </row>
    <row r="475">
      <c r="A475" s="57"/>
    </row>
    <row r="476">
      <c r="A476" s="57"/>
    </row>
    <row r="477">
      <c r="A477" s="57"/>
    </row>
    <row r="478">
      <c r="A478" s="57"/>
    </row>
    <row r="479">
      <c r="A479" s="57"/>
    </row>
    <row r="480">
      <c r="A480" s="57"/>
    </row>
    <row r="481">
      <c r="A481" s="57"/>
    </row>
    <row r="482">
      <c r="A482" s="57"/>
    </row>
    <row r="483">
      <c r="A483" s="57"/>
    </row>
    <row r="484">
      <c r="A484" s="57"/>
    </row>
    <row r="485">
      <c r="A485" s="57"/>
    </row>
    <row r="486">
      <c r="A486" s="57"/>
    </row>
    <row r="487">
      <c r="A487" s="57"/>
    </row>
    <row r="488">
      <c r="A488" s="57"/>
    </row>
    <row r="489">
      <c r="A489" s="57"/>
    </row>
    <row r="490">
      <c r="A490" s="57"/>
    </row>
    <row r="491">
      <c r="A491" s="57"/>
    </row>
    <row r="492">
      <c r="A492" s="57"/>
    </row>
    <row r="493">
      <c r="A493" s="57"/>
    </row>
    <row r="494">
      <c r="A494" s="57"/>
    </row>
    <row r="495">
      <c r="A495" s="57"/>
    </row>
    <row r="496">
      <c r="A496" s="57"/>
    </row>
    <row r="497">
      <c r="A497" s="57"/>
    </row>
    <row r="498">
      <c r="A498" s="57"/>
    </row>
    <row r="499">
      <c r="A499" s="57"/>
    </row>
    <row r="500">
      <c r="A500" s="57"/>
    </row>
    <row r="501">
      <c r="A501" s="57"/>
    </row>
    <row r="502">
      <c r="A502" s="57"/>
    </row>
    <row r="503">
      <c r="A503" s="57"/>
    </row>
    <row r="504">
      <c r="A504" s="57"/>
    </row>
    <row r="505">
      <c r="A505" s="57"/>
    </row>
    <row r="506">
      <c r="A506" s="57"/>
    </row>
    <row r="507">
      <c r="A507" s="57"/>
    </row>
    <row r="508">
      <c r="A508" s="57"/>
    </row>
    <row r="509">
      <c r="A509" s="57"/>
    </row>
    <row r="510">
      <c r="A510" s="57"/>
    </row>
    <row r="511">
      <c r="A511" s="57"/>
    </row>
    <row r="512">
      <c r="A512" s="57"/>
    </row>
    <row r="513">
      <c r="A513" s="57"/>
    </row>
    <row r="514">
      <c r="A514" s="57"/>
    </row>
    <row r="515">
      <c r="A515" s="57"/>
    </row>
    <row r="516">
      <c r="A516" s="57"/>
    </row>
    <row r="517">
      <c r="A517" s="57"/>
    </row>
    <row r="518">
      <c r="A518" s="57"/>
    </row>
    <row r="519">
      <c r="A519" s="57"/>
    </row>
    <row r="520">
      <c r="A520" s="57"/>
    </row>
    <row r="521">
      <c r="A521" s="57"/>
    </row>
    <row r="522">
      <c r="A522" s="57"/>
    </row>
    <row r="523">
      <c r="A523" s="57"/>
    </row>
    <row r="524">
      <c r="A524" s="57"/>
    </row>
    <row r="525">
      <c r="A525" s="57"/>
    </row>
    <row r="526">
      <c r="A526" s="57"/>
    </row>
    <row r="527">
      <c r="A527" s="57"/>
    </row>
    <row r="528">
      <c r="A528" s="57"/>
    </row>
    <row r="529">
      <c r="A529" s="57"/>
    </row>
    <row r="530">
      <c r="A530" s="57"/>
    </row>
    <row r="531">
      <c r="A531" s="57"/>
    </row>
    <row r="532">
      <c r="A532" s="57"/>
    </row>
    <row r="533">
      <c r="A533" s="57"/>
    </row>
    <row r="534">
      <c r="A534" s="57"/>
    </row>
    <row r="535">
      <c r="A535" s="57"/>
    </row>
    <row r="536">
      <c r="A536" s="57"/>
    </row>
    <row r="537">
      <c r="A537" s="57"/>
    </row>
    <row r="538">
      <c r="A538" s="57"/>
    </row>
    <row r="539">
      <c r="A539" s="57"/>
    </row>
    <row r="540">
      <c r="A540" s="57"/>
    </row>
    <row r="541">
      <c r="A541" s="57"/>
    </row>
    <row r="542">
      <c r="A542" s="57"/>
    </row>
    <row r="543">
      <c r="A543" s="57"/>
    </row>
    <row r="544">
      <c r="A544" s="57"/>
    </row>
    <row r="545">
      <c r="A545" s="57"/>
    </row>
    <row r="546">
      <c r="A546" s="57"/>
    </row>
    <row r="547">
      <c r="A547" s="57"/>
    </row>
    <row r="548">
      <c r="A548" s="57"/>
    </row>
    <row r="549">
      <c r="A549" s="57"/>
    </row>
    <row r="550">
      <c r="A550" s="57"/>
    </row>
    <row r="551">
      <c r="A551" s="57"/>
    </row>
    <row r="552">
      <c r="A552" s="57"/>
    </row>
    <row r="553">
      <c r="A553" s="57"/>
    </row>
    <row r="554">
      <c r="A554" s="57"/>
    </row>
    <row r="555">
      <c r="A555" s="57"/>
    </row>
    <row r="556">
      <c r="A556" s="57"/>
    </row>
    <row r="557">
      <c r="A557" s="57"/>
    </row>
    <row r="558">
      <c r="A558" s="57"/>
    </row>
    <row r="559">
      <c r="A559" s="57"/>
    </row>
    <row r="560">
      <c r="A560" s="57"/>
    </row>
    <row r="561">
      <c r="A561" s="57"/>
    </row>
    <row r="562">
      <c r="A562" s="57"/>
    </row>
    <row r="563">
      <c r="A563" s="57"/>
    </row>
    <row r="564">
      <c r="A564" s="57"/>
    </row>
    <row r="565">
      <c r="A565" s="57"/>
    </row>
    <row r="566">
      <c r="A566" s="57"/>
    </row>
    <row r="567">
      <c r="A567" s="57"/>
    </row>
    <row r="568">
      <c r="A568" s="57"/>
    </row>
    <row r="569">
      <c r="A569" s="57"/>
    </row>
    <row r="570">
      <c r="A570" s="57"/>
    </row>
    <row r="571">
      <c r="A571" s="57"/>
    </row>
    <row r="572">
      <c r="A572" s="57"/>
    </row>
    <row r="573">
      <c r="A573" s="57"/>
    </row>
    <row r="574">
      <c r="A574" s="57"/>
    </row>
    <row r="575">
      <c r="A575" s="57"/>
    </row>
    <row r="576">
      <c r="A576" s="57"/>
    </row>
    <row r="577">
      <c r="A577" s="57"/>
    </row>
    <row r="578">
      <c r="A578" s="57"/>
    </row>
    <row r="579">
      <c r="A579" s="57"/>
    </row>
    <row r="580">
      <c r="A580" s="57"/>
    </row>
    <row r="581">
      <c r="A581" s="57"/>
    </row>
    <row r="582">
      <c r="A582" s="57"/>
    </row>
    <row r="583">
      <c r="A583" s="57"/>
    </row>
    <row r="584">
      <c r="A584" s="57"/>
    </row>
    <row r="585">
      <c r="A585" s="57"/>
    </row>
    <row r="586">
      <c r="A586" s="57"/>
    </row>
    <row r="587">
      <c r="A587" s="57"/>
    </row>
    <row r="588">
      <c r="A588" s="57"/>
    </row>
    <row r="589">
      <c r="A589" s="57"/>
    </row>
    <row r="590">
      <c r="A590" s="57"/>
    </row>
    <row r="591">
      <c r="A591" s="57"/>
    </row>
    <row r="592">
      <c r="A592" s="57"/>
    </row>
    <row r="593">
      <c r="A593" s="57"/>
    </row>
    <row r="594">
      <c r="A594" s="57"/>
    </row>
    <row r="595">
      <c r="A595" s="57"/>
    </row>
    <row r="596">
      <c r="A596" s="57"/>
    </row>
    <row r="597">
      <c r="A597" s="57"/>
    </row>
    <row r="598">
      <c r="A598" s="57"/>
    </row>
    <row r="599">
      <c r="A599" s="57"/>
    </row>
    <row r="600">
      <c r="A600" s="57"/>
    </row>
    <row r="601">
      <c r="A601" s="57"/>
    </row>
    <row r="602">
      <c r="A602" s="57"/>
    </row>
    <row r="603">
      <c r="A603" s="57"/>
    </row>
    <row r="604">
      <c r="A604" s="57"/>
    </row>
    <row r="605">
      <c r="A605" s="57"/>
    </row>
    <row r="606">
      <c r="A606" s="57"/>
    </row>
    <row r="607">
      <c r="A607" s="57"/>
    </row>
    <row r="608">
      <c r="A608" s="57"/>
    </row>
    <row r="609">
      <c r="A609" s="57"/>
    </row>
    <row r="610">
      <c r="A610" s="57"/>
    </row>
    <row r="611">
      <c r="A611" s="57"/>
    </row>
    <row r="612">
      <c r="A612" s="57"/>
    </row>
    <row r="613">
      <c r="A613" s="57"/>
    </row>
    <row r="614">
      <c r="A614" s="57"/>
    </row>
    <row r="615">
      <c r="A615" s="57"/>
    </row>
    <row r="616">
      <c r="A616" s="57"/>
    </row>
    <row r="617">
      <c r="A617" s="57"/>
    </row>
    <row r="618">
      <c r="A618" s="57"/>
    </row>
    <row r="619">
      <c r="A619" s="57"/>
    </row>
    <row r="620">
      <c r="A620" s="57"/>
    </row>
    <row r="621">
      <c r="A621" s="57"/>
    </row>
    <row r="622">
      <c r="A622" s="57"/>
    </row>
    <row r="623">
      <c r="A623" s="57"/>
    </row>
    <row r="624">
      <c r="A624" s="57"/>
    </row>
    <row r="625">
      <c r="A625" s="57"/>
    </row>
    <row r="626">
      <c r="A626" s="57"/>
    </row>
    <row r="627">
      <c r="A627" s="57"/>
    </row>
    <row r="628">
      <c r="A628" s="57"/>
    </row>
    <row r="629">
      <c r="A629" s="57"/>
    </row>
    <row r="630">
      <c r="A630" s="57"/>
    </row>
    <row r="631">
      <c r="A631" s="57"/>
    </row>
    <row r="632">
      <c r="A632" s="57"/>
    </row>
    <row r="633">
      <c r="A633" s="57"/>
    </row>
    <row r="634">
      <c r="A634" s="57"/>
    </row>
    <row r="635">
      <c r="A635" s="57"/>
    </row>
    <row r="636">
      <c r="A636" s="57"/>
    </row>
    <row r="637">
      <c r="A637" s="57"/>
    </row>
    <row r="638">
      <c r="A638" s="57"/>
    </row>
    <row r="639">
      <c r="A639" s="57"/>
    </row>
    <row r="640">
      <c r="A640" s="57"/>
    </row>
    <row r="641">
      <c r="A641" s="57"/>
    </row>
    <row r="642">
      <c r="A642" s="57"/>
    </row>
    <row r="643">
      <c r="A643" s="57"/>
    </row>
    <row r="644">
      <c r="A644" s="57"/>
    </row>
    <row r="645">
      <c r="A645" s="57"/>
    </row>
    <row r="646">
      <c r="A646" s="57"/>
    </row>
    <row r="647">
      <c r="A647" s="57"/>
    </row>
    <row r="648">
      <c r="A648" s="57"/>
    </row>
    <row r="649">
      <c r="A649" s="57"/>
    </row>
    <row r="650">
      <c r="A650" s="57"/>
    </row>
    <row r="651">
      <c r="A651" s="57"/>
    </row>
    <row r="652">
      <c r="A652" s="57"/>
    </row>
    <row r="653">
      <c r="A653" s="57"/>
    </row>
    <row r="654">
      <c r="A654" s="57"/>
    </row>
    <row r="655">
      <c r="A655" s="57"/>
    </row>
    <row r="656">
      <c r="A656" s="57"/>
    </row>
    <row r="657">
      <c r="A657" s="57"/>
    </row>
    <row r="658">
      <c r="A658" s="57"/>
    </row>
    <row r="659">
      <c r="A659" s="57"/>
    </row>
    <row r="660">
      <c r="A660" s="57"/>
    </row>
    <row r="661">
      <c r="A661" s="57"/>
    </row>
    <row r="662">
      <c r="A662" s="57"/>
    </row>
    <row r="663">
      <c r="A663" s="57"/>
    </row>
    <row r="664">
      <c r="A664" s="57"/>
    </row>
    <row r="665">
      <c r="A665" s="57"/>
    </row>
    <row r="666">
      <c r="A666" s="57"/>
    </row>
    <row r="667">
      <c r="A667" s="57"/>
    </row>
    <row r="668">
      <c r="A668" s="57"/>
    </row>
    <row r="669">
      <c r="A669" s="57"/>
    </row>
    <row r="670">
      <c r="A670" s="57"/>
    </row>
    <row r="671">
      <c r="A671" s="57"/>
    </row>
    <row r="672">
      <c r="A672" s="57"/>
    </row>
    <row r="673">
      <c r="A673" s="57"/>
    </row>
    <row r="674">
      <c r="A674" s="57"/>
    </row>
    <row r="675">
      <c r="A675" s="57"/>
    </row>
    <row r="676">
      <c r="A676" s="57"/>
    </row>
    <row r="677">
      <c r="A677" s="57"/>
    </row>
    <row r="678">
      <c r="A678" s="57"/>
    </row>
    <row r="679">
      <c r="A679" s="57"/>
    </row>
    <row r="680">
      <c r="A680" s="57"/>
    </row>
    <row r="681">
      <c r="A681" s="57"/>
    </row>
    <row r="682">
      <c r="A682" s="57"/>
    </row>
    <row r="683">
      <c r="A683" s="57"/>
    </row>
    <row r="684">
      <c r="A684" s="57"/>
    </row>
    <row r="685">
      <c r="A685" s="57"/>
    </row>
    <row r="686">
      <c r="A686" s="57"/>
    </row>
    <row r="687">
      <c r="A687" s="57"/>
    </row>
    <row r="688">
      <c r="A688" s="57"/>
    </row>
    <row r="689">
      <c r="A689" s="57"/>
    </row>
    <row r="690">
      <c r="A690" s="57"/>
    </row>
    <row r="691">
      <c r="A691" s="57"/>
    </row>
    <row r="692">
      <c r="A692" s="57"/>
    </row>
    <row r="693">
      <c r="A693" s="57"/>
    </row>
    <row r="694">
      <c r="A694" s="57"/>
    </row>
    <row r="695">
      <c r="A695" s="57"/>
    </row>
    <row r="696">
      <c r="A696" s="57"/>
    </row>
    <row r="697">
      <c r="A697" s="57"/>
    </row>
    <row r="698">
      <c r="A698" s="57"/>
    </row>
    <row r="699">
      <c r="A699" s="57"/>
    </row>
    <row r="700">
      <c r="A700" s="57"/>
    </row>
    <row r="701">
      <c r="A701" s="57"/>
    </row>
    <row r="702">
      <c r="A702" s="57"/>
    </row>
    <row r="703">
      <c r="A703" s="57"/>
    </row>
    <row r="704">
      <c r="A704" s="57"/>
    </row>
    <row r="705">
      <c r="A705" s="57"/>
    </row>
    <row r="706">
      <c r="A706" s="57"/>
    </row>
    <row r="707">
      <c r="A707" s="57"/>
    </row>
    <row r="708">
      <c r="A708" s="57"/>
    </row>
    <row r="709">
      <c r="A709" s="57"/>
    </row>
    <row r="710">
      <c r="A710" s="57"/>
    </row>
    <row r="711">
      <c r="A711" s="57"/>
    </row>
    <row r="712">
      <c r="A712" s="57"/>
    </row>
    <row r="713">
      <c r="A713" s="57"/>
    </row>
    <row r="714">
      <c r="A714" s="57"/>
    </row>
    <row r="715">
      <c r="A715" s="57"/>
    </row>
    <row r="716">
      <c r="A716" s="57"/>
    </row>
    <row r="717">
      <c r="A717" s="57"/>
    </row>
    <row r="718">
      <c r="A718" s="57"/>
    </row>
    <row r="719">
      <c r="A719" s="57"/>
    </row>
    <row r="720">
      <c r="A720" s="57"/>
    </row>
    <row r="721">
      <c r="A721" s="57"/>
    </row>
    <row r="722">
      <c r="A722" s="57"/>
    </row>
    <row r="723">
      <c r="A723" s="57"/>
    </row>
    <row r="724">
      <c r="A724" s="57"/>
    </row>
    <row r="725">
      <c r="A725" s="57"/>
    </row>
    <row r="726">
      <c r="A726" s="57"/>
    </row>
    <row r="727">
      <c r="A727" s="57"/>
    </row>
    <row r="728">
      <c r="A728" s="57"/>
    </row>
    <row r="729">
      <c r="A729" s="57"/>
    </row>
    <row r="730">
      <c r="A730" s="57"/>
    </row>
    <row r="731">
      <c r="A731" s="57"/>
    </row>
    <row r="732">
      <c r="A732" s="57"/>
    </row>
    <row r="733">
      <c r="A733" s="57"/>
    </row>
    <row r="734">
      <c r="A734" s="57"/>
    </row>
    <row r="735">
      <c r="A735" s="57"/>
    </row>
    <row r="736">
      <c r="A736" s="57"/>
    </row>
    <row r="737">
      <c r="A737" s="57"/>
    </row>
    <row r="738">
      <c r="A738" s="57"/>
    </row>
    <row r="739">
      <c r="A739" s="57"/>
    </row>
    <row r="740">
      <c r="A740" s="57"/>
    </row>
    <row r="741">
      <c r="A741" s="57"/>
    </row>
    <row r="742">
      <c r="A742" s="57"/>
    </row>
    <row r="743">
      <c r="A743" s="57"/>
    </row>
    <row r="744">
      <c r="A744" s="57"/>
    </row>
    <row r="745">
      <c r="A745" s="57"/>
    </row>
    <row r="746">
      <c r="A746" s="57"/>
    </row>
    <row r="747">
      <c r="A747" s="57"/>
    </row>
    <row r="748">
      <c r="A748" s="57"/>
    </row>
    <row r="749">
      <c r="A749" s="57"/>
    </row>
    <row r="750">
      <c r="A750" s="57"/>
    </row>
    <row r="751">
      <c r="A751" s="57"/>
    </row>
    <row r="752">
      <c r="A752" s="57"/>
    </row>
    <row r="753">
      <c r="A753" s="57"/>
    </row>
    <row r="754">
      <c r="A754" s="57"/>
    </row>
    <row r="755">
      <c r="A755" s="57"/>
    </row>
    <row r="756">
      <c r="A756" s="57"/>
    </row>
    <row r="757">
      <c r="A757" s="57"/>
    </row>
    <row r="758">
      <c r="A758" s="57"/>
    </row>
    <row r="759">
      <c r="A759" s="57"/>
    </row>
    <row r="760">
      <c r="A760" s="57"/>
    </row>
    <row r="761">
      <c r="A761" s="57"/>
    </row>
    <row r="762">
      <c r="A762" s="57"/>
    </row>
    <row r="763">
      <c r="A763" s="57"/>
    </row>
    <row r="764">
      <c r="A764" s="57"/>
    </row>
    <row r="765">
      <c r="A765" s="57"/>
    </row>
    <row r="766">
      <c r="A766" s="57"/>
    </row>
    <row r="767">
      <c r="A767" s="57"/>
    </row>
    <row r="768">
      <c r="A768" s="57"/>
    </row>
    <row r="769">
      <c r="A769" s="57"/>
    </row>
    <row r="770">
      <c r="A770" s="57"/>
    </row>
    <row r="771">
      <c r="A771" s="57"/>
    </row>
    <row r="772">
      <c r="A772" s="57"/>
    </row>
    <row r="773">
      <c r="A773" s="57"/>
    </row>
    <row r="774">
      <c r="A774" s="57"/>
    </row>
    <row r="775">
      <c r="A775" s="57"/>
    </row>
    <row r="776">
      <c r="A776" s="57"/>
    </row>
    <row r="777">
      <c r="A777" s="57"/>
    </row>
    <row r="778">
      <c r="A778" s="57"/>
    </row>
    <row r="779">
      <c r="A779" s="57"/>
    </row>
    <row r="780">
      <c r="A780" s="57"/>
    </row>
    <row r="781">
      <c r="A781" s="57"/>
    </row>
    <row r="782">
      <c r="A782" s="57"/>
    </row>
    <row r="783">
      <c r="A783" s="57"/>
    </row>
    <row r="784">
      <c r="A784" s="57"/>
    </row>
    <row r="785">
      <c r="A785" s="57"/>
    </row>
    <row r="786">
      <c r="A786" s="57"/>
    </row>
    <row r="787">
      <c r="A787" s="57"/>
    </row>
    <row r="788">
      <c r="A788" s="57"/>
    </row>
    <row r="789">
      <c r="A789" s="57"/>
    </row>
    <row r="790">
      <c r="A790" s="57"/>
    </row>
    <row r="791">
      <c r="A791" s="57"/>
    </row>
    <row r="792">
      <c r="A792" s="57"/>
    </row>
    <row r="793">
      <c r="A793" s="57"/>
    </row>
    <row r="794">
      <c r="A794" s="57"/>
    </row>
    <row r="795">
      <c r="A795" s="57"/>
    </row>
    <row r="796">
      <c r="A796" s="57"/>
    </row>
    <row r="797">
      <c r="A797" s="57"/>
    </row>
    <row r="798">
      <c r="A798" s="57"/>
    </row>
    <row r="799">
      <c r="A799" s="57"/>
    </row>
    <row r="800">
      <c r="A800" s="57"/>
    </row>
    <row r="801">
      <c r="A801" s="57"/>
    </row>
    <row r="802">
      <c r="A802" s="57"/>
    </row>
    <row r="803">
      <c r="A803" s="57"/>
    </row>
    <row r="804">
      <c r="A804" s="57"/>
    </row>
    <row r="805">
      <c r="A805" s="57"/>
    </row>
    <row r="806">
      <c r="A806" s="57"/>
    </row>
    <row r="807">
      <c r="A807" s="57"/>
    </row>
    <row r="808">
      <c r="A808" s="57"/>
    </row>
    <row r="809">
      <c r="A809" s="57"/>
    </row>
    <row r="810">
      <c r="A810" s="57"/>
    </row>
    <row r="811">
      <c r="A811" s="57"/>
    </row>
    <row r="812">
      <c r="A812" s="57"/>
    </row>
    <row r="813">
      <c r="A813" s="57"/>
    </row>
    <row r="814">
      <c r="A814" s="57"/>
    </row>
    <row r="815">
      <c r="A815" s="57"/>
    </row>
    <row r="816">
      <c r="A816" s="57"/>
    </row>
    <row r="817">
      <c r="A817" s="57"/>
    </row>
    <row r="818">
      <c r="A818" s="57"/>
    </row>
    <row r="819">
      <c r="A819" s="57"/>
    </row>
    <row r="820">
      <c r="A820" s="57"/>
    </row>
    <row r="821">
      <c r="A821" s="57"/>
    </row>
    <row r="822">
      <c r="A822" s="57"/>
    </row>
    <row r="823">
      <c r="A823" s="57"/>
    </row>
    <row r="824">
      <c r="A824" s="57"/>
    </row>
    <row r="825">
      <c r="A825" s="57"/>
    </row>
    <row r="826">
      <c r="A826" s="57"/>
    </row>
    <row r="827">
      <c r="A827" s="57"/>
    </row>
    <row r="828">
      <c r="A828" s="57"/>
    </row>
    <row r="829">
      <c r="A829" s="57"/>
    </row>
    <row r="830">
      <c r="A830" s="57"/>
    </row>
    <row r="831">
      <c r="A831" s="57"/>
    </row>
    <row r="832">
      <c r="A832" s="57"/>
    </row>
    <row r="833">
      <c r="A833" s="57"/>
    </row>
    <row r="834">
      <c r="A834" s="57"/>
    </row>
    <row r="835">
      <c r="A835" s="57"/>
    </row>
    <row r="836">
      <c r="A836" s="57"/>
    </row>
    <row r="837">
      <c r="A837" s="57"/>
    </row>
    <row r="838">
      <c r="A838" s="57"/>
    </row>
    <row r="839">
      <c r="A839" s="57"/>
    </row>
    <row r="840">
      <c r="A840" s="57"/>
    </row>
    <row r="841">
      <c r="A841" s="57"/>
    </row>
    <row r="842">
      <c r="A842" s="57"/>
    </row>
    <row r="843">
      <c r="A843" s="57"/>
    </row>
    <row r="844">
      <c r="A844" s="57"/>
    </row>
    <row r="845">
      <c r="A845" s="57"/>
    </row>
    <row r="846">
      <c r="A846" s="57"/>
    </row>
    <row r="847">
      <c r="A847" s="57"/>
    </row>
    <row r="848">
      <c r="A848" s="57"/>
    </row>
    <row r="849">
      <c r="A849" s="57"/>
    </row>
    <row r="850">
      <c r="A850" s="57"/>
    </row>
    <row r="851">
      <c r="A851" s="57"/>
    </row>
    <row r="852">
      <c r="A852" s="57"/>
    </row>
    <row r="853">
      <c r="A853" s="57"/>
    </row>
    <row r="854">
      <c r="A854" s="57"/>
    </row>
    <row r="855">
      <c r="A855" s="57"/>
    </row>
    <row r="856">
      <c r="A856" s="57"/>
    </row>
    <row r="857">
      <c r="A857" s="57"/>
    </row>
    <row r="858">
      <c r="A858" s="57"/>
    </row>
    <row r="859">
      <c r="A859" s="57"/>
    </row>
    <row r="860">
      <c r="A860" s="57"/>
    </row>
    <row r="861">
      <c r="A861" s="57"/>
    </row>
    <row r="862">
      <c r="A862" s="57"/>
    </row>
    <row r="863">
      <c r="A863" s="57"/>
    </row>
    <row r="864">
      <c r="A864" s="57"/>
    </row>
    <row r="865">
      <c r="A865" s="57"/>
    </row>
    <row r="866">
      <c r="A866" s="57"/>
    </row>
    <row r="867">
      <c r="A867" s="57"/>
    </row>
    <row r="868">
      <c r="A868" s="57"/>
    </row>
    <row r="869">
      <c r="A869" s="57"/>
    </row>
    <row r="870">
      <c r="A870" s="57"/>
    </row>
    <row r="871">
      <c r="A871" s="57"/>
    </row>
    <row r="872">
      <c r="A872" s="57"/>
    </row>
    <row r="873">
      <c r="A873" s="57"/>
    </row>
    <row r="874">
      <c r="A874" s="57"/>
    </row>
    <row r="875">
      <c r="A875" s="57"/>
    </row>
    <row r="876">
      <c r="A876" s="57"/>
    </row>
    <row r="877">
      <c r="A877" s="57"/>
    </row>
    <row r="878">
      <c r="A878" s="57"/>
    </row>
    <row r="879">
      <c r="A879" s="57"/>
    </row>
    <row r="880">
      <c r="A880" s="57"/>
    </row>
    <row r="881">
      <c r="A881" s="57"/>
    </row>
    <row r="882">
      <c r="A882" s="57"/>
    </row>
    <row r="883">
      <c r="A883" s="57"/>
    </row>
    <row r="884">
      <c r="A884" s="57"/>
    </row>
    <row r="885">
      <c r="A885" s="57"/>
    </row>
    <row r="886">
      <c r="A886" s="57"/>
    </row>
    <row r="887">
      <c r="A887" s="57"/>
    </row>
    <row r="888">
      <c r="A888" s="57"/>
    </row>
    <row r="889">
      <c r="A889" s="57"/>
    </row>
    <row r="890">
      <c r="A890" s="57"/>
    </row>
    <row r="891">
      <c r="A891" s="57"/>
    </row>
    <row r="892">
      <c r="A892" s="57"/>
    </row>
    <row r="893">
      <c r="A893" s="57"/>
    </row>
    <row r="894">
      <c r="A894" s="57"/>
    </row>
    <row r="895">
      <c r="A895" s="57"/>
    </row>
    <row r="896">
      <c r="A896" s="57"/>
    </row>
    <row r="897">
      <c r="A897" s="57"/>
    </row>
    <row r="898">
      <c r="A898" s="57"/>
    </row>
    <row r="899">
      <c r="A899" s="57"/>
    </row>
    <row r="900">
      <c r="A900" s="57"/>
    </row>
    <row r="901">
      <c r="A901" s="57"/>
    </row>
    <row r="902">
      <c r="A902" s="57"/>
    </row>
    <row r="903">
      <c r="A903" s="57"/>
    </row>
    <row r="904">
      <c r="A904" s="57"/>
    </row>
    <row r="905">
      <c r="A905" s="57"/>
    </row>
    <row r="906">
      <c r="A906" s="57"/>
    </row>
    <row r="907">
      <c r="A907" s="57"/>
    </row>
    <row r="908">
      <c r="A908" s="57"/>
    </row>
    <row r="909">
      <c r="A909" s="57"/>
    </row>
    <row r="910">
      <c r="A910" s="57"/>
    </row>
    <row r="911">
      <c r="A911" s="57"/>
    </row>
    <row r="912">
      <c r="A912" s="57"/>
    </row>
    <row r="913">
      <c r="A913" s="57"/>
    </row>
    <row r="914">
      <c r="A914" s="57"/>
    </row>
    <row r="915">
      <c r="A915" s="57"/>
    </row>
    <row r="916">
      <c r="A916" s="57"/>
    </row>
    <row r="917">
      <c r="A917" s="57"/>
    </row>
    <row r="918">
      <c r="A918" s="57"/>
    </row>
    <row r="919">
      <c r="A919" s="57"/>
    </row>
    <row r="920">
      <c r="A920" s="57"/>
    </row>
    <row r="921">
      <c r="A921" s="57"/>
    </row>
    <row r="922">
      <c r="A922" s="57"/>
    </row>
    <row r="923">
      <c r="A923" s="57"/>
    </row>
    <row r="924">
      <c r="A924" s="57"/>
    </row>
    <row r="925">
      <c r="A925" s="57"/>
    </row>
    <row r="926">
      <c r="A926" s="57"/>
    </row>
    <row r="927">
      <c r="A927" s="57"/>
    </row>
    <row r="928">
      <c r="A928" s="57"/>
    </row>
    <row r="929">
      <c r="A929" s="57"/>
    </row>
    <row r="930">
      <c r="A930" s="57"/>
    </row>
    <row r="931">
      <c r="A931" s="57"/>
    </row>
    <row r="932">
      <c r="A932" s="57"/>
    </row>
    <row r="933">
      <c r="A933" s="57"/>
    </row>
    <row r="934">
      <c r="A934" s="57"/>
    </row>
    <row r="935">
      <c r="A935" s="57"/>
    </row>
    <row r="936">
      <c r="A936" s="57"/>
    </row>
    <row r="937">
      <c r="A937" s="57"/>
    </row>
    <row r="938">
      <c r="A938" s="57"/>
    </row>
    <row r="939">
      <c r="A939" s="57"/>
    </row>
    <row r="940">
      <c r="A940" s="57"/>
    </row>
    <row r="941">
      <c r="A941" s="57"/>
    </row>
    <row r="942">
      <c r="A942" s="57"/>
    </row>
    <row r="943">
      <c r="A943" s="57"/>
    </row>
    <row r="944">
      <c r="A944" s="57"/>
    </row>
    <row r="945">
      <c r="A945" s="57"/>
    </row>
    <row r="946">
      <c r="A946" s="57"/>
    </row>
    <row r="947">
      <c r="A947" s="57"/>
    </row>
    <row r="948">
      <c r="A948" s="57"/>
    </row>
    <row r="949">
      <c r="A949" s="57"/>
    </row>
    <row r="950">
      <c r="A950" s="57"/>
    </row>
    <row r="951">
      <c r="A951" s="57"/>
    </row>
    <row r="952">
      <c r="A952" s="57"/>
    </row>
    <row r="953">
      <c r="A953" s="57"/>
    </row>
    <row r="954">
      <c r="A954" s="57"/>
    </row>
    <row r="955">
      <c r="A955" s="57"/>
    </row>
    <row r="956">
      <c r="A956" s="57"/>
    </row>
    <row r="957">
      <c r="A957" s="57"/>
    </row>
    <row r="958">
      <c r="A958" s="57"/>
    </row>
    <row r="959">
      <c r="A959" s="57"/>
    </row>
    <row r="960">
      <c r="A960" s="57"/>
    </row>
    <row r="961">
      <c r="A961" s="57"/>
    </row>
    <row r="962">
      <c r="A962" s="57"/>
    </row>
    <row r="963">
      <c r="A963" s="57"/>
    </row>
    <row r="964">
      <c r="A964" s="57"/>
    </row>
    <row r="965">
      <c r="A965" s="57"/>
    </row>
    <row r="966">
      <c r="A966" s="57"/>
    </row>
    <row r="967">
      <c r="A967" s="57"/>
    </row>
    <row r="968">
      <c r="A968" s="57"/>
    </row>
    <row r="969">
      <c r="A969" s="57"/>
    </row>
    <row r="970">
      <c r="A970" s="57"/>
    </row>
    <row r="971">
      <c r="A971" s="57"/>
    </row>
    <row r="972">
      <c r="A972" s="57"/>
    </row>
    <row r="973">
      <c r="A973" s="57"/>
    </row>
    <row r="974">
      <c r="A974" s="57"/>
    </row>
    <row r="975">
      <c r="A975" s="57"/>
    </row>
    <row r="976">
      <c r="A976" s="57"/>
    </row>
    <row r="977">
      <c r="A977" s="57"/>
    </row>
    <row r="978">
      <c r="A978" s="57"/>
    </row>
    <row r="979">
      <c r="A979" s="57"/>
    </row>
    <row r="980">
      <c r="A980" s="57"/>
    </row>
    <row r="981">
      <c r="A981" s="57"/>
    </row>
    <row r="982">
      <c r="A982" s="57"/>
    </row>
    <row r="983">
      <c r="A983" s="57"/>
    </row>
    <row r="984">
      <c r="A984" s="57"/>
    </row>
    <row r="985">
      <c r="A985" s="57"/>
    </row>
    <row r="986">
      <c r="A986" s="57"/>
    </row>
    <row r="987">
      <c r="A987" s="57"/>
    </row>
    <row r="988">
      <c r="A988" s="57"/>
    </row>
    <row r="989">
      <c r="A989" s="57"/>
    </row>
    <row r="990">
      <c r="A990" s="57"/>
    </row>
    <row r="991">
      <c r="A991" s="57"/>
    </row>
    <row r="992">
      <c r="A992" s="57"/>
    </row>
    <row r="993">
      <c r="A993" s="57"/>
    </row>
    <row r="994">
      <c r="A994" s="57"/>
    </row>
    <row r="995">
      <c r="A995" s="57"/>
    </row>
    <row r="996">
      <c r="A996" s="57"/>
    </row>
    <row r="997">
      <c r="A997" s="57"/>
    </row>
    <row r="998">
      <c r="A998" s="57"/>
    </row>
    <row r="999">
      <c r="A999" s="57"/>
    </row>
    <row r="1000">
      <c r="A1000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25.75"/>
    <col customWidth="1" min="9" max="9" width="25.5"/>
    <col customWidth="1" min="12" max="12" width="25.5"/>
    <col customWidth="1" min="16" max="16" width="16.0"/>
  </cols>
  <sheetData>
    <row r="1">
      <c r="A1" s="83" t="s">
        <v>4</v>
      </c>
      <c r="B1" s="83" t="s">
        <v>88</v>
      </c>
      <c r="C1" s="84" t="s">
        <v>89</v>
      </c>
      <c r="D1" s="4"/>
      <c r="E1" s="5"/>
      <c r="F1" s="84" t="s">
        <v>90</v>
      </c>
      <c r="G1" s="4"/>
      <c r="H1" s="5"/>
      <c r="I1" s="83" t="s">
        <v>91</v>
      </c>
      <c r="J1" s="83" t="s">
        <v>92</v>
      </c>
      <c r="K1" s="83" t="s">
        <v>93</v>
      </c>
      <c r="L1" s="83" t="s">
        <v>94</v>
      </c>
      <c r="M1" s="83" t="s">
        <v>95</v>
      </c>
      <c r="N1" s="83" t="s">
        <v>96</v>
      </c>
      <c r="O1" s="83" t="s">
        <v>97</v>
      </c>
      <c r="P1" s="38" t="s">
        <v>54</v>
      </c>
      <c r="Q1" s="38" t="s">
        <v>55</v>
      </c>
      <c r="R1" s="85"/>
      <c r="S1" s="85"/>
      <c r="T1" s="85"/>
      <c r="U1" s="85"/>
      <c r="V1" s="85"/>
      <c r="W1" s="85"/>
      <c r="X1" s="85"/>
      <c r="Y1" s="85"/>
      <c r="Z1" s="85"/>
    </row>
    <row r="2">
      <c r="A2" s="86"/>
      <c r="B2" s="86"/>
      <c r="C2" s="83" t="s">
        <v>98</v>
      </c>
      <c r="D2" s="83" t="s">
        <v>99</v>
      </c>
      <c r="E2" s="87" t="s">
        <v>100</v>
      </c>
      <c r="F2" s="83" t="s">
        <v>98</v>
      </c>
      <c r="G2" s="83" t="s">
        <v>99</v>
      </c>
      <c r="H2" s="87" t="s">
        <v>101</v>
      </c>
      <c r="I2" s="86"/>
      <c r="J2" s="86"/>
      <c r="K2" s="86"/>
      <c r="L2" s="86"/>
      <c r="M2" s="86"/>
      <c r="N2" s="86"/>
      <c r="O2" s="86"/>
      <c r="P2" s="86"/>
      <c r="Q2" s="86"/>
      <c r="R2" s="85"/>
      <c r="S2" s="85"/>
      <c r="T2" s="85"/>
      <c r="U2" s="85"/>
      <c r="V2" s="85"/>
      <c r="W2" s="85"/>
      <c r="X2" s="85"/>
      <c r="Y2" s="85"/>
      <c r="Z2" s="85"/>
    </row>
    <row r="3">
      <c r="A3" s="51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>
      <c r="A4" s="88">
        <v>11.0</v>
      </c>
      <c r="B4" s="89">
        <v>5.0</v>
      </c>
      <c r="C4" s="89">
        <v>10.0</v>
      </c>
      <c r="D4" s="89">
        <v>15.0</v>
      </c>
      <c r="E4" s="89">
        <v>15.0</v>
      </c>
      <c r="F4" s="89">
        <v>10.0</v>
      </c>
      <c r="G4" s="89">
        <v>12.0</v>
      </c>
      <c r="H4" s="89">
        <v>15.0</v>
      </c>
      <c r="I4" s="89">
        <v>18.0</v>
      </c>
      <c r="J4" s="89">
        <v>15.0</v>
      </c>
      <c r="K4" s="89">
        <v>2.0</v>
      </c>
      <c r="L4" s="89">
        <v>7.0</v>
      </c>
      <c r="M4" s="89">
        <v>15.0</v>
      </c>
      <c r="N4" s="89">
        <v>0.0</v>
      </c>
      <c r="O4" s="42">
        <f t="shared" ref="O4:O23" si="1">sum(B4:N4)</f>
        <v>139</v>
      </c>
      <c r="P4" s="42">
        <f t="shared" ref="P4:P23" si="2">(O4-$U$10)/($O$4 - $U$10)</f>
        <v>1</v>
      </c>
      <c r="Q4" s="42">
        <f t="shared" ref="Q4:Q11" si="3">P4*150</f>
        <v>150</v>
      </c>
    </row>
    <row r="5">
      <c r="A5" s="88">
        <v>45.0</v>
      </c>
      <c r="B5" s="89">
        <v>5.0</v>
      </c>
      <c r="C5" s="89">
        <v>10.0</v>
      </c>
      <c r="D5" s="89">
        <v>15.0</v>
      </c>
      <c r="E5" s="89">
        <v>10.0</v>
      </c>
      <c r="F5" s="89">
        <v>10.0</v>
      </c>
      <c r="G5" s="89">
        <v>15.0</v>
      </c>
      <c r="H5" s="89">
        <v>10.0</v>
      </c>
      <c r="I5" s="89">
        <v>15.0</v>
      </c>
      <c r="J5" s="89">
        <v>15.0</v>
      </c>
      <c r="K5" s="89">
        <v>10.0</v>
      </c>
      <c r="L5" s="89">
        <v>10.0</v>
      </c>
      <c r="M5" s="89">
        <v>10.0</v>
      </c>
      <c r="N5" s="89">
        <v>0.0</v>
      </c>
      <c r="O5" s="42">
        <f t="shared" si="1"/>
        <v>135</v>
      </c>
      <c r="P5" s="42">
        <f t="shared" si="2"/>
        <v>0.9705336644</v>
      </c>
      <c r="Q5" s="42">
        <f t="shared" si="3"/>
        <v>145.5800497</v>
      </c>
    </row>
    <row r="6">
      <c r="A6" s="88">
        <v>43.0</v>
      </c>
      <c r="B6" s="89">
        <v>5.0</v>
      </c>
      <c r="C6" s="89">
        <v>10.0</v>
      </c>
      <c r="D6" s="89">
        <v>15.0</v>
      </c>
      <c r="E6" s="89">
        <v>10.0</v>
      </c>
      <c r="F6" s="89">
        <v>10.0</v>
      </c>
      <c r="G6" s="89">
        <v>15.0</v>
      </c>
      <c r="H6" s="89">
        <v>10.0</v>
      </c>
      <c r="I6" s="89">
        <v>15.0</v>
      </c>
      <c r="J6" s="89">
        <v>15.0</v>
      </c>
      <c r="K6" s="89">
        <v>8.0</v>
      </c>
      <c r="L6" s="89">
        <v>10.0</v>
      </c>
      <c r="M6" s="89">
        <v>10.0</v>
      </c>
      <c r="N6" s="89">
        <v>0.0</v>
      </c>
      <c r="O6" s="42">
        <f t="shared" si="1"/>
        <v>133</v>
      </c>
      <c r="P6" s="42">
        <f t="shared" si="2"/>
        <v>0.9558004966</v>
      </c>
      <c r="Q6" s="42">
        <f t="shared" si="3"/>
        <v>143.3700745</v>
      </c>
    </row>
    <row r="7">
      <c r="A7" s="90">
        <v>41.0</v>
      </c>
      <c r="B7" s="91">
        <v>3.0</v>
      </c>
      <c r="C7" s="91">
        <v>10.0</v>
      </c>
      <c r="D7" s="91">
        <v>15.0</v>
      </c>
      <c r="E7" s="91">
        <v>12.0</v>
      </c>
      <c r="F7" s="91">
        <v>10.0</v>
      </c>
      <c r="G7" s="91">
        <v>15.0</v>
      </c>
      <c r="H7" s="91">
        <v>10.0</v>
      </c>
      <c r="I7" s="91">
        <v>10.0</v>
      </c>
      <c r="J7" s="91">
        <v>20.0</v>
      </c>
      <c r="K7" s="91">
        <v>8.0</v>
      </c>
      <c r="L7" s="91">
        <v>7.5</v>
      </c>
      <c r="M7" s="91">
        <v>7.5</v>
      </c>
      <c r="N7" s="91">
        <v>0.0</v>
      </c>
      <c r="O7" s="92">
        <f t="shared" si="1"/>
        <v>128</v>
      </c>
      <c r="P7" s="46">
        <f t="shared" si="2"/>
        <v>0.9189675772</v>
      </c>
      <c r="Q7" s="46">
        <f t="shared" si="3"/>
        <v>137.8451366</v>
      </c>
    </row>
    <row r="8">
      <c r="A8" s="90">
        <v>17.0</v>
      </c>
      <c r="B8" s="91">
        <v>5.0</v>
      </c>
      <c r="C8" s="91">
        <v>8.0</v>
      </c>
      <c r="D8" s="91">
        <v>10.0</v>
      </c>
      <c r="E8" s="91">
        <v>10.0</v>
      </c>
      <c r="F8" s="91">
        <v>8.0</v>
      </c>
      <c r="G8" s="91">
        <v>10.0</v>
      </c>
      <c r="H8" s="91">
        <v>3.0</v>
      </c>
      <c r="I8" s="91">
        <v>15.0</v>
      </c>
      <c r="J8" s="91">
        <v>12.0</v>
      </c>
      <c r="K8" s="91">
        <v>5.0</v>
      </c>
      <c r="L8" s="91">
        <v>10.0</v>
      </c>
      <c r="M8" s="91">
        <v>10.0</v>
      </c>
      <c r="N8" s="91">
        <v>0.0</v>
      </c>
      <c r="O8" s="92">
        <f t="shared" si="1"/>
        <v>106</v>
      </c>
      <c r="P8" s="46">
        <f t="shared" si="2"/>
        <v>0.7569027315</v>
      </c>
      <c r="Q8" s="46">
        <f t="shared" si="3"/>
        <v>113.5354097</v>
      </c>
      <c r="T8" s="38" t="s">
        <v>64</v>
      </c>
      <c r="U8" s="51">
        <f>AVERAGE(O4:O23)</f>
        <v>67.725</v>
      </c>
    </row>
    <row r="9">
      <c r="A9" s="93">
        <v>47.0</v>
      </c>
      <c r="B9" s="94">
        <v>5.0</v>
      </c>
      <c r="C9" s="94">
        <v>10.0</v>
      </c>
      <c r="D9" s="94">
        <v>5.0</v>
      </c>
      <c r="E9" s="94">
        <v>3.0</v>
      </c>
      <c r="F9" s="94">
        <v>10.0</v>
      </c>
      <c r="G9" s="94">
        <v>5.0</v>
      </c>
      <c r="H9" s="94">
        <v>10.0</v>
      </c>
      <c r="I9" s="94">
        <v>20.0</v>
      </c>
      <c r="J9" s="94">
        <v>10.0</v>
      </c>
      <c r="K9" s="94">
        <v>1.5</v>
      </c>
      <c r="L9" s="94">
        <v>12.0</v>
      </c>
      <c r="M9" s="94">
        <v>5.0</v>
      </c>
      <c r="N9" s="94">
        <v>0.0</v>
      </c>
      <c r="O9" s="50">
        <f t="shared" si="1"/>
        <v>96.5</v>
      </c>
      <c r="P9" s="50">
        <f t="shared" si="2"/>
        <v>0.6869201846</v>
      </c>
      <c r="Q9" s="50">
        <f t="shared" si="3"/>
        <v>103.0380277</v>
      </c>
      <c r="T9" s="38" t="s">
        <v>66</v>
      </c>
      <c r="U9" s="51">
        <f>STDEV(O4:O23)</f>
        <v>42.98208776</v>
      </c>
    </row>
    <row r="10">
      <c r="A10" s="93">
        <v>25.0</v>
      </c>
      <c r="B10" s="94">
        <v>5.0</v>
      </c>
      <c r="C10" s="94">
        <v>10.0</v>
      </c>
      <c r="D10" s="94">
        <v>10.0</v>
      </c>
      <c r="E10" s="94">
        <v>7.0</v>
      </c>
      <c r="F10" s="94">
        <v>10.0</v>
      </c>
      <c r="G10" s="94">
        <v>10.0</v>
      </c>
      <c r="H10" s="94">
        <v>5.0</v>
      </c>
      <c r="I10" s="94">
        <v>6.0</v>
      </c>
      <c r="J10" s="94">
        <v>10.0</v>
      </c>
      <c r="K10" s="94">
        <v>5.0</v>
      </c>
      <c r="L10" s="94">
        <v>7.0</v>
      </c>
      <c r="M10" s="94">
        <v>5.0</v>
      </c>
      <c r="N10" s="94">
        <v>0.0</v>
      </c>
      <c r="O10" s="50">
        <f t="shared" si="1"/>
        <v>90</v>
      </c>
      <c r="P10" s="50">
        <f t="shared" si="2"/>
        <v>0.6390373893</v>
      </c>
      <c r="Q10" s="50">
        <f t="shared" si="3"/>
        <v>95.85560839</v>
      </c>
      <c r="T10" s="38" t="s">
        <v>68</v>
      </c>
      <c r="U10" s="51">
        <f>AVERAGE(O4:O23) - 1.5*STDEV(O4:O23)</f>
        <v>3.251868356</v>
      </c>
    </row>
    <row r="11">
      <c r="A11" s="93">
        <v>55.0</v>
      </c>
      <c r="B11" s="94">
        <v>3.0</v>
      </c>
      <c r="C11" s="94">
        <v>6.0</v>
      </c>
      <c r="D11" s="94">
        <v>10.0</v>
      </c>
      <c r="E11" s="94">
        <v>8.0</v>
      </c>
      <c r="F11" s="94">
        <v>6.0</v>
      </c>
      <c r="G11" s="94">
        <v>1.5</v>
      </c>
      <c r="H11" s="94">
        <v>8.0</v>
      </c>
      <c r="I11" s="94">
        <v>10.0</v>
      </c>
      <c r="J11" s="94">
        <v>10.0</v>
      </c>
      <c r="K11" s="94">
        <v>1.5</v>
      </c>
      <c r="L11" s="94">
        <v>5.0</v>
      </c>
      <c r="M11" s="94">
        <v>5.0</v>
      </c>
      <c r="N11" s="94">
        <v>0.0</v>
      </c>
      <c r="O11" s="50">
        <f t="shared" si="1"/>
        <v>74</v>
      </c>
      <c r="P11" s="50">
        <f t="shared" si="2"/>
        <v>0.521172047</v>
      </c>
      <c r="Q11" s="50">
        <f t="shared" si="3"/>
        <v>78.17580705</v>
      </c>
    </row>
    <row r="12">
      <c r="A12" s="38">
        <v>13.0</v>
      </c>
      <c r="B12" s="56">
        <v>1.5</v>
      </c>
      <c r="C12" s="56">
        <v>8.0</v>
      </c>
      <c r="D12" s="56">
        <v>5.0</v>
      </c>
      <c r="E12" s="56">
        <v>5.0</v>
      </c>
      <c r="F12" s="56">
        <v>3.0</v>
      </c>
      <c r="G12" s="56">
        <v>5.0</v>
      </c>
      <c r="H12" s="56">
        <v>3.0</v>
      </c>
      <c r="I12" s="56">
        <v>7.0</v>
      </c>
      <c r="J12" s="56">
        <v>7.0</v>
      </c>
      <c r="K12" s="56">
        <v>5.0</v>
      </c>
      <c r="L12" s="56">
        <v>15.0</v>
      </c>
      <c r="M12" s="56">
        <v>5.0</v>
      </c>
      <c r="N12" s="56">
        <v>0.0</v>
      </c>
      <c r="O12" s="55">
        <f t="shared" si="1"/>
        <v>69.5</v>
      </c>
      <c r="P12" s="55">
        <f t="shared" si="2"/>
        <v>0.4880224195</v>
      </c>
      <c r="Q12" s="56">
        <v>15.0</v>
      </c>
    </row>
    <row r="13">
      <c r="A13" s="38">
        <v>61.0</v>
      </c>
      <c r="B13" s="56">
        <v>5.0</v>
      </c>
      <c r="C13" s="56">
        <v>10.0</v>
      </c>
      <c r="D13" s="56">
        <v>5.0</v>
      </c>
      <c r="E13" s="56">
        <v>1.0</v>
      </c>
      <c r="F13" s="56">
        <v>10.0</v>
      </c>
      <c r="G13" s="56">
        <v>5.0</v>
      </c>
      <c r="H13" s="56">
        <v>1.0</v>
      </c>
      <c r="I13" s="56">
        <v>6.0</v>
      </c>
      <c r="J13" s="56">
        <v>6.0</v>
      </c>
      <c r="K13" s="56">
        <v>1.5</v>
      </c>
      <c r="L13" s="56">
        <v>10.0</v>
      </c>
      <c r="M13" s="56">
        <v>1.5</v>
      </c>
      <c r="N13" s="56">
        <v>0.0</v>
      </c>
      <c r="O13" s="55">
        <f t="shared" si="1"/>
        <v>62</v>
      </c>
      <c r="P13" s="55">
        <f t="shared" si="2"/>
        <v>0.4327730403</v>
      </c>
      <c r="Q13" s="56">
        <v>15.0</v>
      </c>
    </row>
    <row r="14">
      <c r="A14" s="38">
        <v>53.0</v>
      </c>
      <c r="B14" s="56">
        <v>5.0</v>
      </c>
      <c r="C14" s="56">
        <v>3.0</v>
      </c>
      <c r="D14" s="56">
        <v>5.0</v>
      </c>
      <c r="E14" s="56">
        <v>3.0</v>
      </c>
      <c r="F14" s="56">
        <v>3.0</v>
      </c>
      <c r="G14" s="56">
        <v>5.0</v>
      </c>
      <c r="H14" s="56">
        <v>3.0</v>
      </c>
      <c r="I14" s="56">
        <v>6.0</v>
      </c>
      <c r="J14" s="56">
        <v>2.0</v>
      </c>
      <c r="K14" s="56">
        <v>3.0</v>
      </c>
      <c r="L14" s="56">
        <v>5.0</v>
      </c>
      <c r="M14" s="56">
        <v>10.0</v>
      </c>
      <c r="N14" s="56">
        <v>0.0</v>
      </c>
      <c r="O14" s="55">
        <f t="shared" si="1"/>
        <v>53</v>
      </c>
      <c r="P14" s="55">
        <f t="shared" si="2"/>
        <v>0.3664737852</v>
      </c>
      <c r="Q14" s="56">
        <v>15.0</v>
      </c>
    </row>
    <row r="15">
      <c r="A15" s="38">
        <v>51.0</v>
      </c>
      <c r="B15" s="56">
        <v>3.0</v>
      </c>
      <c r="C15" s="56">
        <v>3.0</v>
      </c>
      <c r="D15" s="56">
        <v>5.0</v>
      </c>
      <c r="E15" s="56">
        <v>3.0</v>
      </c>
      <c r="F15" s="56">
        <v>3.0</v>
      </c>
      <c r="G15" s="56">
        <v>5.0</v>
      </c>
      <c r="H15" s="56">
        <v>3.0</v>
      </c>
      <c r="I15" s="56">
        <v>6.0</v>
      </c>
      <c r="J15" s="56">
        <v>6.0</v>
      </c>
      <c r="K15" s="56">
        <v>5.0</v>
      </c>
      <c r="L15" s="56">
        <v>5.0</v>
      </c>
      <c r="M15" s="56">
        <v>1.5</v>
      </c>
      <c r="N15" s="56">
        <v>0.0</v>
      </c>
      <c r="O15" s="55">
        <f t="shared" si="1"/>
        <v>48.5</v>
      </c>
      <c r="P15" s="55">
        <f t="shared" si="2"/>
        <v>0.3333241577</v>
      </c>
      <c r="Q15" s="56">
        <v>15.0</v>
      </c>
    </row>
    <row r="16">
      <c r="A16" s="38">
        <v>57.0</v>
      </c>
      <c r="B16" s="56">
        <v>1.5</v>
      </c>
      <c r="C16" s="56">
        <v>3.0</v>
      </c>
      <c r="D16" s="56">
        <v>5.0</v>
      </c>
      <c r="E16" s="56">
        <v>3.0</v>
      </c>
      <c r="F16" s="56">
        <v>3.0</v>
      </c>
      <c r="G16" s="56">
        <v>5.0</v>
      </c>
      <c r="H16" s="56">
        <v>3.0</v>
      </c>
      <c r="I16" s="56">
        <v>6.0</v>
      </c>
      <c r="J16" s="56">
        <v>6.0</v>
      </c>
      <c r="K16" s="56">
        <v>1.5</v>
      </c>
      <c r="L16" s="56">
        <v>5.0</v>
      </c>
      <c r="M16" s="56">
        <v>5.0</v>
      </c>
      <c r="N16" s="56">
        <v>0.0</v>
      </c>
      <c r="O16" s="55">
        <f t="shared" si="1"/>
        <v>47</v>
      </c>
      <c r="P16" s="55">
        <f t="shared" si="2"/>
        <v>0.3222742819</v>
      </c>
      <c r="Q16" s="56">
        <v>15.0</v>
      </c>
    </row>
    <row r="17">
      <c r="A17" s="38">
        <v>49.0</v>
      </c>
      <c r="B17" s="56">
        <v>3.0</v>
      </c>
      <c r="C17" s="56">
        <v>3.0</v>
      </c>
      <c r="D17" s="56">
        <v>5.0</v>
      </c>
      <c r="E17" s="56">
        <v>3.0</v>
      </c>
      <c r="F17" s="56">
        <v>3.0</v>
      </c>
      <c r="G17" s="56">
        <v>5.0</v>
      </c>
      <c r="H17" s="56">
        <v>3.0</v>
      </c>
      <c r="I17" s="56">
        <v>6.0</v>
      </c>
      <c r="J17" s="56">
        <v>6.0</v>
      </c>
      <c r="K17" s="56">
        <v>0.5</v>
      </c>
      <c r="L17" s="56">
        <v>1.5</v>
      </c>
      <c r="M17" s="56">
        <v>1.5</v>
      </c>
      <c r="N17" s="56">
        <v>0.0</v>
      </c>
      <c r="O17" s="55">
        <f t="shared" si="1"/>
        <v>40.5</v>
      </c>
      <c r="P17" s="55">
        <f t="shared" si="2"/>
        <v>0.2743914866</v>
      </c>
      <c r="Q17" s="56">
        <v>15.0</v>
      </c>
    </row>
    <row r="18">
      <c r="A18" s="38">
        <v>21.0</v>
      </c>
      <c r="B18" s="56">
        <v>1.5</v>
      </c>
      <c r="C18" s="56">
        <v>5.0</v>
      </c>
      <c r="D18" s="56">
        <v>5.0</v>
      </c>
      <c r="E18" s="56">
        <v>3.0</v>
      </c>
      <c r="F18" s="56">
        <v>5.0</v>
      </c>
      <c r="G18" s="56">
        <v>5.0</v>
      </c>
      <c r="H18" s="56">
        <v>3.0</v>
      </c>
      <c r="I18" s="56">
        <v>2.0</v>
      </c>
      <c r="J18" s="56">
        <v>2.0</v>
      </c>
      <c r="K18" s="56">
        <v>1.5</v>
      </c>
      <c r="L18" s="56">
        <v>1.5</v>
      </c>
      <c r="M18" s="56">
        <v>1.5</v>
      </c>
      <c r="N18" s="56">
        <v>0.0</v>
      </c>
      <c r="O18" s="55">
        <f t="shared" si="1"/>
        <v>36</v>
      </c>
      <c r="P18" s="55">
        <f t="shared" si="2"/>
        <v>0.2412418591</v>
      </c>
      <c r="Q18" s="56">
        <v>15.0</v>
      </c>
    </row>
    <row r="19">
      <c r="A19" s="38">
        <v>23.0</v>
      </c>
      <c r="B19" s="56">
        <v>3.0</v>
      </c>
      <c r="C19" s="56">
        <v>3.0</v>
      </c>
      <c r="D19" s="56">
        <v>5.0</v>
      </c>
      <c r="E19" s="56">
        <v>3.0</v>
      </c>
      <c r="F19" s="56">
        <v>3.0</v>
      </c>
      <c r="G19" s="56">
        <v>5.0</v>
      </c>
      <c r="H19" s="56">
        <v>3.0</v>
      </c>
      <c r="I19" s="56">
        <v>2.0</v>
      </c>
      <c r="J19" s="56">
        <v>2.0</v>
      </c>
      <c r="K19" s="56">
        <v>1.5</v>
      </c>
      <c r="L19" s="56">
        <v>1.5</v>
      </c>
      <c r="M19" s="56">
        <v>0.0</v>
      </c>
      <c r="N19" s="56">
        <v>0.0</v>
      </c>
      <c r="O19" s="55">
        <f t="shared" si="1"/>
        <v>32</v>
      </c>
      <c r="P19" s="55">
        <f t="shared" si="2"/>
        <v>0.2117755235</v>
      </c>
      <c r="Q19" s="56">
        <v>15.0</v>
      </c>
    </row>
    <row r="20">
      <c r="A20" s="38">
        <v>19.0</v>
      </c>
      <c r="B20" s="56">
        <v>1.5</v>
      </c>
      <c r="C20" s="56">
        <v>3.0</v>
      </c>
      <c r="D20" s="56">
        <v>1.5</v>
      </c>
      <c r="E20" s="56">
        <v>1.5</v>
      </c>
      <c r="F20" s="56">
        <v>3.0</v>
      </c>
      <c r="G20" s="56">
        <v>1.5</v>
      </c>
      <c r="H20" s="56">
        <v>1.5</v>
      </c>
      <c r="I20" s="56">
        <v>2.0</v>
      </c>
      <c r="J20" s="56">
        <v>2.0</v>
      </c>
      <c r="K20" s="56">
        <v>0.5</v>
      </c>
      <c r="L20" s="56">
        <v>1.5</v>
      </c>
      <c r="M20" s="56">
        <v>1.5</v>
      </c>
      <c r="N20" s="56">
        <v>0.0</v>
      </c>
      <c r="O20" s="55">
        <f t="shared" si="1"/>
        <v>21</v>
      </c>
      <c r="P20" s="55">
        <f t="shared" si="2"/>
        <v>0.1307431007</v>
      </c>
      <c r="Q20" s="56">
        <v>15.0</v>
      </c>
    </row>
    <row r="21">
      <c r="A21" s="38">
        <v>27.0</v>
      </c>
      <c r="B21" s="56">
        <v>1.5</v>
      </c>
      <c r="C21" s="56">
        <v>1.0</v>
      </c>
      <c r="D21" s="56">
        <v>1.5</v>
      </c>
      <c r="E21" s="56">
        <v>1.5</v>
      </c>
      <c r="F21" s="56">
        <v>1.0</v>
      </c>
      <c r="G21" s="56">
        <v>1.5</v>
      </c>
      <c r="H21" s="56">
        <v>1.5</v>
      </c>
      <c r="I21" s="56">
        <v>2.0</v>
      </c>
      <c r="J21" s="56">
        <v>2.0</v>
      </c>
      <c r="K21" s="56">
        <v>0.5</v>
      </c>
      <c r="L21" s="56">
        <v>1.5</v>
      </c>
      <c r="M21" s="56">
        <v>1.5</v>
      </c>
      <c r="N21" s="56">
        <v>0.0</v>
      </c>
      <c r="O21" s="55">
        <f t="shared" si="1"/>
        <v>17</v>
      </c>
      <c r="P21" s="55">
        <f t="shared" si="2"/>
        <v>0.1012767651</v>
      </c>
      <c r="Q21" s="56">
        <v>15.0</v>
      </c>
    </row>
    <row r="22">
      <c r="A22" s="38">
        <v>59.0</v>
      </c>
      <c r="B22" s="56">
        <v>0.5</v>
      </c>
      <c r="C22" s="56">
        <v>1.0</v>
      </c>
      <c r="D22" s="56">
        <v>1.5</v>
      </c>
      <c r="E22" s="56">
        <v>1.0</v>
      </c>
      <c r="F22" s="56">
        <v>1.0</v>
      </c>
      <c r="G22" s="56">
        <v>1.5</v>
      </c>
      <c r="H22" s="56">
        <v>1.0</v>
      </c>
      <c r="I22" s="56">
        <v>2.0</v>
      </c>
      <c r="J22" s="56">
        <v>2.0</v>
      </c>
      <c r="K22" s="56">
        <v>0.5</v>
      </c>
      <c r="L22" s="56">
        <v>1.5</v>
      </c>
      <c r="M22" s="56">
        <v>1.5</v>
      </c>
      <c r="N22" s="56">
        <v>0.0</v>
      </c>
      <c r="O22" s="55">
        <f t="shared" si="1"/>
        <v>15</v>
      </c>
      <c r="P22" s="55">
        <f t="shared" si="2"/>
        <v>0.08654359733</v>
      </c>
      <c r="Q22" s="56">
        <v>15.0</v>
      </c>
    </row>
    <row r="23">
      <c r="A23" s="38">
        <v>29.0</v>
      </c>
      <c r="B23" s="56">
        <v>3.0</v>
      </c>
      <c r="C23" s="56">
        <v>3.0</v>
      </c>
      <c r="D23" s="56">
        <v>5.0</v>
      </c>
      <c r="E23" s="56">
        <v>1.0</v>
      </c>
      <c r="F23" s="56">
        <v>3.0</v>
      </c>
      <c r="G23" s="56">
        <v>5.0</v>
      </c>
      <c r="H23" s="56">
        <v>1.0</v>
      </c>
      <c r="I23" s="56">
        <v>10.0</v>
      </c>
      <c r="J23" s="56">
        <v>6.0</v>
      </c>
      <c r="K23" s="56">
        <v>1.5</v>
      </c>
      <c r="L23" s="56">
        <v>1.5</v>
      </c>
      <c r="M23" s="56">
        <v>1.5</v>
      </c>
      <c r="N23" s="56">
        <v>-30.0</v>
      </c>
      <c r="O23" s="55">
        <f t="shared" si="1"/>
        <v>11.5</v>
      </c>
      <c r="P23" s="55">
        <f t="shared" si="2"/>
        <v>0.06076055371</v>
      </c>
      <c r="Q23" s="56">
        <v>15.0</v>
      </c>
    </row>
    <row r="24">
      <c r="A24" s="57"/>
    </row>
    <row r="25">
      <c r="A25" s="57"/>
    </row>
    <row r="26">
      <c r="A26" s="57"/>
    </row>
    <row r="27">
      <c r="A27" s="57"/>
    </row>
    <row r="28">
      <c r="A28" s="57"/>
    </row>
    <row r="29">
      <c r="A29" s="57"/>
    </row>
    <row r="30">
      <c r="A30" s="57"/>
    </row>
    <row r="31">
      <c r="A31" s="57"/>
    </row>
    <row r="32">
      <c r="A32" s="57"/>
    </row>
    <row r="33">
      <c r="A33" s="57"/>
    </row>
    <row r="34">
      <c r="A34" s="57"/>
    </row>
    <row r="35">
      <c r="A35" s="57"/>
    </row>
    <row r="36">
      <c r="A36" s="57"/>
    </row>
    <row r="37">
      <c r="A37" s="57"/>
    </row>
    <row r="38">
      <c r="A38" s="57"/>
    </row>
    <row r="39">
      <c r="A39" s="57"/>
    </row>
    <row r="40">
      <c r="A40" s="57"/>
    </row>
    <row r="41">
      <c r="A41" s="57"/>
    </row>
    <row r="42">
      <c r="A42" s="57"/>
    </row>
    <row r="43">
      <c r="A43" s="57"/>
    </row>
    <row r="44">
      <c r="A44" s="57"/>
    </row>
    <row r="45">
      <c r="A45" s="57"/>
    </row>
    <row r="46">
      <c r="A46" s="57"/>
    </row>
    <row r="47">
      <c r="A47" s="57"/>
    </row>
    <row r="48">
      <c r="A48" s="57"/>
    </row>
    <row r="49">
      <c r="A49" s="57"/>
    </row>
    <row r="50">
      <c r="A50" s="57"/>
    </row>
    <row r="51">
      <c r="A51" s="57"/>
    </row>
    <row r="52">
      <c r="A52" s="57"/>
    </row>
    <row r="53">
      <c r="A53" s="57"/>
    </row>
    <row r="54">
      <c r="A54" s="57"/>
    </row>
    <row r="55">
      <c r="A55" s="57"/>
    </row>
    <row r="56">
      <c r="A56" s="57"/>
    </row>
    <row r="57">
      <c r="A57" s="57"/>
    </row>
    <row r="58">
      <c r="A58" s="57"/>
    </row>
    <row r="59">
      <c r="A59" s="57"/>
    </row>
    <row r="60">
      <c r="A60" s="57"/>
    </row>
    <row r="61">
      <c r="A61" s="57"/>
    </row>
    <row r="62">
      <c r="A62" s="57"/>
    </row>
    <row r="63">
      <c r="A63" s="57"/>
    </row>
    <row r="64">
      <c r="A64" s="57"/>
    </row>
    <row r="65">
      <c r="A65" s="57"/>
    </row>
    <row r="66">
      <c r="A66" s="57"/>
    </row>
    <row r="67">
      <c r="A67" s="57"/>
    </row>
    <row r="68">
      <c r="A68" s="57"/>
    </row>
    <row r="69">
      <c r="A69" s="57"/>
    </row>
    <row r="70">
      <c r="A70" s="57"/>
    </row>
    <row r="71">
      <c r="A71" s="57"/>
    </row>
    <row r="72">
      <c r="A72" s="57"/>
    </row>
    <row r="73">
      <c r="A73" s="57"/>
    </row>
    <row r="74">
      <c r="A74" s="57"/>
    </row>
    <row r="75">
      <c r="A75" s="57"/>
    </row>
    <row r="76">
      <c r="A76" s="57"/>
    </row>
    <row r="77">
      <c r="A77" s="57"/>
    </row>
    <row r="78">
      <c r="A78" s="57"/>
    </row>
    <row r="79">
      <c r="A79" s="57"/>
    </row>
    <row r="80">
      <c r="A80" s="57"/>
    </row>
    <row r="81">
      <c r="A81" s="57"/>
    </row>
    <row r="82">
      <c r="A82" s="57"/>
    </row>
    <row r="83">
      <c r="A83" s="57"/>
    </row>
    <row r="84">
      <c r="A84" s="57"/>
    </row>
    <row r="85">
      <c r="A85" s="57"/>
    </row>
    <row r="86">
      <c r="A86" s="57"/>
    </row>
    <row r="87">
      <c r="A87" s="57"/>
    </row>
    <row r="88">
      <c r="A88" s="57"/>
    </row>
    <row r="89">
      <c r="A89" s="57"/>
    </row>
    <row r="90">
      <c r="A90" s="57"/>
    </row>
    <row r="91">
      <c r="A91" s="57"/>
    </row>
    <row r="92">
      <c r="A92" s="57"/>
    </row>
    <row r="93">
      <c r="A93" s="57"/>
    </row>
    <row r="94">
      <c r="A94" s="57"/>
    </row>
    <row r="95">
      <c r="A95" s="57"/>
    </row>
    <row r="96">
      <c r="A96" s="57"/>
    </row>
    <row r="97">
      <c r="A97" s="57"/>
    </row>
    <row r="98">
      <c r="A98" s="57"/>
    </row>
    <row r="99">
      <c r="A99" s="57"/>
    </row>
    <row r="100">
      <c r="A100" s="57"/>
    </row>
    <row r="101">
      <c r="A101" s="57"/>
    </row>
    <row r="102">
      <c r="A102" s="57"/>
    </row>
    <row r="103">
      <c r="A103" s="57"/>
    </row>
    <row r="104">
      <c r="A104" s="57"/>
    </row>
    <row r="105">
      <c r="A105" s="57"/>
    </row>
    <row r="106">
      <c r="A106" s="57"/>
    </row>
    <row r="107">
      <c r="A107" s="57"/>
    </row>
    <row r="108">
      <c r="A108" s="57"/>
    </row>
    <row r="109">
      <c r="A109" s="57"/>
    </row>
    <row r="110">
      <c r="A110" s="57"/>
    </row>
    <row r="111">
      <c r="A111" s="57"/>
    </row>
    <row r="112">
      <c r="A112" s="57"/>
    </row>
    <row r="113">
      <c r="A113" s="57"/>
    </row>
    <row r="114">
      <c r="A114" s="57"/>
    </row>
    <row r="115">
      <c r="A115" s="57"/>
    </row>
    <row r="116">
      <c r="A116" s="57"/>
    </row>
    <row r="117">
      <c r="A117" s="57"/>
    </row>
    <row r="118">
      <c r="A118" s="57"/>
    </row>
    <row r="119">
      <c r="A119" s="57"/>
    </row>
    <row r="120">
      <c r="A120" s="57"/>
    </row>
    <row r="121">
      <c r="A121" s="57"/>
    </row>
    <row r="122">
      <c r="A122" s="57"/>
    </row>
    <row r="123">
      <c r="A123" s="57"/>
    </row>
    <row r="124">
      <c r="A124" s="57"/>
    </row>
    <row r="125">
      <c r="A125" s="57"/>
    </row>
    <row r="126">
      <c r="A126" s="57"/>
    </row>
    <row r="127">
      <c r="A127" s="57"/>
    </row>
    <row r="128">
      <c r="A128" s="57"/>
    </row>
    <row r="129">
      <c r="A129" s="57"/>
    </row>
    <row r="130">
      <c r="A130" s="57"/>
    </row>
    <row r="131">
      <c r="A131" s="57"/>
    </row>
    <row r="132">
      <c r="A132" s="57"/>
    </row>
    <row r="133">
      <c r="A133" s="57"/>
    </row>
    <row r="134">
      <c r="A134" s="57"/>
    </row>
    <row r="135">
      <c r="A135" s="57"/>
    </row>
    <row r="136">
      <c r="A136" s="57"/>
    </row>
    <row r="137">
      <c r="A137" s="57"/>
    </row>
    <row r="138">
      <c r="A138" s="57"/>
    </row>
    <row r="139">
      <c r="A139" s="57"/>
    </row>
    <row r="140">
      <c r="A140" s="57"/>
    </row>
    <row r="141">
      <c r="A141" s="57"/>
    </row>
    <row r="142">
      <c r="A142" s="57"/>
    </row>
    <row r="143">
      <c r="A143" s="57"/>
    </row>
    <row r="144">
      <c r="A144" s="57"/>
    </row>
    <row r="145">
      <c r="A145" s="57"/>
    </row>
    <row r="146">
      <c r="A146" s="57"/>
    </row>
    <row r="147">
      <c r="A147" s="57"/>
    </row>
    <row r="148">
      <c r="A148" s="57"/>
    </row>
    <row r="149">
      <c r="A149" s="57"/>
    </row>
    <row r="150">
      <c r="A150" s="57"/>
    </row>
    <row r="151">
      <c r="A151" s="57"/>
    </row>
    <row r="152">
      <c r="A152" s="57"/>
    </row>
    <row r="153">
      <c r="A153" s="57"/>
    </row>
    <row r="154">
      <c r="A154" s="57"/>
    </row>
    <row r="155">
      <c r="A155" s="57"/>
    </row>
    <row r="156">
      <c r="A156" s="57"/>
    </row>
    <row r="157">
      <c r="A157" s="57"/>
    </row>
    <row r="158">
      <c r="A158" s="57"/>
    </row>
    <row r="159">
      <c r="A159" s="57"/>
    </row>
    <row r="160">
      <c r="A160" s="57"/>
    </row>
    <row r="161">
      <c r="A161" s="57"/>
    </row>
    <row r="162">
      <c r="A162" s="57"/>
    </row>
    <row r="163">
      <c r="A163" s="57"/>
    </row>
    <row r="164">
      <c r="A164" s="57"/>
    </row>
    <row r="165">
      <c r="A165" s="57"/>
    </row>
    <row r="166">
      <c r="A166" s="57"/>
    </row>
    <row r="167">
      <c r="A167" s="57"/>
    </row>
    <row r="168">
      <c r="A168" s="57"/>
    </row>
    <row r="169">
      <c r="A169" s="57"/>
    </row>
    <row r="170">
      <c r="A170" s="57"/>
    </row>
    <row r="171">
      <c r="A171" s="57"/>
    </row>
    <row r="172">
      <c r="A172" s="57"/>
    </row>
    <row r="173">
      <c r="A173" s="57"/>
    </row>
    <row r="174">
      <c r="A174" s="57"/>
    </row>
    <row r="175">
      <c r="A175" s="57"/>
    </row>
    <row r="176">
      <c r="A176" s="57"/>
    </row>
    <row r="177">
      <c r="A177" s="57"/>
    </row>
    <row r="178">
      <c r="A178" s="57"/>
    </row>
    <row r="179">
      <c r="A179" s="57"/>
    </row>
    <row r="180">
      <c r="A180" s="57"/>
    </row>
    <row r="181">
      <c r="A181" s="57"/>
    </row>
    <row r="182">
      <c r="A182" s="57"/>
    </row>
    <row r="183">
      <c r="A183" s="57"/>
    </row>
    <row r="184">
      <c r="A184" s="57"/>
    </row>
    <row r="185">
      <c r="A185" s="57"/>
    </row>
    <row r="186">
      <c r="A186" s="57"/>
    </row>
    <row r="187">
      <c r="A187" s="57"/>
    </row>
    <row r="188">
      <c r="A188" s="57"/>
    </row>
    <row r="189">
      <c r="A189" s="57"/>
    </row>
    <row r="190">
      <c r="A190" s="57"/>
    </row>
    <row r="191">
      <c r="A191" s="57"/>
    </row>
    <row r="192">
      <c r="A192" s="57"/>
    </row>
    <row r="193">
      <c r="A193" s="57"/>
    </row>
    <row r="194">
      <c r="A194" s="57"/>
    </row>
    <row r="195">
      <c r="A195" s="57"/>
    </row>
    <row r="196">
      <c r="A196" s="57"/>
    </row>
    <row r="197">
      <c r="A197" s="57"/>
    </row>
    <row r="198">
      <c r="A198" s="57"/>
    </row>
    <row r="199">
      <c r="A199" s="57"/>
    </row>
    <row r="200">
      <c r="A200" s="57"/>
    </row>
    <row r="201">
      <c r="A201" s="57"/>
    </row>
    <row r="202">
      <c r="A202" s="57"/>
    </row>
    <row r="203">
      <c r="A203" s="57"/>
    </row>
    <row r="204">
      <c r="A204" s="57"/>
    </row>
    <row r="205">
      <c r="A205" s="57"/>
    </row>
    <row r="206">
      <c r="A206" s="57"/>
    </row>
    <row r="207">
      <c r="A207" s="57"/>
    </row>
    <row r="208">
      <c r="A208" s="57"/>
    </row>
    <row r="209">
      <c r="A209" s="57"/>
    </row>
    <row r="210">
      <c r="A210" s="57"/>
    </row>
    <row r="211">
      <c r="A211" s="57"/>
    </row>
    <row r="212">
      <c r="A212" s="57"/>
    </row>
    <row r="213">
      <c r="A213" s="57"/>
    </row>
    <row r="214">
      <c r="A214" s="57"/>
    </row>
    <row r="215">
      <c r="A215" s="57"/>
    </row>
    <row r="216">
      <c r="A216" s="57"/>
    </row>
    <row r="217">
      <c r="A217" s="57"/>
    </row>
    <row r="218">
      <c r="A218" s="57"/>
    </row>
    <row r="219">
      <c r="A219" s="57"/>
    </row>
    <row r="220">
      <c r="A220" s="57"/>
    </row>
    <row r="221">
      <c r="A221" s="57"/>
    </row>
    <row r="222">
      <c r="A222" s="57"/>
    </row>
    <row r="223">
      <c r="A223" s="57"/>
    </row>
    <row r="224">
      <c r="A224" s="57"/>
    </row>
    <row r="225">
      <c r="A225" s="57"/>
    </row>
    <row r="226">
      <c r="A226" s="57"/>
    </row>
    <row r="227">
      <c r="A227" s="57"/>
    </row>
    <row r="228">
      <c r="A228" s="57"/>
    </row>
    <row r="229">
      <c r="A229" s="57"/>
    </row>
    <row r="230">
      <c r="A230" s="57"/>
    </row>
    <row r="231">
      <c r="A231" s="57"/>
    </row>
    <row r="232">
      <c r="A232" s="57"/>
    </row>
    <row r="233">
      <c r="A233" s="57"/>
    </row>
    <row r="234">
      <c r="A234" s="57"/>
    </row>
    <row r="235">
      <c r="A235" s="57"/>
    </row>
    <row r="236">
      <c r="A236" s="57"/>
    </row>
    <row r="237">
      <c r="A237" s="57"/>
    </row>
    <row r="238">
      <c r="A238" s="57"/>
    </row>
    <row r="239">
      <c r="A239" s="57"/>
    </row>
    <row r="240">
      <c r="A240" s="57"/>
    </row>
    <row r="241">
      <c r="A241" s="57"/>
    </row>
    <row r="242">
      <c r="A242" s="57"/>
    </row>
    <row r="243">
      <c r="A243" s="57"/>
    </row>
    <row r="244">
      <c r="A244" s="57"/>
    </row>
    <row r="245">
      <c r="A245" s="57"/>
    </row>
    <row r="246">
      <c r="A246" s="57"/>
    </row>
    <row r="247">
      <c r="A247" s="57"/>
    </row>
    <row r="248">
      <c r="A248" s="57"/>
    </row>
    <row r="249">
      <c r="A249" s="57"/>
    </row>
    <row r="250">
      <c r="A250" s="57"/>
    </row>
    <row r="251">
      <c r="A251" s="57"/>
    </row>
    <row r="252">
      <c r="A252" s="57"/>
    </row>
    <row r="253">
      <c r="A253" s="57"/>
    </row>
    <row r="254">
      <c r="A254" s="57"/>
    </row>
    <row r="255">
      <c r="A255" s="57"/>
    </row>
    <row r="256">
      <c r="A256" s="57"/>
    </row>
    <row r="257">
      <c r="A257" s="57"/>
    </row>
    <row r="258">
      <c r="A258" s="57"/>
    </row>
    <row r="259">
      <c r="A259" s="57"/>
    </row>
    <row r="260">
      <c r="A260" s="57"/>
    </row>
    <row r="261">
      <c r="A261" s="57"/>
    </row>
    <row r="262">
      <c r="A262" s="57"/>
    </row>
    <row r="263">
      <c r="A263" s="57"/>
    </row>
    <row r="264">
      <c r="A264" s="57"/>
    </row>
    <row r="265">
      <c r="A265" s="57"/>
    </row>
    <row r="266">
      <c r="A266" s="57"/>
    </row>
    <row r="267">
      <c r="A267" s="57"/>
    </row>
    <row r="268">
      <c r="A268" s="57"/>
    </row>
    <row r="269">
      <c r="A269" s="57"/>
    </row>
    <row r="270">
      <c r="A270" s="57"/>
    </row>
    <row r="271">
      <c r="A271" s="57"/>
    </row>
    <row r="272">
      <c r="A272" s="57"/>
    </row>
    <row r="273">
      <c r="A273" s="57"/>
    </row>
    <row r="274">
      <c r="A274" s="57"/>
    </row>
    <row r="275">
      <c r="A275" s="57"/>
    </row>
    <row r="276">
      <c r="A276" s="57"/>
    </row>
    <row r="277">
      <c r="A277" s="57"/>
    </row>
    <row r="278">
      <c r="A278" s="57"/>
    </row>
    <row r="279">
      <c r="A279" s="57"/>
    </row>
    <row r="280">
      <c r="A280" s="57"/>
    </row>
    <row r="281">
      <c r="A281" s="57"/>
    </row>
    <row r="282">
      <c r="A282" s="57"/>
    </row>
    <row r="283">
      <c r="A283" s="57"/>
    </row>
    <row r="284">
      <c r="A284" s="57"/>
    </row>
    <row r="285">
      <c r="A285" s="57"/>
    </row>
    <row r="286">
      <c r="A286" s="57"/>
    </row>
    <row r="287">
      <c r="A287" s="57"/>
    </row>
    <row r="288">
      <c r="A288" s="57"/>
    </row>
    <row r="289">
      <c r="A289" s="57"/>
    </row>
    <row r="290">
      <c r="A290" s="57"/>
    </row>
    <row r="291">
      <c r="A291" s="57"/>
    </row>
    <row r="292">
      <c r="A292" s="57"/>
    </row>
    <row r="293">
      <c r="A293" s="57"/>
    </row>
    <row r="294">
      <c r="A294" s="57"/>
    </row>
    <row r="295">
      <c r="A295" s="57"/>
    </row>
    <row r="296">
      <c r="A296" s="57"/>
    </row>
    <row r="297">
      <c r="A297" s="57"/>
    </row>
    <row r="298">
      <c r="A298" s="57"/>
    </row>
    <row r="299">
      <c r="A299" s="57"/>
    </row>
    <row r="300">
      <c r="A300" s="57"/>
    </row>
    <row r="301">
      <c r="A301" s="57"/>
    </row>
    <row r="302">
      <c r="A302" s="57"/>
    </row>
    <row r="303">
      <c r="A303" s="57"/>
    </row>
    <row r="304">
      <c r="A304" s="57"/>
    </row>
    <row r="305">
      <c r="A305" s="57"/>
    </row>
    <row r="306">
      <c r="A306" s="57"/>
    </row>
    <row r="307">
      <c r="A307" s="57"/>
    </row>
    <row r="308">
      <c r="A308" s="57"/>
    </row>
    <row r="309">
      <c r="A309" s="57"/>
    </row>
    <row r="310">
      <c r="A310" s="57"/>
    </row>
    <row r="311">
      <c r="A311" s="57"/>
    </row>
    <row r="312">
      <c r="A312" s="57"/>
    </row>
    <row r="313">
      <c r="A313" s="57"/>
    </row>
    <row r="314">
      <c r="A314" s="57"/>
    </row>
    <row r="315">
      <c r="A315" s="57"/>
    </row>
    <row r="316">
      <c r="A316" s="57"/>
    </row>
    <row r="317">
      <c r="A317" s="57"/>
    </row>
    <row r="318">
      <c r="A318" s="57"/>
    </row>
    <row r="319">
      <c r="A319" s="57"/>
    </row>
    <row r="320">
      <c r="A320" s="57"/>
    </row>
    <row r="321">
      <c r="A321" s="57"/>
    </row>
    <row r="322">
      <c r="A322" s="57"/>
    </row>
    <row r="323">
      <c r="A323" s="57"/>
    </row>
    <row r="324">
      <c r="A324" s="57"/>
    </row>
    <row r="325">
      <c r="A325" s="57"/>
    </row>
    <row r="326">
      <c r="A326" s="57"/>
    </row>
    <row r="327">
      <c r="A327" s="57"/>
    </row>
    <row r="328">
      <c r="A328" s="57"/>
    </row>
    <row r="329">
      <c r="A329" s="57"/>
    </row>
    <row r="330">
      <c r="A330" s="57"/>
    </row>
    <row r="331">
      <c r="A331" s="57"/>
    </row>
    <row r="332">
      <c r="A332" s="57"/>
    </row>
    <row r="333">
      <c r="A333" s="57"/>
    </row>
    <row r="334">
      <c r="A334" s="57"/>
    </row>
    <row r="335">
      <c r="A335" s="57"/>
    </row>
    <row r="336">
      <c r="A336" s="57"/>
    </row>
    <row r="337">
      <c r="A337" s="57"/>
    </row>
    <row r="338">
      <c r="A338" s="57"/>
    </row>
    <row r="339">
      <c r="A339" s="57"/>
    </row>
    <row r="340">
      <c r="A340" s="57"/>
    </row>
    <row r="341">
      <c r="A341" s="57"/>
    </row>
    <row r="342">
      <c r="A342" s="57"/>
    </row>
    <row r="343">
      <c r="A343" s="57"/>
    </row>
    <row r="344">
      <c r="A344" s="57"/>
    </row>
    <row r="345">
      <c r="A345" s="57"/>
    </row>
    <row r="346">
      <c r="A346" s="57"/>
    </row>
    <row r="347">
      <c r="A347" s="57"/>
    </row>
    <row r="348">
      <c r="A348" s="57"/>
    </row>
    <row r="349">
      <c r="A349" s="57"/>
    </row>
    <row r="350">
      <c r="A350" s="57"/>
    </row>
    <row r="351">
      <c r="A351" s="57"/>
    </row>
    <row r="352">
      <c r="A352" s="57"/>
    </row>
    <row r="353">
      <c r="A353" s="57"/>
    </row>
    <row r="354">
      <c r="A354" s="57"/>
    </row>
    <row r="355">
      <c r="A355" s="57"/>
    </row>
    <row r="356">
      <c r="A356" s="57"/>
    </row>
    <row r="357">
      <c r="A357" s="57"/>
    </row>
    <row r="358">
      <c r="A358" s="57"/>
    </row>
    <row r="359">
      <c r="A359" s="57"/>
    </row>
    <row r="360">
      <c r="A360" s="57"/>
    </row>
    <row r="361">
      <c r="A361" s="57"/>
    </row>
    <row r="362">
      <c r="A362" s="57"/>
    </row>
    <row r="363">
      <c r="A363" s="57"/>
    </row>
    <row r="364">
      <c r="A364" s="57"/>
    </row>
    <row r="365">
      <c r="A365" s="57"/>
    </row>
    <row r="366">
      <c r="A366" s="57"/>
    </row>
    <row r="367">
      <c r="A367" s="57"/>
    </row>
    <row r="368">
      <c r="A368" s="57"/>
    </row>
    <row r="369">
      <c r="A369" s="57"/>
    </row>
    <row r="370">
      <c r="A370" s="57"/>
    </row>
    <row r="371">
      <c r="A371" s="57"/>
    </row>
    <row r="372">
      <c r="A372" s="57"/>
    </row>
    <row r="373">
      <c r="A373" s="57"/>
    </row>
    <row r="374">
      <c r="A374" s="57"/>
    </row>
    <row r="375">
      <c r="A375" s="57"/>
    </row>
    <row r="376">
      <c r="A376" s="57"/>
    </row>
    <row r="377">
      <c r="A377" s="57"/>
    </row>
    <row r="378">
      <c r="A378" s="57"/>
    </row>
    <row r="379">
      <c r="A379" s="57"/>
    </row>
    <row r="380">
      <c r="A380" s="57"/>
    </row>
    <row r="381">
      <c r="A381" s="57"/>
    </row>
    <row r="382">
      <c r="A382" s="57"/>
    </row>
    <row r="383">
      <c r="A383" s="57"/>
    </row>
    <row r="384">
      <c r="A384" s="57"/>
    </row>
    <row r="385">
      <c r="A385" s="57"/>
    </row>
    <row r="386">
      <c r="A386" s="57"/>
    </row>
    <row r="387">
      <c r="A387" s="57"/>
    </row>
    <row r="388">
      <c r="A388" s="57"/>
    </row>
    <row r="389">
      <c r="A389" s="57"/>
    </row>
    <row r="390">
      <c r="A390" s="57"/>
    </row>
    <row r="391">
      <c r="A391" s="57"/>
    </row>
    <row r="392">
      <c r="A392" s="57"/>
    </row>
    <row r="393">
      <c r="A393" s="57"/>
    </row>
    <row r="394">
      <c r="A394" s="57"/>
    </row>
    <row r="395">
      <c r="A395" s="57"/>
    </row>
    <row r="396">
      <c r="A396" s="57"/>
    </row>
    <row r="397">
      <c r="A397" s="57"/>
    </row>
    <row r="398">
      <c r="A398" s="57"/>
    </row>
    <row r="399">
      <c r="A399" s="57"/>
    </row>
    <row r="400">
      <c r="A400" s="57"/>
    </row>
    <row r="401">
      <c r="A401" s="57"/>
    </row>
    <row r="402">
      <c r="A402" s="57"/>
    </row>
    <row r="403">
      <c r="A403" s="57"/>
    </row>
    <row r="404">
      <c r="A404" s="57"/>
    </row>
    <row r="405">
      <c r="A405" s="57"/>
    </row>
    <row r="406">
      <c r="A406" s="57"/>
    </row>
    <row r="407">
      <c r="A407" s="57"/>
    </row>
    <row r="408">
      <c r="A408" s="57"/>
    </row>
    <row r="409">
      <c r="A409" s="57"/>
    </row>
    <row r="410">
      <c r="A410" s="57"/>
    </row>
    <row r="411">
      <c r="A411" s="57"/>
    </row>
    <row r="412">
      <c r="A412" s="57"/>
    </row>
    <row r="413">
      <c r="A413" s="57"/>
    </row>
    <row r="414">
      <c r="A414" s="57"/>
    </row>
    <row r="415">
      <c r="A415" s="57"/>
    </row>
    <row r="416">
      <c r="A416" s="57"/>
    </row>
    <row r="417">
      <c r="A417" s="57"/>
    </row>
    <row r="418">
      <c r="A418" s="57"/>
    </row>
    <row r="419">
      <c r="A419" s="57"/>
    </row>
    <row r="420">
      <c r="A420" s="57"/>
    </row>
    <row r="421">
      <c r="A421" s="57"/>
    </row>
    <row r="422">
      <c r="A422" s="57"/>
    </row>
    <row r="423">
      <c r="A423" s="57"/>
    </row>
    <row r="424">
      <c r="A424" s="57"/>
    </row>
    <row r="425">
      <c r="A425" s="57"/>
    </row>
    <row r="426">
      <c r="A426" s="57"/>
    </row>
    <row r="427">
      <c r="A427" s="57"/>
    </row>
    <row r="428">
      <c r="A428" s="57"/>
    </row>
    <row r="429">
      <c r="A429" s="57"/>
    </row>
    <row r="430">
      <c r="A430" s="57"/>
    </row>
    <row r="431">
      <c r="A431" s="57"/>
    </row>
    <row r="432">
      <c r="A432" s="57"/>
    </row>
    <row r="433">
      <c r="A433" s="57"/>
    </row>
    <row r="434">
      <c r="A434" s="57"/>
    </row>
    <row r="435">
      <c r="A435" s="57"/>
    </row>
    <row r="436">
      <c r="A436" s="57"/>
    </row>
    <row r="437">
      <c r="A437" s="57"/>
    </row>
    <row r="438">
      <c r="A438" s="57"/>
    </row>
    <row r="439">
      <c r="A439" s="57"/>
    </row>
    <row r="440">
      <c r="A440" s="57"/>
    </row>
    <row r="441">
      <c r="A441" s="57"/>
    </row>
    <row r="442">
      <c r="A442" s="57"/>
    </row>
    <row r="443">
      <c r="A443" s="57"/>
    </row>
    <row r="444">
      <c r="A444" s="57"/>
    </row>
    <row r="445">
      <c r="A445" s="57"/>
    </row>
    <row r="446">
      <c r="A446" s="57"/>
    </row>
    <row r="447">
      <c r="A447" s="57"/>
    </row>
    <row r="448">
      <c r="A448" s="57"/>
    </row>
    <row r="449">
      <c r="A449" s="57"/>
    </row>
    <row r="450">
      <c r="A450" s="57"/>
    </row>
    <row r="451">
      <c r="A451" s="57"/>
    </row>
    <row r="452">
      <c r="A452" s="57"/>
    </row>
    <row r="453">
      <c r="A453" s="57"/>
    </row>
    <row r="454">
      <c r="A454" s="57"/>
    </row>
    <row r="455">
      <c r="A455" s="57"/>
    </row>
    <row r="456">
      <c r="A456" s="57"/>
    </row>
    <row r="457">
      <c r="A457" s="57"/>
    </row>
    <row r="458">
      <c r="A458" s="57"/>
    </row>
    <row r="459">
      <c r="A459" s="57"/>
    </row>
    <row r="460">
      <c r="A460" s="57"/>
    </row>
    <row r="461">
      <c r="A461" s="57"/>
    </row>
    <row r="462">
      <c r="A462" s="57"/>
    </row>
    <row r="463">
      <c r="A463" s="57"/>
    </row>
    <row r="464">
      <c r="A464" s="57"/>
    </row>
    <row r="465">
      <c r="A465" s="57"/>
    </row>
    <row r="466">
      <c r="A466" s="57"/>
    </row>
    <row r="467">
      <c r="A467" s="57"/>
    </row>
    <row r="468">
      <c r="A468" s="57"/>
    </row>
    <row r="469">
      <c r="A469" s="57"/>
    </row>
    <row r="470">
      <c r="A470" s="57"/>
    </row>
    <row r="471">
      <c r="A471" s="57"/>
    </row>
    <row r="472">
      <c r="A472" s="57"/>
    </row>
    <row r="473">
      <c r="A473" s="57"/>
    </row>
    <row r="474">
      <c r="A474" s="57"/>
    </row>
    <row r="475">
      <c r="A475" s="57"/>
    </row>
    <row r="476">
      <c r="A476" s="57"/>
    </row>
    <row r="477">
      <c r="A477" s="57"/>
    </row>
    <row r="478">
      <c r="A478" s="57"/>
    </row>
    <row r="479">
      <c r="A479" s="57"/>
    </row>
    <row r="480">
      <c r="A480" s="57"/>
    </row>
    <row r="481">
      <c r="A481" s="57"/>
    </row>
    <row r="482">
      <c r="A482" s="57"/>
    </row>
    <row r="483">
      <c r="A483" s="57"/>
    </row>
    <row r="484">
      <c r="A484" s="57"/>
    </row>
    <row r="485">
      <c r="A485" s="57"/>
    </row>
    <row r="486">
      <c r="A486" s="57"/>
    </row>
    <row r="487">
      <c r="A487" s="57"/>
    </row>
    <row r="488">
      <c r="A488" s="57"/>
    </row>
    <row r="489">
      <c r="A489" s="57"/>
    </row>
    <row r="490">
      <c r="A490" s="57"/>
    </row>
    <row r="491">
      <c r="A491" s="57"/>
    </row>
    <row r="492">
      <c r="A492" s="57"/>
    </row>
    <row r="493">
      <c r="A493" s="57"/>
    </row>
    <row r="494">
      <c r="A494" s="57"/>
    </row>
    <row r="495">
      <c r="A495" s="57"/>
    </row>
    <row r="496">
      <c r="A496" s="57"/>
    </row>
    <row r="497">
      <c r="A497" s="57"/>
    </row>
    <row r="498">
      <c r="A498" s="57"/>
    </row>
    <row r="499">
      <c r="A499" s="57"/>
    </row>
    <row r="500">
      <c r="A500" s="57"/>
    </row>
    <row r="501">
      <c r="A501" s="57"/>
    </row>
    <row r="502">
      <c r="A502" s="57"/>
    </row>
    <row r="503">
      <c r="A503" s="57"/>
    </row>
    <row r="504">
      <c r="A504" s="57"/>
    </row>
    <row r="505">
      <c r="A505" s="57"/>
    </row>
    <row r="506">
      <c r="A506" s="57"/>
    </row>
    <row r="507">
      <c r="A507" s="57"/>
    </row>
    <row r="508">
      <c r="A508" s="57"/>
    </row>
    <row r="509">
      <c r="A509" s="57"/>
    </row>
    <row r="510">
      <c r="A510" s="57"/>
    </row>
    <row r="511">
      <c r="A511" s="57"/>
    </row>
    <row r="512">
      <c r="A512" s="57"/>
    </row>
    <row r="513">
      <c r="A513" s="57"/>
    </row>
    <row r="514">
      <c r="A514" s="57"/>
    </row>
    <row r="515">
      <c r="A515" s="57"/>
    </row>
    <row r="516">
      <c r="A516" s="57"/>
    </row>
    <row r="517">
      <c r="A517" s="57"/>
    </row>
    <row r="518">
      <c r="A518" s="57"/>
    </row>
    <row r="519">
      <c r="A519" s="57"/>
    </row>
    <row r="520">
      <c r="A520" s="57"/>
    </row>
    <row r="521">
      <c r="A521" s="57"/>
    </row>
    <row r="522">
      <c r="A522" s="57"/>
    </row>
    <row r="523">
      <c r="A523" s="57"/>
    </row>
    <row r="524">
      <c r="A524" s="57"/>
    </row>
    <row r="525">
      <c r="A525" s="57"/>
    </row>
    <row r="526">
      <c r="A526" s="57"/>
    </row>
    <row r="527">
      <c r="A527" s="57"/>
    </row>
    <row r="528">
      <c r="A528" s="57"/>
    </row>
    <row r="529">
      <c r="A529" s="57"/>
    </row>
    <row r="530">
      <c r="A530" s="57"/>
    </row>
    <row r="531">
      <c r="A531" s="57"/>
    </row>
    <row r="532">
      <c r="A532" s="57"/>
    </row>
    <row r="533">
      <c r="A533" s="57"/>
    </row>
    <row r="534">
      <c r="A534" s="57"/>
    </row>
    <row r="535">
      <c r="A535" s="57"/>
    </row>
    <row r="536">
      <c r="A536" s="57"/>
    </row>
    <row r="537">
      <c r="A537" s="57"/>
    </row>
    <row r="538">
      <c r="A538" s="57"/>
    </row>
    <row r="539">
      <c r="A539" s="57"/>
    </row>
    <row r="540">
      <c r="A540" s="57"/>
    </row>
    <row r="541">
      <c r="A541" s="57"/>
    </row>
    <row r="542">
      <c r="A542" s="57"/>
    </row>
    <row r="543">
      <c r="A543" s="57"/>
    </row>
    <row r="544">
      <c r="A544" s="57"/>
    </row>
    <row r="545">
      <c r="A545" s="57"/>
    </row>
    <row r="546">
      <c r="A546" s="57"/>
    </row>
    <row r="547">
      <c r="A547" s="57"/>
    </row>
    <row r="548">
      <c r="A548" s="57"/>
    </row>
    <row r="549">
      <c r="A549" s="57"/>
    </row>
    <row r="550">
      <c r="A550" s="57"/>
    </row>
    <row r="551">
      <c r="A551" s="57"/>
    </row>
    <row r="552">
      <c r="A552" s="57"/>
    </row>
    <row r="553">
      <c r="A553" s="57"/>
    </row>
    <row r="554">
      <c r="A554" s="57"/>
    </row>
    <row r="555">
      <c r="A555" s="57"/>
    </row>
    <row r="556">
      <c r="A556" s="57"/>
    </row>
    <row r="557">
      <c r="A557" s="57"/>
    </row>
    <row r="558">
      <c r="A558" s="57"/>
    </row>
    <row r="559">
      <c r="A559" s="57"/>
    </row>
    <row r="560">
      <c r="A560" s="57"/>
    </row>
    <row r="561">
      <c r="A561" s="57"/>
    </row>
    <row r="562">
      <c r="A562" s="57"/>
    </row>
    <row r="563">
      <c r="A563" s="57"/>
    </row>
    <row r="564">
      <c r="A564" s="57"/>
    </row>
    <row r="565">
      <c r="A565" s="57"/>
    </row>
    <row r="566">
      <c r="A566" s="57"/>
    </row>
    <row r="567">
      <c r="A567" s="57"/>
    </row>
    <row r="568">
      <c r="A568" s="57"/>
    </row>
    <row r="569">
      <c r="A569" s="57"/>
    </row>
    <row r="570">
      <c r="A570" s="57"/>
    </row>
    <row r="571">
      <c r="A571" s="57"/>
    </row>
    <row r="572">
      <c r="A572" s="57"/>
    </row>
    <row r="573">
      <c r="A573" s="57"/>
    </row>
    <row r="574">
      <c r="A574" s="57"/>
    </row>
    <row r="575">
      <c r="A575" s="57"/>
    </row>
    <row r="576">
      <c r="A576" s="57"/>
    </row>
    <row r="577">
      <c r="A577" s="57"/>
    </row>
    <row r="578">
      <c r="A578" s="57"/>
    </row>
    <row r="579">
      <c r="A579" s="57"/>
    </row>
    <row r="580">
      <c r="A580" s="57"/>
    </row>
    <row r="581">
      <c r="A581" s="57"/>
    </row>
    <row r="582">
      <c r="A582" s="57"/>
    </row>
    <row r="583">
      <c r="A583" s="57"/>
    </row>
    <row r="584">
      <c r="A584" s="57"/>
    </row>
    <row r="585">
      <c r="A585" s="57"/>
    </row>
    <row r="586">
      <c r="A586" s="57"/>
    </row>
    <row r="587">
      <c r="A587" s="57"/>
    </row>
    <row r="588">
      <c r="A588" s="57"/>
    </row>
    <row r="589">
      <c r="A589" s="57"/>
    </row>
    <row r="590">
      <c r="A590" s="57"/>
    </row>
    <row r="591">
      <c r="A591" s="57"/>
    </row>
    <row r="592">
      <c r="A592" s="57"/>
    </row>
    <row r="593">
      <c r="A593" s="57"/>
    </row>
    <row r="594">
      <c r="A594" s="57"/>
    </row>
    <row r="595">
      <c r="A595" s="57"/>
    </row>
    <row r="596">
      <c r="A596" s="57"/>
    </row>
    <row r="597">
      <c r="A597" s="57"/>
    </row>
    <row r="598">
      <c r="A598" s="57"/>
    </row>
    <row r="599">
      <c r="A599" s="57"/>
    </row>
    <row r="600">
      <c r="A600" s="57"/>
    </row>
    <row r="601">
      <c r="A601" s="57"/>
    </row>
    <row r="602">
      <c r="A602" s="57"/>
    </row>
    <row r="603">
      <c r="A603" s="57"/>
    </row>
    <row r="604">
      <c r="A604" s="57"/>
    </row>
    <row r="605">
      <c r="A605" s="57"/>
    </row>
    <row r="606">
      <c r="A606" s="57"/>
    </row>
    <row r="607">
      <c r="A607" s="57"/>
    </row>
    <row r="608">
      <c r="A608" s="57"/>
    </row>
    <row r="609">
      <c r="A609" s="57"/>
    </row>
    <row r="610">
      <c r="A610" s="57"/>
    </row>
    <row r="611">
      <c r="A611" s="57"/>
    </row>
    <row r="612">
      <c r="A612" s="57"/>
    </row>
    <row r="613">
      <c r="A613" s="57"/>
    </row>
    <row r="614">
      <c r="A614" s="57"/>
    </row>
    <row r="615">
      <c r="A615" s="57"/>
    </row>
    <row r="616">
      <c r="A616" s="57"/>
    </row>
    <row r="617">
      <c r="A617" s="57"/>
    </row>
    <row r="618">
      <c r="A618" s="57"/>
    </row>
    <row r="619">
      <c r="A619" s="57"/>
    </row>
    <row r="620">
      <c r="A620" s="57"/>
    </row>
    <row r="621">
      <c r="A621" s="57"/>
    </row>
    <row r="622">
      <c r="A622" s="57"/>
    </row>
    <row r="623">
      <c r="A623" s="57"/>
    </row>
    <row r="624">
      <c r="A624" s="57"/>
    </row>
    <row r="625">
      <c r="A625" s="57"/>
    </row>
    <row r="626">
      <c r="A626" s="57"/>
    </row>
    <row r="627">
      <c r="A627" s="57"/>
    </row>
    <row r="628">
      <c r="A628" s="57"/>
    </row>
    <row r="629">
      <c r="A629" s="57"/>
    </row>
    <row r="630">
      <c r="A630" s="57"/>
    </row>
    <row r="631">
      <c r="A631" s="57"/>
    </row>
    <row r="632">
      <c r="A632" s="57"/>
    </row>
    <row r="633">
      <c r="A633" s="57"/>
    </row>
    <row r="634">
      <c r="A634" s="57"/>
    </row>
    <row r="635">
      <c r="A635" s="57"/>
    </row>
    <row r="636">
      <c r="A636" s="57"/>
    </row>
    <row r="637">
      <c r="A637" s="57"/>
    </row>
    <row r="638">
      <c r="A638" s="57"/>
    </row>
    <row r="639">
      <c r="A639" s="57"/>
    </row>
    <row r="640">
      <c r="A640" s="57"/>
    </row>
    <row r="641">
      <c r="A641" s="57"/>
    </row>
    <row r="642">
      <c r="A642" s="57"/>
    </row>
    <row r="643">
      <c r="A643" s="57"/>
    </row>
    <row r="644">
      <c r="A644" s="57"/>
    </row>
    <row r="645">
      <c r="A645" s="57"/>
    </row>
    <row r="646">
      <c r="A646" s="57"/>
    </row>
    <row r="647">
      <c r="A647" s="57"/>
    </row>
    <row r="648">
      <c r="A648" s="57"/>
    </row>
    <row r="649">
      <c r="A649" s="57"/>
    </row>
    <row r="650">
      <c r="A650" s="57"/>
    </row>
    <row r="651">
      <c r="A651" s="57"/>
    </row>
    <row r="652">
      <c r="A652" s="57"/>
    </row>
    <row r="653">
      <c r="A653" s="57"/>
    </row>
    <row r="654">
      <c r="A654" s="57"/>
    </row>
    <row r="655">
      <c r="A655" s="57"/>
    </row>
    <row r="656">
      <c r="A656" s="57"/>
    </row>
    <row r="657">
      <c r="A657" s="57"/>
    </row>
    <row r="658">
      <c r="A658" s="57"/>
    </row>
    <row r="659">
      <c r="A659" s="57"/>
    </row>
    <row r="660">
      <c r="A660" s="57"/>
    </row>
    <row r="661">
      <c r="A661" s="57"/>
    </row>
    <row r="662">
      <c r="A662" s="57"/>
    </row>
    <row r="663">
      <c r="A663" s="57"/>
    </row>
    <row r="664">
      <c r="A664" s="57"/>
    </row>
    <row r="665">
      <c r="A665" s="57"/>
    </row>
    <row r="666">
      <c r="A666" s="57"/>
    </row>
    <row r="667">
      <c r="A667" s="57"/>
    </row>
    <row r="668">
      <c r="A668" s="57"/>
    </row>
    <row r="669">
      <c r="A669" s="57"/>
    </row>
    <row r="670">
      <c r="A670" s="57"/>
    </row>
    <row r="671">
      <c r="A671" s="57"/>
    </row>
    <row r="672">
      <c r="A672" s="57"/>
    </row>
    <row r="673">
      <c r="A673" s="57"/>
    </row>
    <row r="674">
      <c r="A674" s="57"/>
    </row>
    <row r="675">
      <c r="A675" s="57"/>
    </row>
    <row r="676">
      <c r="A676" s="57"/>
    </row>
    <row r="677">
      <c r="A677" s="57"/>
    </row>
    <row r="678">
      <c r="A678" s="57"/>
    </row>
    <row r="679">
      <c r="A679" s="57"/>
    </row>
    <row r="680">
      <c r="A680" s="57"/>
    </row>
    <row r="681">
      <c r="A681" s="57"/>
    </row>
    <row r="682">
      <c r="A682" s="57"/>
    </row>
    <row r="683">
      <c r="A683" s="57"/>
    </row>
    <row r="684">
      <c r="A684" s="57"/>
    </row>
    <row r="685">
      <c r="A685" s="57"/>
    </row>
    <row r="686">
      <c r="A686" s="57"/>
    </row>
    <row r="687">
      <c r="A687" s="57"/>
    </row>
    <row r="688">
      <c r="A688" s="57"/>
    </row>
    <row r="689">
      <c r="A689" s="57"/>
    </row>
    <row r="690">
      <c r="A690" s="57"/>
    </row>
    <row r="691">
      <c r="A691" s="57"/>
    </row>
    <row r="692">
      <c r="A692" s="57"/>
    </row>
    <row r="693">
      <c r="A693" s="57"/>
    </row>
    <row r="694">
      <c r="A694" s="57"/>
    </row>
    <row r="695">
      <c r="A695" s="57"/>
    </row>
    <row r="696">
      <c r="A696" s="57"/>
    </row>
    <row r="697">
      <c r="A697" s="57"/>
    </row>
    <row r="698">
      <c r="A698" s="57"/>
    </row>
    <row r="699">
      <c r="A699" s="57"/>
    </row>
    <row r="700">
      <c r="A700" s="57"/>
    </row>
    <row r="701">
      <c r="A701" s="57"/>
    </row>
    <row r="702">
      <c r="A702" s="57"/>
    </row>
    <row r="703">
      <c r="A703" s="57"/>
    </row>
    <row r="704">
      <c r="A704" s="57"/>
    </row>
    <row r="705">
      <c r="A705" s="57"/>
    </row>
    <row r="706">
      <c r="A706" s="57"/>
    </row>
    <row r="707">
      <c r="A707" s="57"/>
    </row>
    <row r="708">
      <c r="A708" s="57"/>
    </row>
    <row r="709">
      <c r="A709" s="57"/>
    </row>
    <row r="710">
      <c r="A710" s="57"/>
    </row>
    <row r="711">
      <c r="A711" s="57"/>
    </row>
    <row r="712">
      <c r="A712" s="57"/>
    </row>
    <row r="713">
      <c r="A713" s="57"/>
    </row>
    <row r="714">
      <c r="A714" s="57"/>
    </row>
    <row r="715">
      <c r="A715" s="57"/>
    </row>
    <row r="716">
      <c r="A716" s="57"/>
    </row>
    <row r="717">
      <c r="A717" s="57"/>
    </row>
    <row r="718">
      <c r="A718" s="57"/>
    </row>
    <row r="719">
      <c r="A719" s="57"/>
    </row>
    <row r="720">
      <c r="A720" s="57"/>
    </row>
    <row r="721">
      <c r="A721" s="57"/>
    </row>
    <row r="722">
      <c r="A722" s="57"/>
    </row>
    <row r="723">
      <c r="A723" s="57"/>
    </row>
    <row r="724">
      <c r="A724" s="57"/>
    </row>
    <row r="725">
      <c r="A725" s="57"/>
    </row>
    <row r="726">
      <c r="A726" s="57"/>
    </row>
    <row r="727">
      <c r="A727" s="57"/>
    </row>
    <row r="728">
      <c r="A728" s="57"/>
    </row>
    <row r="729">
      <c r="A729" s="57"/>
    </row>
    <row r="730">
      <c r="A730" s="57"/>
    </row>
    <row r="731">
      <c r="A731" s="57"/>
    </row>
    <row r="732">
      <c r="A732" s="57"/>
    </row>
    <row r="733">
      <c r="A733" s="57"/>
    </row>
    <row r="734">
      <c r="A734" s="57"/>
    </row>
    <row r="735">
      <c r="A735" s="57"/>
    </row>
    <row r="736">
      <c r="A736" s="57"/>
    </row>
    <row r="737">
      <c r="A737" s="57"/>
    </row>
    <row r="738">
      <c r="A738" s="57"/>
    </row>
    <row r="739">
      <c r="A739" s="57"/>
    </row>
    <row r="740">
      <c r="A740" s="57"/>
    </row>
    <row r="741">
      <c r="A741" s="57"/>
    </row>
    <row r="742">
      <c r="A742" s="57"/>
    </row>
    <row r="743">
      <c r="A743" s="57"/>
    </row>
    <row r="744">
      <c r="A744" s="57"/>
    </row>
    <row r="745">
      <c r="A745" s="57"/>
    </row>
    <row r="746">
      <c r="A746" s="57"/>
    </row>
    <row r="747">
      <c r="A747" s="57"/>
    </row>
    <row r="748">
      <c r="A748" s="57"/>
    </row>
    <row r="749">
      <c r="A749" s="57"/>
    </row>
    <row r="750">
      <c r="A750" s="57"/>
    </row>
    <row r="751">
      <c r="A751" s="57"/>
    </row>
    <row r="752">
      <c r="A752" s="57"/>
    </row>
    <row r="753">
      <c r="A753" s="57"/>
    </row>
    <row r="754">
      <c r="A754" s="57"/>
    </row>
    <row r="755">
      <c r="A755" s="57"/>
    </row>
    <row r="756">
      <c r="A756" s="57"/>
    </row>
    <row r="757">
      <c r="A757" s="57"/>
    </row>
    <row r="758">
      <c r="A758" s="57"/>
    </row>
    <row r="759">
      <c r="A759" s="57"/>
    </row>
    <row r="760">
      <c r="A760" s="57"/>
    </row>
    <row r="761">
      <c r="A761" s="57"/>
    </row>
    <row r="762">
      <c r="A762" s="57"/>
    </row>
    <row r="763">
      <c r="A763" s="57"/>
    </row>
    <row r="764">
      <c r="A764" s="57"/>
    </row>
    <row r="765">
      <c r="A765" s="57"/>
    </row>
    <row r="766">
      <c r="A766" s="57"/>
    </row>
    <row r="767">
      <c r="A767" s="57"/>
    </row>
    <row r="768">
      <c r="A768" s="57"/>
    </row>
    <row r="769">
      <c r="A769" s="57"/>
    </row>
    <row r="770">
      <c r="A770" s="57"/>
    </row>
    <row r="771">
      <c r="A771" s="57"/>
    </row>
    <row r="772">
      <c r="A772" s="57"/>
    </row>
    <row r="773">
      <c r="A773" s="57"/>
    </row>
    <row r="774">
      <c r="A774" s="57"/>
    </row>
    <row r="775">
      <c r="A775" s="57"/>
    </row>
    <row r="776">
      <c r="A776" s="57"/>
    </row>
    <row r="777">
      <c r="A777" s="57"/>
    </row>
    <row r="778">
      <c r="A778" s="57"/>
    </row>
    <row r="779">
      <c r="A779" s="57"/>
    </row>
    <row r="780">
      <c r="A780" s="57"/>
    </row>
    <row r="781">
      <c r="A781" s="57"/>
    </row>
    <row r="782">
      <c r="A782" s="57"/>
    </row>
    <row r="783">
      <c r="A783" s="57"/>
    </row>
    <row r="784">
      <c r="A784" s="57"/>
    </row>
    <row r="785">
      <c r="A785" s="57"/>
    </row>
    <row r="786">
      <c r="A786" s="57"/>
    </row>
    <row r="787">
      <c r="A787" s="57"/>
    </row>
    <row r="788">
      <c r="A788" s="57"/>
    </row>
    <row r="789">
      <c r="A789" s="57"/>
    </row>
    <row r="790">
      <c r="A790" s="57"/>
    </row>
    <row r="791">
      <c r="A791" s="57"/>
    </row>
    <row r="792">
      <c r="A792" s="57"/>
    </row>
    <row r="793">
      <c r="A793" s="57"/>
    </row>
    <row r="794">
      <c r="A794" s="57"/>
    </row>
    <row r="795">
      <c r="A795" s="57"/>
    </row>
    <row r="796">
      <c r="A796" s="57"/>
    </row>
    <row r="797">
      <c r="A797" s="57"/>
    </row>
    <row r="798">
      <c r="A798" s="57"/>
    </row>
    <row r="799">
      <c r="A799" s="57"/>
    </row>
    <row r="800">
      <c r="A800" s="57"/>
    </row>
    <row r="801">
      <c r="A801" s="57"/>
    </row>
    <row r="802">
      <c r="A802" s="57"/>
    </row>
    <row r="803">
      <c r="A803" s="57"/>
    </row>
    <row r="804">
      <c r="A804" s="57"/>
    </row>
    <row r="805">
      <c r="A805" s="57"/>
    </row>
    <row r="806">
      <c r="A806" s="57"/>
    </row>
    <row r="807">
      <c r="A807" s="57"/>
    </row>
    <row r="808">
      <c r="A808" s="57"/>
    </row>
    <row r="809">
      <c r="A809" s="57"/>
    </row>
    <row r="810">
      <c r="A810" s="57"/>
    </row>
    <row r="811">
      <c r="A811" s="57"/>
    </row>
    <row r="812">
      <c r="A812" s="57"/>
    </row>
    <row r="813">
      <c r="A813" s="57"/>
    </row>
    <row r="814">
      <c r="A814" s="57"/>
    </row>
    <row r="815">
      <c r="A815" s="57"/>
    </row>
    <row r="816">
      <c r="A816" s="57"/>
    </row>
    <row r="817">
      <c r="A817" s="57"/>
    </row>
    <row r="818">
      <c r="A818" s="57"/>
    </row>
    <row r="819">
      <c r="A819" s="57"/>
    </row>
    <row r="820">
      <c r="A820" s="57"/>
    </row>
    <row r="821">
      <c r="A821" s="57"/>
    </row>
    <row r="822">
      <c r="A822" s="57"/>
    </row>
    <row r="823">
      <c r="A823" s="57"/>
    </row>
    <row r="824">
      <c r="A824" s="57"/>
    </row>
    <row r="825">
      <c r="A825" s="57"/>
    </row>
    <row r="826">
      <c r="A826" s="57"/>
    </row>
    <row r="827">
      <c r="A827" s="57"/>
    </row>
    <row r="828">
      <c r="A828" s="57"/>
    </row>
    <row r="829">
      <c r="A829" s="57"/>
    </row>
    <row r="830">
      <c r="A830" s="57"/>
    </row>
    <row r="831">
      <c r="A831" s="57"/>
    </row>
    <row r="832">
      <c r="A832" s="57"/>
    </row>
    <row r="833">
      <c r="A833" s="57"/>
    </row>
    <row r="834">
      <c r="A834" s="57"/>
    </row>
    <row r="835">
      <c r="A835" s="57"/>
    </row>
    <row r="836">
      <c r="A836" s="57"/>
    </row>
    <row r="837">
      <c r="A837" s="57"/>
    </row>
    <row r="838">
      <c r="A838" s="57"/>
    </row>
    <row r="839">
      <c r="A839" s="57"/>
    </row>
    <row r="840">
      <c r="A840" s="57"/>
    </row>
    <row r="841">
      <c r="A841" s="57"/>
    </row>
    <row r="842">
      <c r="A842" s="57"/>
    </row>
    <row r="843">
      <c r="A843" s="57"/>
    </row>
    <row r="844">
      <c r="A844" s="57"/>
    </row>
    <row r="845">
      <c r="A845" s="57"/>
    </row>
    <row r="846">
      <c r="A846" s="57"/>
    </row>
    <row r="847">
      <c r="A847" s="57"/>
    </row>
    <row r="848">
      <c r="A848" s="57"/>
    </row>
    <row r="849">
      <c r="A849" s="57"/>
    </row>
    <row r="850">
      <c r="A850" s="57"/>
    </row>
    <row r="851">
      <c r="A851" s="57"/>
    </row>
    <row r="852">
      <c r="A852" s="57"/>
    </row>
    <row r="853">
      <c r="A853" s="57"/>
    </row>
    <row r="854">
      <c r="A854" s="57"/>
    </row>
    <row r="855">
      <c r="A855" s="57"/>
    </row>
    <row r="856">
      <c r="A856" s="57"/>
    </row>
    <row r="857">
      <c r="A857" s="57"/>
    </row>
    <row r="858">
      <c r="A858" s="57"/>
    </row>
    <row r="859">
      <c r="A859" s="57"/>
    </row>
    <row r="860">
      <c r="A860" s="57"/>
    </row>
    <row r="861">
      <c r="A861" s="57"/>
    </row>
    <row r="862">
      <c r="A862" s="57"/>
    </row>
    <row r="863">
      <c r="A863" s="57"/>
    </row>
    <row r="864">
      <c r="A864" s="57"/>
    </row>
    <row r="865">
      <c r="A865" s="57"/>
    </row>
    <row r="866">
      <c r="A866" s="57"/>
    </row>
    <row r="867">
      <c r="A867" s="57"/>
    </row>
    <row r="868">
      <c r="A868" s="57"/>
    </row>
    <row r="869">
      <c r="A869" s="57"/>
    </row>
    <row r="870">
      <c r="A870" s="57"/>
    </row>
    <row r="871">
      <c r="A871" s="57"/>
    </row>
    <row r="872">
      <c r="A872" s="57"/>
    </row>
    <row r="873">
      <c r="A873" s="57"/>
    </row>
    <row r="874">
      <c r="A874" s="57"/>
    </row>
    <row r="875">
      <c r="A875" s="57"/>
    </row>
    <row r="876">
      <c r="A876" s="57"/>
    </row>
    <row r="877">
      <c r="A877" s="57"/>
    </row>
    <row r="878">
      <c r="A878" s="57"/>
    </row>
    <row r="879">
      <c r="A879" s="57"/>
    </row>
    <row r="880">
      <c r="A880" s="57"/>
    </row>
    <row r="881">
      <c r="A881" s="57"/>
    </row>
    <row r="882">
      <c r="A882" s="57"/>
    </row>
    <row r="883">
      <c r="A883" s="57"/>
    </row>
    <row r="884">
      <c r="A884" s="57"/>
    </row>
    <row r="885">
      <c r="A885" s="57"/>
    </row>
    <row r="886">
      <c r="A886" s="57"/>
    </row>
    <row r="887">
      <c r="A887" s="57"/>
    </row>
    <row r="888">
      <c r="A888" s="57"/>
    </row>
    <row r="889">
      <c r="A889" s="57"/>
    </row>
    <row r="890">
      <c r="A890" s="57"/>
    </row>
    <row r="891">
      <c r="A891" s="57"/>
    </row>
    <row r="892">
      <c r="A892" s="57"/>
    </row>
    <row r="893">
      <c r="A893" s="57"/>
    </row>
    <row r="894">
      <c r="A894" s="57"/>
    </row>
    <row r="895">
      <c r="A895" s="57"/>
    </row>
    <row r="896">
      <c r="A896" s="57"/>
    </row>
    <row r="897">
      <c r="A897" s="57"/>
    </row>
    <row r="898">
      <c r="A898" s="57"/>
    </row>
    <row r="899">
      <c r="A899" s="57"/>
    </row>
    <row r="900">
      <c r="A900" s="57"/>
    </row>
    <row r="901">
      <c r="A901" s="57"/>
    </row>
    <row r="902">
      <c r="A902" s="57"/>
    </row>
    <row r="903">
      <c r="A903" s="57"/>
    </row>
    <row r="904">
      <c r="A904" s="57"/>
    </row>
    <row r="905">
      <c r="A905" s="57"/>
    </row>
    <row r="906">
      <c r="A906" s="57"/>
    </row>
    <row r="907">
      <c r="A907" s="57"/>
    </row>
    <row r="908">
      <c r="A908" s="57"/>
    </row>
    <row r="909">
      <c r="A909" s="57"/>
    </row>
    <row r="910">
      <c r="A910" s="57"/>
    </row>
    <row r="911">
      <c r="A911" s="57"/>
    </row>
    <row r="912">
      <c r="A912" s="57"/>
    </row>
    <row r="913">
      <c r="A913" s="57"/>
    </row>
    <row r="914">
      <c r="A914" s="57"/>
    </row>
    <row r="915">
      <c r="A915" s="57"/>
    </row>
    <row r="916">
      <c r="A916" s="57"/>
    </row>
    <row r="917">
      <c r="A917" s="57"/>
    </row>
    <row r="918">
      <c r="A918" s="57"/>
    </row>
    <row r="919">
      <c r="A919" s="57"/>
    </row>
    <row r="920">
      <c r="A920" s="57"/>
    </row>
    <row r="921">
      <c r="A921" s="57"/>
    </row>
    <row r="922">
      <c r="A922" s="57"/>
    </row>
    <row r="923">
      <c r="A923" s="57"/>
    </row>
    <row r="924">
      <c r="A924" s="57"/>
    </row>
    <row r="925">
      <c r="A925" s="57"/>
    </row>
    <row r="926">
      <c r="A926" s="57"/>
    </row>
    <row r="927">
      <c r="A927" s="57"/>
    </row>
    <row r="928">
      <c r="A928" s="57"/>
    </row>
    <row r="929">
      <c r="A929" s="57"/>
    </row>
    <row r="930">
      <c r="A930" s="57"/>
    </row>
    <row r="931">
      <c r="A931" s="57"/>
    </row>
    <row r="932">
      <c r="A932" s="57"/>
    </row>
    <row r="933">
      <c r="A933" s="57"/>
    </row>
    <row r="934">
      <c r="A934" s="57"/>
    </row>
    <row r="935">
      <c r="A935" s="57"/>
    </row>
    <row r="936">
      <c r="A936" s="57"/>
    </row>
    <row r="937">
      <c r="A937" s="57"/>
    </row>
    <row r="938">
      <c r="A938" s="57"/>
    </row>
    <row r="939">
      <c r="A939" s="57"/>
    </row>
    <row r="940">
      <c r="A940" s="57"/>
    </row>
    <row r="941">
      <c r="A941" s="57"/>
    </row>
    <row r="942">
      <c r="A942" s="57"/>
    </row>
    <row r="943">
      <c r="A943" s="57"/>
    </row>
    <row r="944">
      <c r="A944" s="57"/>
    </row>
    <row r="945">
      <c r="A945" s="57"/>
    </row>
    <row r="946">
      <c r="A946" s="57"/>
    </row>
    <row r="947">
      <c r="A947" s="57"/>
    </row>
    <row r="948">
      <c r="A948" s="57"/>
    </row>
    <row r="949">
      <c r="A949" s="57"/>
    </row>
    <row r="950">
      <c r="A950" s="57"/>
    </row>
    <row r="951">
      <c r="A951" s="57"/>
    </row>
    <row r="952">
      <c r="A952" s="57"/>
    </row>
    <row r="953">
      <c r="A953" s="57"/>
    </row>
    <row r="954">
      <c r="A954" s="57"/>
    </row>
    <row r="955">
      <c r="A955" s="57"/>
    </row>
    <row r="956">
      <c r="A956" s="57"/>
    </row>
    <row r="957">
      <c r="A957" s="57"/>
    </row>
    <row r="958">
      <c r="A958" s="57"/>
    </row>
    <row r="959">
      <c r="A959" s="57"/>
    </row>
    <row r="960">
      <c r="A960" s="57"/>
    </row>
    <row r="961">
      <c r="A961" s="57"/>
    </row>
    <row r="962">
      <c r="A962" s="57"/>
    </row>
    <row r="963">
      <c r="A963" s="57"/>
    </row>
    <row r="964">
      <c r="A964" s="57"/>
    </row>
    <row r="965">
      <c r="A965" s="57"/>
    </row>
    <row r="966">
      <c r="A966" s="57"/>
    </row>
    <row r="967">
      <c r="A967" s="57"/>
    </row>
    <row r="968">
      <c r="A968" s="57"/>
    </row>
    <row r="969">
      <c r="A969" s="57"/>
    </row>
    <row r="970">
      <c r="A970" s="57"/>
    </row>
    <row r="971">
      <c r="A971" s="57"/>
    </row>
    <row r="972">
      <c r="A972" s="57"/>
    </row>
    <row r="973">
      <c r="A973" s="57"/>
    </row>
    <row r="974">
      <c r="A974" s="57"/>
    </row>
    <row r="975">
      <c r="A975" s="57"/>
    </row>
    <row r="976">
      <c r="A976" s="57"/>
    </row>
    <row r="977">
      <c r="A977" s="57"/>
    </row>
    <row r="978">
      <c r="A978" s="57"/>
    </row>
    <row r="979">
      <c r="A979" s="57"/>
    </row>
    <row r="980">
      <c r="A980" s="57"/>
    </row>
    <row r="981">
      <c r="A981" s="57"/>
    </row>
    <row r="982">
      <c r="A982" s="57"/>
    </row>
    <row r="983">
      <c r="A983" s="57"/>
    </row>
    <row r="984">
      <c r="A984" s="57"/>
    </row>
    <row r="985">
      <c r="A985" s="57"/>
    </row>
    <row r="986">
      <c r="A986" s="57"/>
    </row>
    <row r="987">
      <c r="A987" s="57"/>
    </row>
    <row r="988">
      <c r="A988" s="57"/>
    </row>
    <row r="989">
      <c r="A989" s="57"/>
    </row>
    <row r="990">
      <c r="A990" s="57"/>
    </row>
    <row r="991">
      <c r="A991" s="57"/>
    </row>
    <row r="992">
      <c r="A992" s="57"/>
    </row>
    <row r="993">
      <c r="A993" s="57"/>
    </row>
    <row r="994">
      <c r="A994" s="57"/>
    </row>
    <row r="995">
      <c r="A995" s="57"/>
    </row>
    <row r="996">
      <c r="A996" s="57"/>
    </row>
    <row r="997">
      <c r="A997" s="57"/>
    </row>
    <row r="998">
      <c r="A998" s="57"/>
    </row>
    <row r="999">
      <c r="A999" s="57"/>
    </row>
  </sheetData>
  <mergeCells count="2">
    <mergeCell ref="C1:E1"/>
    <mergeCell ref="F1:H1"/>
  </mergeCells>
  <hyperlinks>
    <hyperlink r:id="rId1" ref="E2"/>
    <hyperlink r:id="rId2" ref="H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63"/>
    <col customWidth="1" min="3" max="3" width="25.88"/>
    <col customWidth="1" min="4" max="4" width="25.63"/>
    <col customWidth="1" min="5" max="5" width="16.0"/>
    <col customWidth="1" min="6" max="6" width="13.38"/>
    <col customWidth="1" min="7" max="7" width="14.63"/>
    <col customWidth="1" min="8" max="8" width="14.5"/>
  </cols>
  <sheetData>
    <row r="1">
      <c r="A1" s="38" t="s">
        <v>4</v>
      </c>
      <c r="B1" s="38" t="s">
        <v>102</v>
      </c>
      <c r="C1" s="38" t="s">
        <v>96</v>
      </c>
      <c r="D1" s="38" t="s">
        <v>103</v>
      </c>
      <c r="E1" s="38" t="s">
        <v>54</v>
      </c>
      <c r="F1" s="38" t="s">
        <v>55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>
      <c r="A2" s="95">
        <v>11.0</v>
      </c>
      <c r="B2" s="42">
        <v>91.5</v>
      </c>
      <c r="C2" s="89">
        <v>0.0</v>
      </c>
      <c r="D2" s="42">
        <f t="shared" ref="D2:D20" si="1">(B2-C2)*1.5</f>
        <v>137.25</v>
      </c>
      <c r="E2" s="42">
        <f t="shared" ref="E2:E20" si="2">(D2-$J$10)/($D$2 - $J$10)</f>
        <v>1</v>
      </c>
      <c r="F2" s="42">
        <f t="shared" ref="F2:F9" si="3">E2*150</f>
        <v>150</v>
      </c>
    </row>
    <row r="3">
      <c r="A3" s="95">
        <v>45.0</v>
      </c>
      <c r="B3" s="42">
        <v>88.5</v>
      </c>
      <c r="C3" s="89">
        <v>0.0</v>
      </c>
      <c r="D3" s="42">
        <f t="shared" si="1"/>
        <v>132.75</v>
      </c>
      <c r="E3" s="42">
        <f t="shared" si="2"/>
        <v>0.9546570037</v>
      </c>
      <c r="F3" s="42">
        <f t="shared" si="3"/>
        <v>143.1985506</v>
      </c>
    </row>
    <row r="4">
      <c r="A4" s="96">
        <v>25.0</v>
      </c>
      <c r="B4" s="46">
        <v>84.5</v>
      </c>
      <c r="C4" s="97">
        <v>0.0</v>
      </c>
      <c r="D4" s="46">
        <f t="shared" si="1"/>
        <v>126.75</v>
      </c>
      <c r="E4" s="46">
        <f t="shared" si="2"/>
        <v>0.8941996754</v>
      </c>
      <c r="F4" s="46">
        <f t="shared" si="3"/>
        <v>134.1299513</v>
      </c>
    </row>
    <row r="5">
      <c r="A5" s="96">
        <v>41.0</v>
      </c>
      <c r="B5" s="46">
        <v>82.5</v>
      </c>
      <c r="C5" s="97">
        <v>0.0</v>
      </c>
      <c r="D5" s="46">
        <f t="shared" si="1"/>
        <v>123.75</v>
      </c>
      <c r="E5" s="46">
        <f t="shared" si="2"/>
        <v>0.8639710112</v>
      </c>
      <c r="F5" s="46">
        <f t="shared" si="3"/>
        <v>129.5956517</v>
      </c>
    </row>
    <row r="6">
      <c r="A6" s="96">
        <v>13.0</v>
      </c>
      <c r="B6" s="46">
        <v>79.0</v>
      </c>
      <c r="C6" s="97">
        <v>0.0</v>
      </c>
      <c r="D6" s="46">
        <f t="shared" si="1"/>
        <v>118.5</v>
      </c>
      <c r="E6" s="46">
        <f t="shared" si="2"/>
        <v>0.8110708489</v>
      </c>
      <c r="F6" s="46">
        <f t="shared" si="3"/>
        <v>121.6606273</v>
      </c>
    </row>
    <row r="7">
      <c r="A7" s="98">
        <v>43.0</v>
      </c>
      <c r="B7" s="50">
        <v>77.5</v>
      </c>
      <c r="C7" s="94">
        <v>0.0</v>
      </c>
      <c r="D7" s="50">
        <f t="shared" si="1"/>
        <v>116.25</v>
      </c>
      <c r="E7" s="50">
        <f t="shared" si="2"/>
        <v>0.7883993508</v>
      </c>
      <c r="F7" s="50">
        <f t="shared" si="3"/>
        <v>118.2599026</v>
      </c>
    </row>
    <row r="8">
      <c r="A8" s="98">
        <v>17.0</v>
      </c>
      <c r="B8" s="50">
        <v>77.0</v>
      </c>
      <c r="C8" s="94">
        <v>0.75</v>
      </c>
      <c r="D8" s="50">
        <f t="shared" si="1"/>
        <v>114.375</v>
      </c>
      <c r="E8" s="50">
        <f t="shared" si="2"/>
        <v>0.7695064357</v>
      </c>
      <c r="F8" s="50">
        <f t="shared" si="3"/>
        <v>115.4259654</v>
      </c>
      <c r="I8" s="38" t="s">
        <v>64</v>
      </c>
      <c r="J8" s="51">
        <f>AVERAGE(D2:D20)</f>
        <v>92.19078947</v>
      </c>
    </row>
    <row r="9">
      <c r="A9" s="98">
        <v>23.0</v>
      </c>
      <c r="B9" s="94">
        <v>76.0</v>
      </c>
      <c r="C9" s="94">
        <v>0.75</v>
      </c>
      <c r="D9" s="50">
        <f t="shared" si="1"/>
        <v>112.875</v>
      </c>
      <c r="E9" s="50">
        <f t="shared" si="2"/>
        <v>0.7543921036</v>
      </c>
      <c r="F9" s="50">
        <f t="shared" si="3"/>
        <v>113.1588155</v>
      </c>
      <c r="I9" s="38" t="s">
        <v>66</v>
      </c>
      <c r="J9" s="51">
        <f>STDEV(D2:D20)</f>
        <v>36.12289422</v>
      </c>
    </row>
    <row r="10">
      <c r="A10" s="99">
        <v>53.0</v>
      </c>
      <c r="B10" s="55">
        <v>73.0</v>
      </c>
      <c r="C10" s="56">
        <v>0.0</v>
      </c>
      <c r="D10" s="55">
        <f t="shared" si="1"/>
        <v>109.5</v>
      </c>
      <c r="E10" s="55">
        <f t="shared" si="2"/>
        <v>0.7203848564</v>
      </c>
      <c r="F10" s="56">
        <v>15.0</v>
      </c>
      <c r="I10" s="38" t="s">
        <v>68</v>
      </c>
      <c r="J10" s="51">
        <f>AVERAGE(D2:D20) - 1.5*STDEV(D2:D20)</f>
        <v>38.00644814</v>
      </c>
    </row>
    <row r="11">
      <c r="A11" s="99">
        <v>21.0</v>
      </c>
      <c r="B11" s="56">
        <v>70.5</v>
      </c>
      <c r="C11" s="56">
        <v>0.75</v>
      </c>
      <c r="D11" s="55">
        <f t="shared" si="1"/>
        <v>104.625</v>
      </c>
      <c r="E11" s="55">
        <f t="shared" si="2"/>
        <v>0.6712632772</v>
      </c>
      <c r="F11" s="56">
        <v>15.0</v>
      </c>
    </row>
    <row r="12">
      <c r="A12" s="99">
        <v>55.0</v>
      </c>
      <c r="B12" s="55">
        <v>68.5</v>
      </c>
      <c r="C12" s="56">
        <v>0.0</v>
      </c>
      <c r="D12" s="55">
        <f t="shared" si="1"/>
        <v>102.75</v>
      </c>
      <c r="E12" s="55">
        <f t="shared" si="2"/>
        <v>0.6523703621</v>
      </c>
      <c r="F12" s="56">
        <v>15.0</v>
      </c>
    </row>
    <row r="13">
      <c r="A13" s="99">
        <v>49.0</v>
      </c>
      <c r="B13" s="55">
        <v>61.5</v>
      </c>
      <c r="C13" s="56">
        <v>0.0</v>
      </c>
      <c r="D13" s="55">
        <f t="shared" si="1"/>
        <v>92.25</v>
      </c>
      <c r="E13" s="55">
        <f t="shared" si="2"/>
        <v>0.5465700375</v>
      </c>
      <c r="F13" s="56">
        <v>15.0</v>
      </c>
    </row>
    <row r="14">
      <c r="A14" s="99">
        <v>51.0</v>
      </c>
      <c r="B14" s="55">
        <v>58.0</v>
      </c>
      <c r="C14" s="56">
        <v>0.0</v>
      </c>
      <c r="D14" s="55">
        <f t="shared" si="1"/>
        <v>87</v>
      </c>
      <c r="E14" s="55">
        <f t="shared" si="2"/>
        <v>0.4936698752</v>
      </c>
      <c r="F14" s="56">
        <v>15.0</v>
      </c>
    </row>
    <row r="15">
      <c r="A15" s="99">
        <v>29.0</v>
      </c>
      <c r="B15" s="55">
        <v>53.0</v>
      </c>
      <c r="C15" s="56">
        <v>0.0</v>
      </c>
      <c r="D15" s="55">
        <f t="shared" si="1"/>
        <v>79.5</v>
      </c>
      <c r="E15" s="55">
        <f t="shared" si="2"/>
        <v>0.4180982147</v>
      </c>
      <c r="F15" s="56">
        <v>15.0</v>
      </c>
    </row>
    <row r="16">
      <c r="A16" s="99">
        <v>57.0</v>
      </c>
      <c r="B16" s="55">
        <v>34.0</v>
      </c>
      <c r="C16" s="56">
        <v>0.0</v>
      </c>
      <c r="D16" s="55">
        <f t="shared" si="1"/>
        <v>51</v>
      </c>
      <c r="E16" s="55">
        <f t="shared" si="2"/>
        <v>0.1309259051</v>
      </c>
      <c r="F16" s="56">
        <v>15.0</v>
      </c>
    </row>
    <row r="17">
      <c r="A17" s="99">
        <v>19.0</v>
      </c>
      <c r="B17" s="55">
        <v>30.0</v>
      </c>
      <c r="C17" s="56">
        <v>0.0</v>
      </c>
      <c r="D17" s="55">
        <f t="shared" si="1"/>
        <v>45</v>
      </c>
      <c r="E17" s="55">
        <f t="shared" si="2"/>
        <v>0.07046857681</v>
      </c>
      <c r="F17" s="56">
        <v>15.0</v>
      </c>
    </row>
    <row r="18">
      <c r="A18" s="99">
        <v>59.0</v>
      </c>
      <c r="B18" s="55">
        <v>26.0</v>
      </c>
      <c r="C18" s="56">
        <v>0.0</v>
      </c>
      <c r="D18" s="55">
        <f t="shared" si="1"/>
        <v>39</v>
      </c>
      <c r="E18" s="55">
        <f t="shared" si="2"/>
        <v>0.01001124847</v>
      </c>
      <c r="F18" s="56">
        <v>15.0</v>
      </c>
    </row>
    <row r="19">
      <c r="A19" s="99">
        <v>61.0</v>
      </c>
      <c r="B19" s="55">
        <v>20.0</v>
      </c>
      <c r="C19" s="56">
        <v>0.0</v>
      </c>
      <c r="D19" s="55">
        <f t="shared" si="1"/>
        <v>30</v>
      </c>
      <c r="E19" s="55">
        <f t="shared" si="2"/>
        <v>-0.08067474404</v>
      </c>
      <c r="F19" s="56">
        <v>0.0</v>
      </c>
    </row>
    <row r="20">
      <c r="A20" s="99">
        <v>47.0</v>
      </c>
      <c r="B20" s="55">
        <v>19.0</v>
      </c>
      <c r="C20" s="56">
        <v>0.0</v>
      </c>
      <c r="D20" s="55">
        <f t="shared" si="1"/>
        <v>28.5</v>
      </c>
      <c r="E20" s="55">
        <f t="shared" si="2"/>
        <v>-0.09578907612</v>
      </c>
      <c r="F20" s="56">
        <v>0.0</v>
      </c>
    </row>
    <row r="21">
      <c r="A21" s="57"/>
    </row>
    <row r="22">
      <c r="A22" s="100"/>
    </row>
    <row r="23">
      <c r="A23" s="57"/>
    </row>
    <row r="24">
      <c r="A24" s="57"/>
    </row>
    <row r="25">
      <c r="A25" s="57"/>
    </row>
    <row r="26">
      <c r="A26" s="57"/>
    </row>
    <row r="27">
      <c r="A27" s="57"/>
    </row>
    <row r="28">
      <c r="A28" s="57"/>
    </row>
    <row r="29">
      <c r="A29" s="57"/>
    </row>
    <row r="30">
      <c r="A30" s="57"/>
    </row>
    <row r="31">
      <c r="A31" s="57"/>
    </row>
    <row r="32">
      <c r="A32" s="57"/>
    </row>
    <row r="33">
      <c r="A33" s="57"/>
    </row>
    <row r="34">
      <c r="A34" s="57"/>
    </row>
    <row r="35">
      <c r="A35" s="57"/>
    </row>
    <row r="36">
      <c r="A36" s="57"/>
    </row>
    <row r="37">
      <c r="A37" s="57"/>
    </row>
    <row r="38">
      <c r="A38" s="57"/>
    </row>
    <row r="39">
      <c r="A39" s="57"/>
    </row>
    <row r="40">
      <c r="A40" s="57"/>
    </row>
    <row r="41">
      <c r="A41" s="57"/>
    </row>
    <row r="42">
      <c r="A42" s="57"/>
    </row>
    <row r="43">
      <c r="A43" s="57"/>
    </row>
    <row r="44">
      <c r="A44" s="57"/>
    </row>
    <row r="45">
      <c r="A45" s="57"/>
    </row>
    <row r="46">
      <c r="A46" s="57"/>
    </row>
    <row r="47">
      <c r="A47" s="57"/>
    </row>
    <row r="48">
      <c r="A48" s="57"/>
    </row>
    <row r="49">
      <c r="A49" s="57"/>
    </row>
    <row r="50">
      <c r="A50" s="57"/>
    </row>
    <row r="51">
      <c r="A51" s="57"/>
    </row>
    <row r="52">
      <c r="A52" s="57"/>
    </row>
    <row r="53">
      <c r="A53" s="57"/>
    </row>
    <row r="54">
      <c r="A54" s="57"/>
    </row>
    <row r="55">
      <c r="A55" s="57"/>
    </row>
    <row r="56">
      <c r="A56" s="57"/>
    </row>
    <row r="57">
      <c r="A57" s="57"/>
    </row>
    <row r="58">
      <c r="A58" s="57"/>
    </row>
    <row r="59">
      <c r="A59" s="57"/>
    </row>
    <row r="60">
      <c r="A60" s="57"/>
    </row>
    <row r="61">
      <c r="A61" s="57"/>
    </row>
    <row r="62">
      <c r="A62" s="57"/>
    </row>
    <row r="63">
      <c r="A63" s="57"/>
    </row>
    <row r="64">
      <c r="A64" s="57"/>
    </row>
    <row r="65">
      <c r="A65" s="57"/>
    </row>
    <row r="66">
      <c r="A66" s="57"/>
    </row>
    <row r="67">
      <c r="A67" s="57"/>
    </row>
    <row r="68">
      <c r="A68" s="57"/>
    </row>
    <row r="69">
      <c r="A69" s="57"/>
    </row>
    <row r="70">
      <c r="A70" s="57"/>
    </row>
    <row r="71">
      <c r="A71" s="57"/>
    </row>
    <row r="72">
      <c r="A72" s="57"/>
    </row>
    <row r="73">
      <c r="A73" s="57"/>
    </row>
    <row r="74">
      <c r="A74" s="57"/>
    </row>
    <row r="75">
      <c r="A75" s="57"/>
    </row>
    <row r="76">
      <c r="A76" s="57"/>
    </row>
    <row r="77">
      <c r="A77" s="57"/>
    </row>
    <row r="78">
      <c r="A78" s="57"/>
    </row>
    <row r="79">
      <c r="A79" s="57"/>
    </row>
    <row r="80">
      <c r="A80" s="57"/>
    </row>
    <row r="81">
      <c r="A81" s="57"/>
    </row>
    <row r="82">
      <c r="A82" s="57"/>
    </row>
    <row r="83">
      <c r="A83" s="57"/>
    </row>
    <row r="84">
      <c r="A84" s="57"/>
    </row>
    <row r="85">
      <c r="A85" s="57"/>
    </row>
    <row r="86">
      <c r="A86" s="57"/>
    </row>
    <row r="87">
      <c r="A87" s="57"/>
    </row>
    <row r="88">
      <c r="A88" s="57"/>
    </row>
    <row r="89">
      <c r="A89" s="57"/>
    </row>
    <row r="90">
      <c r="A90" s="57"/>
    </row>
    <row r="91">
      <c r="A91" s="57"/>
    </row>
    <row r="92">
      <c r="A92" s="57"/>
    </row>
    <row r="93">
      <c r="A93" s="57"/>
    </row>
    <row r="94">
      <c r="A94" s="57"/>
    </row>
    <row r="95">
      <c r="A95" s="57"/>
    </row>
    <row r="96">
      <c r="A96" s="57"/>
    </row>
    <row r="97">
      <c r="A97" s="57"/>
    </row>
    <row r="98">
      <c r="A98" s="57"/>
    </row>
    <row r="99">
      <c r="A99" s="57"/>
    </row>
    <row r="100">
      <c r="A100" s="57"/>
    </row>
    <row r="101">
      <c r="A101" s="57"/>
    </row>
    <row r="102">
      <c r="A102" s="57"/>
    </row>
    <row r="103">
      <c r="A103" s="57"/>
    </row>
    <row r="104">
      <c r="A104" s="57"/>
    </row>
    <row r="105">
      <c r="A105" s="57"/>
    </row>
    <row r="106">
      <c r="A106" s="57"/>
    </row>
    <row r="107">
      <c r="A107" s="57"/>
    </row>
    <row r="108">
      <c r="A108" s="57"/>
    </row>
    <row r="109">
      <c r="A109" s="57"/>
    </row>
    <row r="110">
      <c r="A110" s="57"/>
    </row>
    <row r="111">
      <c r="A111" s="57"/>
    </row>
    <row r="112">
      <c r="A112" s="57"/>
    </row>
    <row r="113">
      <c r="A113" s="57"/>
    </row>
    <row r="114">
      <c r="A114" s="57"/>
    </row>
    <row r="115">
      <c r="A115" s="57"/>
    </row>
    <row r="116">
      <c r="A116" s="57"/>
    </row>
    <row r="117">
      <c r="A117" s="57"/>
    </row>
    <row r="118">
      <c r="A118" s="57"/>
    </row>
    <row r="119">
      <c r="A119" s="57"/>
    </row>
    <row r="120">
      <c r="A120" s="57"/>
    </row>
    <row r="121">
      <c r="A121" s="57"/>
    </row>
    <row r="122">
      <c r="A122" s="57"/>
    </row>
    <row r="123">
      <c r="A123" s="57"/>
    </row>
    <row r="124">
      <c r="A124" s="57"/>
    </row>
    <row r="125">
      <c r="A125" s="57"/>
    </row>
    <row r="126">
      <c r="A126" s="57"/>
    </row>
    <row r="127">
      <c r="A127" s="57"/>
    </row>
    <row r="128">
      <c r="A128" s="57"/>
    </row>
    <row r="129">
      <c r="A129" s="57"/>
    </row>
    <row r="130">
      <c r="A130" s="57"/>
    </row>
    <row r="131">
      <c r="A131" s="57"/>
    </row>
    <row r="132">
      <c r="A132" s="57"/>
    </row>
    <row r="133">
      <c r="A133" s="57"/>
    </row>
    <row r="134">
      <c r="A134" s="57"/>
    </row>
    <row r="135">
      <c r="A135" s="57"/>
    </row>
    <row r="136">
      <c r="A136" s="57"/>
    </row>
    <row r="137">
      <c r="A137" s="57"/>
    </row>
    <row r="138">
      <c r="A138" s="57"/>
    </row>
    <row r="139">
      <c r="A139" s="57"/>
    </row>
    <row r="140">
      <c r="A140" s="57"/>
    </row>
    <row r="141">
      <c r="A141" s="57"/>
    </row>
    <row r="142">
      <c r="A142" s="57"/>
    </row>
    <row r="143">
      <c r="A143" s="57"/>
    </row>
    <row r="144">
      <c r="A144" s="57"/>
    </row>
    <row r="145">
      <c r="A145" s="57"/>
    </row>
    <row r="146">
      <c r="A146" s="57"/>
    </row>
    <row r="147">
      <c r="A147" s="57"/>
    </row>
    <row r="148">
      <c r="A148" s="57"/>
    </row>
    <row r="149">
      <c r="A149" s="57"/>
    </row>
    <row r="150">
      <c r="A150" s="57"/>
    </row>
    <row r="151">
      <c r="A151" s="57"/>
    </row>
    <row r="152">
      <c r="A152" s="57"/>
    </row>
    <row r="153">
      <c r="A153" s="57"/>
    </row>
    <row r="154">
      <c r="A154" s="57"/>
    </row>
    <row r="155">
      <c r="A155" s="57"/>
    </row>
    <row r="156">
      <c r="A156" s="57"/>
    </row>
    <row r="157">
      <c r="A157" s="57"/>
    </row>
    <row r="158">
      <c r="A158" s="57"/>
    </row>
    <row r="159">
      <c r="A159" s="57"/>
    </row>
    <row r="160">
      <c r="A160" s="57"/>
    </row>
    <row r="161">
      <c r="A161" s="57"/>
    </row>
    <row r="162">
      <c r="A162" s="57"/>
    </row>
    <row r="163">
      <c r="A163" s="57"/>
    </row>
    <row r="164">
      <c r="A164" s="57"/>
    </row>
    <row r="165">
      <c r="A165" s="57"/>
    </row>
    <row r="166">
      <c r="A166" s="57"/>
    </row>
    <row r="167">
      <c r="A167" s="57"/>
    </row>
    <row r="168">
      <c r="A168" s="57"/>
    </row>
    <row r="169">
      <c r="A169" s="57"/>
    </row>
    <row r="170">
      <c r="A170" s="57"/>
    </row>
    <row r="171">
      <c r="A171" s="57"/>
    </row>
    <row r="172">
      <c r="A172" s="57"/>
    </row>
    <row r="173">
      <c r="A173" s="57"/>
    </row>
    <row r="174">
      <c r="A174" s="57"/>
    </row>
    <row r="175">
      <c r="A175" s="57"/>
    </row>
    <row r="176">
      <c r="A176" s="57"/>
    </row>
    <row r="177">
      <c r="A177" s="57"/>
    </row>
    <row r="178">
      <c r="A178" s="57"/>
    </row>
    <row r="179">
      <c r="A179" s="57"/>
    </row>
    <row r="180">
      <c r="A180" s="57"/>
    </row>
    <row r="181">
      <c r="A181" s="57"/>
    </row>
    <row r="182">
      <c r="A182" s="57"/>
    </row>
    <row r="183">
      <c r="A183" s="57"/>
    </row>
    <row r="184">
      <c r="A184" s="57"/>
    </row>
    <row r="185">
      <c r="A185" s="57"/>
    </row>
    <row r="186">
      <c r="A186" s="57"/>
    </row>
    <row r="187">
      <c r="A187" s="57"/>
    </row>
    <row r="188">
      <c r="A188" s="57"/>
    </row>
    <row r="189">
      <c r="A189" s="57"/>
    </row>
    <row r="190">
      <c r="A190" s="57"/>
    </row>
    <row r="191">
      <c r="A191" s="57"/>
    </row>
    <row r="192">
      <c r="A192" s="57"/>
    </row>
    <row r="193">
      <c r="A193" s="57"/>
    </row>
    <row r="194">
      <c r="A194" s="57"/>
    </row>
    <row r="195">
      <c r="A195" s="57"/>
    </row>
    <row r="196">
      <c r="A196" s="57"/>
    </row>
    <row r="197">
      <c r="A197" s="57"/>
    </row>
    <row r="198">
      <c r="A198" s="57"/>
    </row>
    <row r="199">
      <c r="A199" s="57"/>
    </row>
    <row r="200">
      <c r="A200" s="57"/>
    </row>
    <row r="201">
      <c r="A201" s="57"/>
    </row>
    <row r="202">
      <c r="A202" s="57"/>
    </row>
    <row r="203">
      <c r="A203" s="57"/>
    </row>
    <row r="204">
      <c r="A204" s="57"/>
    </row>
    <row r="205">
      <c r="A205" s="57"/>
    </row>
    <row r="206">
      <c r="A206" s="57"/>
    </row>
    <row r="207">
      <c r="A207" s="57"/>
    </row>
    <row r="208">
      <c r="A208" s="57"/>
    </row>
    <row r="209">
      <c r="A209" s="57"/>
    </row>
    <row r="210">
      <c r="A210" s="57"/>
    </row>
    <row r="211">
      <c r="A211" s="57"/>
    </row>
    <row r="212">
      <c r="A212" s="57"/>
    </row>
    <row r="213">
      <c r="A213" s="57"/>
    </row>
    <row r="214">
      <c r="A214" s="57"/>
    </row>
    <row r="215">
      <c r="A215" s="57"/>
    </row>
    <row r="216">
      <c r="A216" s="57"/>
    </row>
    <row r="217">
      <c r="A217" s="57"/>
    </row>
    <row r="218">
      <c r="A218" s="57"/>
    </row>
    <row r="219">
      <c r="A219" s="57"/>
    </row>
    <row r="220">
      <c r="A220" s="57"/>
    </row>
    <row r="221">
      <c r="A221" s="57"/>
    </row>
    <row r="222">
      <c r="A222" s="57"/>
    </row>
    <row r="223">
      <c r="A223" s="57"/>
    </row>
    <row r="224">
      <c r="A224" s="57"/>
    </row>
    <row r="225">
      <c r="A225" s="57"/>
    </row>
    <row r="226">
      <c r="A226" s="57"/>
    </row>
    <row r="227">
      <c r="A227" s="57"/>
    </row>
    <row r="228">
      <c r="A228" s="57"/>
    </row>
    <row r="229">
      <c r="A229" s="57"/>
    </row>
    <row r="230">
      <c r="A230" s="57"/>
    </row>
    <row r="231">
      <c r="A231" s="57"/>
    </row>
    <row r="232">
      <c r="A232" s="57"/>
    </row>
    <row r="233">
      <c r="A233" s="57"/>
    </row>
    <row r="234">
      <c r="A234" s="57"/>
    </row>
    <row r="235">
      <c r="A235" s="57"/>
    </row>
    <row r="236">
      <c r="A236" s="57"/>
    </row>
    <row r="237">
      <c r="A237" s="57"/>
    </row>
    <row r="238">
      <c r="A238" s="57"/>
    </row>
    <row r="239">
      <c r="A239" s="57"/>
    </row>
    <row r="240">
      <c r="A240" s="57"/>
    </row>
    <row r="241">
      <c r="A241" s="57"/>
    </row>
    <row r="242">
      <c r="A242" s="57"/>
    </row>
    <row r="243">
      <c r="A243" s="57"/>
    </row>
    <row r="244">
      <c r="A244" s="57"/>
    </row>
    <row r="245">
      <c r="A245" s="57"/>
    </row>
    <row r="246">
      <c r="A246" s="57"/>
    </row>
    <row r="247">
      <c r="A247" s="57"/>
    </row>
    <row r="248">
      <c r="A248" s="57"/>
    </row>
    <row r="249">
      <c r="A249" s="57"/>
    </row>
    <row r="250">
      <c r="A250" s="57"/>
    </row>
    <row r="251">
      <c r="A251" s="57"/>
    </row>
    <row r="252">
      <c r="A252" s="57"/>
    </row>
    <row r="253">
      <c r="A253" s="57"/>
    </row>
    <row r="254">
      <c r="A254" s="57"/>
    </row>
    <row r="255">
      <c r="A255" s="57"/>
    </row>
    <row r="256">
      <c r="A256" s="57"/>
    </row>
    <row r="257">
      <c r="A257" s="57"/>
    </row>
    <row r="258">
      <c r="A258" s="57"/>
    </row>
    <row r="259">
      <c r="A259" s="57"/>
    </row>
    <row r="260">
      <c r="A260" s="57"/>
    </row>
    <row r="261">
      <c r="A261" s="57"/>
    </row>
    <row r="262">
      <c r="A262" s="57"/>
    </row>
    <row r="263">
      <c r="A263" s="57"/>
    </row>
    <row r="264">
      <c r="A264" s="57"/>
    </row>
    <row r="265">
      <c r="A265" s="57"/>
    </row>
    <row r="266">
      <c r="A266" s="57"/>
    </row>
    <row r="267">
      <c r="A267" s="57"/>
    </row>
    <row r="268">
      <c r="A268" s="57"/>
    </row>
    <row r="269">
      <c r="A269" s="57"/>
    </row>
    <row r="270">
      <c r="A270" s="57"/>
    </row>
    <row r="271">
      <c r="A271" s="57"/>
    </row>
    <row r="272">
      <c r="A272" s="57"/>
    </row>
    <row r="273">
      <c r="A273" s="57"/>
    </row>
    <row r="274">
      <c r="A274" s="57"/>
    </row>
    <row r="275">
      <c r="A275" s="57"/>
    </row>
    <row r="276">
      <c r="A276" s="57"/>
    </row>
    <row r="277">
      <c r="A277" s="57"/>
    </row>
    <row r="278">
      <c r="A278" s="57"/>
    </row>
    <row r="279">
      <c r="A279" s="57"/>
    </row>
    <row r="280">
      <c r="A280" s="57"/>
    </row>
    <row r="281">
      <c r="A281" s="57"/>
    </row>
    <row r="282">
      <c r="A282" s="57"/>
    </row>
    <row r="283">
      <c r="A283" s="57"/>
    </row>
    <row r="284">
      <c r="A284" s="57"/>
    </row>
    <row r="285">
      <c r="A285" s="57"/>
    </row>
    <row r="286">
      <c r="A286" s="57"/>
    </row>
    <row r="287">
      <c r="A287" s="57"/>
    </row>
    <row r="288">
      <c r="A288" s="57"/>
    </row>
    <row r="289">
      <c r="A289" s="57"/>
    </row>
    <row r="290">
      <c r="A290" s="57"/>
    </row>
    <row r="291">
      <c r="A291" s="57"/>
    </row>
    <row r="292">
      <c r="A292" s="57"/>
    </row>
    <row r="293">
      <c r="A293" s="57"/>
    </row>
    <row r="294">
      <c r="A294" s="57"/>
    </row>
    <row r="295">
      <c r="A295" s="57"/>
    </row>
    <row r="296">
      <c r="A296" s="57"/>
    </row>
    <row r="297">
      <c r="A297" s="57"/>
    </row>
    <row r="298">
      <c r="A298" s="57"/>
    </row>
    <row r="299">
      <c r="A299" s="57"/>
    </row>
    <row r="300">
      <c r="A300" s="57"/>
    </row>
    <row r="301">
      <c r="A301" s="57"/>
    </row>
    <row r="302">
      <c r="A302" s="57"/>
    </row>
    <row r="303">
      <c r="A303" s="57"/>
    </row>
    <row r="304">
      <c r="A304" s="57"/>
    </row>
    <row r="305">
      <c r="A305" s="57"/>
    </row>
    <row r="306">
      <c r="A306" s="57"/>
    </row>
    <row r="307">
      <c r="A307" s="57"/>
    </row>
    <row r="308">
      <c r="A308" s="57"/>
    </row>
    <row r="309">
      <c r="A309" s="57"/>
    </row>
    <row r="310">
      <c r="A310" s="57"/>
    </row>
    <row r="311">
      <c r="A311" s="57"/>
    </row>
    <row r="312">
      <c r="A312" s="57"/>
    </row>
    <row r="313">
      <c r="A313" s="57"/>
    </row>
    <row r="314">
      <c r="A314" s="57"/>
    </row>
    <row r="315">
      <c r="A315" s="57"/>
    </row>
    <row r="316">
      <c r="A316" s="57"/>
    </row>
    <row r="317">
      <c r="A317" s="57"/>
    </row>
    <row r="318">
      <c r="A318" s="57"/>
    </row>
    <row r="319">
      <c r="A319" s="57"/>
    </row>
    <row r="320">
      <c r="A320" s="57"/>
    </row>
    <row r="321">
      <c r="A321" s="57"/>
    </row>
    <row r="322">
      <c r="A322" s="57"/>
    </row>
    <row r="323">
      <c r="A323" s="57"/>
    </row>
    <row r="324">
      <c r="A324" s="57"/>
    </row>
    <row r="325">
      <c r="A325" s="57"/>
    </row>
    <row r="326">
      <c r="A326" s="57"/>
    </row>
    <row r="327">
      <c r="A327" s="57"/>
    </row>
    <row r="328">
      <c r="A328" s="57"/>
    </row>
    <row r="329">
      <c r="A329" s="57"/>
    </row>
    <row r="330">
      <c r="A330" s="57"/>
    </row>
    <row r="331">
      <c r="A331" s="57"/>
    </row>
    <row r="332">
      <c r="A332" s="57"/>
    </row>
    <row r="333">
      <c r="A333" s="57"/>
    </row>
    <row r="334">
      <c r="A334" s="57"/>
    </row>
    <row r="335">
      <c r="A335" s="57"/>
    </row>
    <row r="336">
      <c r="A336" s="57"/>
    </row>
    <row r="337">
      <c r="A337" s="57"/>
    </row>
    <row r="338">
      <c r="A338" s="57"/>
    </row>
    <row r="339">
      <c r="A339" s="57"/>
    </row>
    <row r="340">
      <c r="A340" s="57"/>
    </row>
    <row r="341">
      <c r="A341" s="57"/>
    </row>
    <row r="342">
      <c r="A342" s="57"/>
    </row>
    <row r="343">
      <c r="A343" s="57"/>
    </row>
    <row r="344">
      <c r="A344" s="57"/>
    </row>
    <row r="345">
      <c r="A345" s="57"/>
    </row>
    <row r="346">
      <c r="A346" s="57"/>
    </row>
    <row r="347">
      <c r="A347" s="57"/>
    </row>
    <row r="348">
      <c r="A348" s="57"/>
    </row>
    <row r="349">
      <c r="A349" s="57"/>
    </row>
    <row r="350">
      <c r="A350" s="57"/>
    </row>
    <row r="351">
      <c r="A351" s="57"/>
    </row>
    <row r="352">
      <c r="A352" s="57"/>
    </row>
    <row r="353">
      <c r="A353" s="57"/>
    </row>
    <row r="354">
      <c r="A354" s="57"/>
    </row>
    <row r="355">
      <c r="A355" s="57"/>
    </row>
    <row r="356">
      <c r="A356" s="57"/>
    </row>
    <row r="357">
      <c r="A357" s="57"/>
    </row>
    <row r="358">
      <c r="A358" s="57"/>
    </row>
    <row r="359">
      <c r="A359" s="57"/>
    </row>
    <row r="360">
      <c r="A360" s="57"/>
    </row>
    <row r="361">
      <c r="A361" s="57"/>
    </row>
    <row r="362">
      <c r="A362" s="57"/>
    </row>
    <row r="363">
      <c r="A363" s="57"/>
    </row>
    <row r="364">
      <c r="A364" s="57"/>
    </row>
    <row r="365">
      <c r="A365" s="57"/>
    </row>
    <row r="366">
      <c r="A366" s="57"/>
    </row>
    <row r="367">
      <c r="A367" s="57"/>
    </row>
    <row r="368">
      <c r="A368" s="57"/>
    </row>
    <row r="369">
      <c r="A369" s="57"/>
    </row>
    <row r="370">
      <c r="A370" s="57"/>
    </row>
    <row r="371">
      <c r="A371" s="57"/>
    </row>
    <row r="372">
      <c r="A372" s="57"/>
    </row>
    <row r="373">
      <c r="A373" s="57"/>
    </row>
    <row r="374">
      <c r="A374" s="57"/>
    </row>
    <row r="375">
      <c r="A375" s="57"/>
    </row>
    <row r="376">
      <c r="A376" s="57"/>
    </row>
    <row r="377">
      <c r="A377" s="57"/>
    </row>
    <row r="378">
      <c r="A378" s="57"/>
    </row>
    <row r="379">
      <c r="A379" s="57"/>
    </row>
    <row r="380">
      <c r="A380" s="57"/>
    </row>
    <row r="381">
      <c r="A381" s="57"/>
    </row>
    <row r="382">
      <c r="A382" s="57"/>
    </row>
    <row r="383">
      <c r="A383" s="57"/>
    </row>
    <row r="384">
      <c r="A384" s="57"/>
    </row>
    <row r="385">
      <c r="A385" s="57"/>
    </row>
    <row r="386">
      <c r="A386" s="57"/>
    </row>
    <row r="387">
      <c r="A387" s="57"/>
    </row>
    <row r="388">
      <c r="A388" s="57"/>
    </row>
    <row r="389">
      <c r="A389" s="57"/>
    </row>
    <row r="390">
      <c r="A390" s="57"/>
    </row>
    <row r="391">
      <c r="A391" s="57"/>
    </row>
    <row r="392">
      <c r="A392" s="57"/>
    </row>
    <row r="393">
      <c r="A393" s="57"/>
    </row>
    <row r="394">
      <c r="A394" s="57"/>
    </row>
    <row r="395">
      <c r="A395" s="57"/>
    </row>
    <row r="396">
      <c r="A396" s="57"/>
    </row>
    <row r="397">
      <c r="A397" s="57"/>
    </row>
    <row r="398">
      <c r="A398" s="57"/>
    </row>
    <row r="399">
      <c r="A399" s="57"/>
    </row>
    <row r="400">
      <c r="A400" s="57"/>
    </row>
    <row r="401">
      <c r="A401" s="57"/>
    </row>
    <row r="402">
      <c r="A402" s="57"/>
    </row>
    <row r="403">
      <c r="A403" s="57"/>
    </row>
    <row r="404">
      <c r="A404" s="57"/>
    </row>
    <row r="405">
      <c r="A405" s="57"/>
    </row>
    <row r="406">
      <c r="A406" s="57"/>
    </row>
    <row r="407">
      <c r="A407" s="57"/>
    </row>
    <row r="408">
      <c r="A408" s="57"/>
    </row>
    <row r="409">
      <c r="A409" s="57"/>
    </row>
    <row r="410">
      <c r="A410" s="57"/>
    </row>
    <row r="411">
      <c r="A411" s="57"/>
    </row>
    <row r="412">
      <c r="A412" s="57"/>
    </row>
    <row r="413">
      <c r="A413" s="57"/>
    </row>
    <row r="414">
      <c r="A414" s="57"/>
    </row>
    <row r="415">
      <c r="A415" s="57"/>
    </row>
    <row r="416">
      <c r="A416" s="57"/>
    </row>
    <row r="417">
      <c r="A417" s="57"/>
    </row>
    <row r="418">
      <c r="A418" s="57"/>
    </row>
    <row r="419">
      <c r="A419" s="57"/>
    </row>
    <row r="420">
      <c r="A420" s="57"/>
    </row>
    <row r="421">
      <c r="A421" s="57"/>
    </row>
    <row r="422">
      <c r="A422" s="57"/>
    </row>
    <row r="423">
      <c r="A423" s="57"/>
    </row>
    <row r="424">
      <c r="A424" s="57"/>
    </row>
    <row r="425">
      <c r="A425" s="57"/>
    </row>
    <row r="426">
      <c r="A426" s="57"/>
    </row>
    <row r="427">
      <c r="A427" s="57"/>
    </row>
    <row r="428">
      <c r="A428" s="57"/>
    </row>
    <row r="429">
      <c r="A429" s="57"/>
    </row>
    <row r="430">
      <c r="A430" s="57"/>
    </row>
    <row r="431">
      <c r="A431" s="57"/>
    </row>
    <row r="432">
      <c r="A432" s="57"/>
    </row>
    <row r="433">
      <c r="A433" s="57"/>
    </row>
    <row r="434">
      <c r="A434" s="57"/>
    </row>
    <row r="435">
      <c r="A435" s="57"/>
    </row>
    <row r="436">
      <c r="A436" s="57"/>
    </row>
    <row r="437">
      <c r="A437" s="57"/>
    </row>
    <row r="438">
      <c r="A438" s="57"/>
    </row>
    <row r="439">
      <c r="A439" s="57"/>
    </row>
    <row r="440">
      <c r="A440" s="57"/>
    </row>
    <row r="441">
      <c r="A441" s="57"/>
    </row>
    <row r="442">
      <c r="A442" s="57"/>
    </row>
    <row r="443">
      <c r="A443" s="57"/>
    </row>
    <row r="444">
      <c r="A444" s="57"/>
    </row>
    <row r="445">
      <c r="A445" s="57"/>
    </row>
    <row r="446">
      <c r="A446" s="57"/>
    </row>
    <row r="447">
      <c r="A447" s="57"/>
    </row>
    <row r="448">
      <c r="A448" s="57"/>
    </row>
    <row r="449">
      <c r="A449" s="57"/>
    </row>
    <row r="450">
      <c r="A450" s="57"/>
    </row>
    <row r="451">
      <c r="A451" s="57"/>
    </row>
    <row r="452">
      <c r="A452" s="57"/>
    </row>
    <row r="453">
      <c r="A453" s="57"/>
    </row>
    <row r="454">
      <c r="A454" s="57"/>
    </row>
    <row r="455">
      <c r="A455" s="57"/>
    </row>
    <row r="456">
      <c r="A456" s="57"/>
    </row>
    <row r="457">
      <c r="A457" s="57"/>
    </row>
    <row r="458">
      <c r="A458" s="57"/>
    </row>
    <row r="459">
      <c r="A459" s="57"/>
    </row>
    <row r="460">
      <c r="A460" s="57"/>
    </row>
    <row r="461">
      <c r="A461" s="57"/>
    </row>
    <row r="462">
      <c r="A462" s="57"/>
    </row>
    <row r="463">
      <c r="A463" s="57"/>
    </row>
    <row r="464">
      <c r="A464" s="57"/>
    </row>
    <row r="465">
      <c r="A465" s="57"/>
    </row>
    <row r="466">
      <c r="A466" s="57"/>
    </row>
    <row r="467">
      <c r="A467" s="57"/>
    </row>
    <row r="468">
      <c r="A468" s="57"/>
    </row>
    <row r="469">
      <c r="A469" s="57"/>
    </row>
    <row r="470">
      <c r="A470" s="57"/>
    </row>
    <row r="471">
      <c r="A471" s="57"/>
    </row>
    <row r="472">
      <c r="A472" s="57"/>
    </row>
    <row r="473">
      <c r="A473" s="57"/>
    </row>
    <row r="474">
      <c r="A474" s="57"/>
    </row>
    <row r="475">
      <c r="A475" s="57"/>
    </row>
    <row r="476">
      <c r="A476" s="57"/>
    </row>
    <row r="477">
      <c r="A477" s="57"/>
    </row>
    <row r="478">
      <c r="A478" s="57"/>
    </row>
    <row r="479">
      <c r="A479" s="57"/>
    </row>
    <row r="480">
      <c r="A480" s="57"/>
    </row>
    <row r="481">
      <c r="A481" s="57"/>
    </row>
    <row r="482">
      <c r="A482" s="57"/>
    </row>
    <row r="483">
      <c r="A483" s="57"/>
    </row>
    <row r="484">
      <c r="A484" s="57"/>
    </row>
    <row r="485">
      <c r="A485" s="57"/>
    </row>
    <row r="486">
      <c r="A486" s="57"/>
    </row>
    <row r="487">
      <c r="A487" s="57"/>
    </row>
    <row r="488">
      <c r="A488" s="57"/>
    </row>
    <row r="489">
      <c r="A489" s="57"/>
    </row>
    <row r="490">
      <c r="A490" s="57"/>
    </row>
    <row r="491">
      <c r="A491" s="57"/>
    </row>
    <row r="492">
      <c r="A492" s="57"/>
    </row>
    <row r="493">
      <c r="A493" s="57"/>
    </row>
    <row r="494">
      <c r="A494" s="57"/>
    </row>
    <row r="495">
      <c r="A495" s="57"/>
    </row>
    <row r="496">
      <c r="A496" s="57"/>
    </row>
    <row r="497">
      <c r="A497" s="57"/>
    </row>
    <row r="498">
      <c r="A498" s="57"/>
    </row>
    <row r="499">
      <c r="A499" s="57"/>
    </row>
    <row r="500">
      <c r="A500" s="57"/>
    </row>
    <row r="501">
      <c r="A501" s="57"/>
    </row>
    <row r="502">
      <c r="A502" s="57"/>
    </row>
    <row r="503">
      <c r="A503" s="57"/>
    </row>
    <row r="504">
      <c r="A504" s="57"/>
    </row>
    <row r="505">
      <c r="A505" s="57"/>
    </row>
    <row r="506">
      <c r="A506" s="57"/>
    </row>
    <row r="507">
      <c r="A507" s="57"/>
    </row>
    <row r="508">
      <c r="A508" s="57"/>
    </row>
    <row r="509">
      <c r="A509" s="57"/>
    </row>
    <row r="510">
      <c r="A510" s="57"/>
    </row>
    <row r="511">
      <c r="A511" s="57"/>
    </row>
    <row r="512">
      <c r="A512" s="57"/>
    </row>
    <row r="513">
      <c r="A513" s="57"/>
    </row>
    <row r="514">
      <c r="A514" s="57"/>
    </row>
    <row r="515">
      <c r="A515" s="57"/>
    </row>
    <row r="516">
      <c r="A516" s="57"/>
    </row>
    <row r="517">
      <c r="A517" s="57"/>
    </row>
    <row r="518">
      <c r="A518" s="57"/>
    </row>
    <row r="519">
      <c r="A519" s="57"/>
    </row>
    <row r="520">
      <c r="A520" s="57"/>
    </row>
    <row r="521">
      <c r="A521" s="57"/>
    </row>
    <row r="522">
      <c r="A522" s="57"/>
    </row>
    <row r="523">
      <c r="A523" s="57"/>
    </row>
    <row r="524">
      <c r="A524" s="57"/>
    </row>
    <row r="525">
      <c r="A525" s="57"/>
    </row>
    <row r="526">
      <c r="A526" s="57"/>
    </row>
    <row r="527">
      <c r="A527" s="57"/>
    </row>
    <row r="528">
      <c r="A528" s="57"/>
    </row>
    <row r="529">
      <c r="A529" s="57"/>
    </row>
    <row r="530">
      <c r="A530" s="57"/>
    </row>
    <row r="531">
      <c r="A531" s="57"/>
    </row>
    <row r="532">
      <c r="A532" s="57"/>
    </row>
    <row r="533">
      <c r="A533" s="57"/>
    </row>
    <row r="534">
      <c r="A534" s="57"/>
    </row>
    <row r="535">
      <c r="A535" s="57"/>
    </row>
    <row r="536">
      <c r="A536" s="57"/>
    </row>
    <row r="537">
      <c r="A537" s="57"/>
    </row>
    <row r="538">
      <c r="A538" s="57"/>
    </row>
    <row r="539">
      <c r="A539" s="57"/>
    </row>
    <row r="540">
      <c r="A540" s="57"/>
    </row>
    <row r="541">
      <c r="A541" s="57"/>
    </row>
    <row r="542">
      <c r="A542" s="57"/>
    </row>
    <row r="543">
      <c r="A543" s="57"/>
    </row>
    <row r="544">
      <c r="A544" s="57"/>
    </row>
    <row r="545">
      <c r="A545" s="57"/>
    </row>
    <row r="546">
      <c r="A546" s="57"/>
    </row>
    <row r="547">
      <c r="A547" s="57"/>
    </row>
    <row r="548">
      <c r="A548" s="57"/>
    </row>
    <row r="549">
      <c r="A549" s="57"/>
    </row>
    <row r="550">
      <c r="A550" s="57"/>
    </row>
    <row r="551">
      <c r="A551" s="57"/>
    </row>
    <row r="552">
      <c r="A552" s="57"/>
    </row>
    <row r="553">
      <c r="A553" s="57"/>
    </row>
    <row r="554">
      <c r="A554" s="57"/>
    </row>
    <row r="555">
      <c r="A555" s="57"/>
    </row>
    <row r="556">
      <c r="A556" s="57"/>
    </row>
    <row r="557">
      <c r="A557" s="57"/>
    </row>
    <row r="558">
      <c r="A558" s="57"/>
    </row>
    <row r="559">
      <c r="A559" s="57"/>
    </row>
    <row r="560">
      <c r="A560" s="57"/>
    </row>
    <row r="561">
      <c r="A561" s="57"/>
    </row>
    <row r="562">
      <c r="A562" s="57"/>
    </row>
    <row r="563">
      <c r="A563" s="57"/>
    </row>
    <row r="564">
      <c r="A564" s="57"/>
    </row>
    <row r="565">
      <c r="A565" s="57"/>
    </row>
    <row r="566">
      <c r="A566" s="57"/>
    </row>
    <row r="567">
      <c r="A567" s="57"/>
    </row>
    <row r="568">
      <c r="A568" s="57"/>
    </row>
    <row r="569">
      <c r="A569" s="57"/>
    </row>
    <row r="570">
      <c r="A570" s="57"/>
    </row>
    <row r="571">
      <c r="A571" s="57"/>
    </row>
    <row r="572">
      <c r="A572" s="57"/>
    </row>
    <row r="573">
      <c r="A573" s="57"/>
    </row>
    <row r="574">
      <c r="A574" s="57"/>
    </row>
    <row r="575">
      <c r="A575" s="57"/>
    </row>
    <row r="576">
      <c r="A576" s="57"/>
    </row>
    <row r="577">
      <c r="A577" s="57"/>
    </row>
    <row r="578">
      <c r="A578" s="57"/>
    </row>
    <row r="579">
      <c r="A579" s="57"/>
    </row>
    <row r="580">
      <c r="A580" s="57"/>
    </row>
    <row r="581">
      <c r="A581" s="57"/>
    </row>
    <row r="582">
      <c r="A582" s="57"/>
    </row>
    <row r="583">
      <c r="A583" s="57"/>
    </row>
    <row r="584">
      <c r="A584" s="57"/>
    </row>
    <row r="585">
      <c r="A585" s="57"/>
    </row>
    <row r="586">
      <c r="A586" s="57"/>
    </row>
    <row r="587">
      <c r="A587" s="57"/>
    </row>
    <row r="588">
      <c r="A588" s="57"/>
    </row>
    <row r="589">
      <c r="A589" s="57"/>
    </row>
    <row r="590">
      <c r="A590" s="57"/>
    </row>
    <row r="591">
      <c r="A591" s="57"/>
    </row>
    <row r="592">
      <c r="A592" s="57"/>
    </row>
    <row r="593">
      <c r="A593" s="57"/>
    </row>
    <row r="594">
      <c r="A594" s="57"/>
    </row>
    <row r="595">
      <c r="A595" s="57"/>
    </row>
    <row r="596">
      <c r="A596" s="57"/>
    </row>
    <row r="597">
      <c r="A597" s="57"/>
    </row>
    <row r="598">
      <c r="A598" s="57"/>
    </row>
    <row r="599">
      <c r="A599" s="57"/>
    </row>
    <row r="600">
      <c r="A600" s="57"/>
    </row>
    <row r="601">
      <c r="A601" s="57"/>
    </row>
    <row r="602">
      <c r="A602" s="57"/>
    </row>
    <row r="603">
      <c r="A603" s="57"/>
    </row>
    <row r="604">
      <c r="A604" s="57"/>
    </row>
    <row r="605">
      <c r="A605" s="57"/>
    </row>
    <row r="606">
      <c r="A606" s="57"/>
    </row>
    <row r="607">
      <c r="A607" s="57"/>
    </row>
    <row r="608">
      <c r="A608" s="57"/>
    </row>
    <row r="609">
      <c r="A609" s="57"/>
    </row>
    <row r="610">
      <c r="A610" s="57"/>
    </row>
    <row r="611">
      <c r="A611" s="57"/>
    </row>
    <row r="612">
      <c r="A612" s="57"/>
    </row>
    <row r="613">
      <c r="A613" s="57"/>
    </row>
    <row r="614">
      <c r="A614" s="57"/>
    </row>
    <row r="615">
      <c r="A615" s="57"/>
    </row>
    <row r="616">
      <c r="A616" s="57"/>
    </row>
    <row r="617">
      <c r="A617" s="57"/>
    </row>
    <row r="618">
      <c r="A618" s="57"/>
    </row>
    <row r="619">
      <c r="A619" s="57"/>
    </row>
    <row r="620">
      <c r="A620" s="57"/>
    </row>
    <row r="621">
      <c r="A621" s="57"/>
    </row>
    <row r="622">
      <c r="A622" s="57"/>
    </row>
    <row r="623">
      <c r="A623" s="57"/>
    </row>
    <row r="624">
      <c r="A624" s="57"/>
    </row>
    <row r="625">
      <c r="A625" s="57"/>
    </row>
    <row r="626">
      <c r="A626" s="57"/>
    </row>
    <row r="627">
      <c r="A627" s="57"/>
    </row>
    <row r="628">
      <c r="A628" s="57"/>
    </row>
    <row r="629">
      <c r="A629" s="57"/>
    </row>
    <row r="630">
      <c r="A630" s="57"/>
    </row>
    <row r="631">
      <c r="A631" s="57"/>
    </row>
    <row r="632">
      <c r="A632" s="57"/>
    </row>
    <row r="633">
      <c r="A633" s="57"/>
    </row>
    <row r="634">
      <c r="A634" s="57"/>
    </row>
    <row r="635">
      <c r="A635" s="57"/>
    </row>
    <row r="636">
      <c r="A636" s="57"/>
    </row>
    <row r="637">
      <c r="A637" s="57"/>
    </row>
    <row r="638">
      <c r="A638" s="57"/>
    </row>
    <row r="639">
      <c r="A639" s="57"/>
    </row>
    <row r="640">
      <c r="A640" s="57"/>
    </row>
    <row r="641">
      <c r="A641" s="57"/>
    </row>
    <row r="642">
      <c r="A642" s="57"/>
    </row>
    <row r="643">
      <c r="A643" s="57"/>
    </row>
    <row r="644">
      <c r="A644" s="57"/>
    </row>
    <row r="645">
      <c r="A645" s="57"/>
    </row>
    <row r="646">
      <c r="A646" s="57"/>
    </row>
    <row r="647">
      <c r="A647" s="57"/>
    </row>
    <row r="648">
      <c r="A648" s="57"/>
    </row>
    <row r="649">
      <c r="A649" s="57"/>
    </row>
    <row r="650">
      <c r="A650" s="57"/>
    </row>
    <row r="651">
      <c r="A651" s="57"/>
    </row>
    <row r="652">
      <c r="A652" s="57"/>
    </row>
    <row r="653">
      <c r="A653" s="57"/>
    </row>
    <row r="654">
      <c r="A654" s="57"/>
    </row>
    <row r="655">
      <c r="A655" s="57"/>
    </row>
    <row r="656">
      <c r="A656" s="57"/>
    </row>
    <row r="657">
      <c r="A657" s="57"/>
    </row>
    <row r="658">
      <c r="A658" s="57"/>
    </row>
    <row r="659">
      <c r="A659" s="57"/>
    </row>
    <row r="660">
      <c r="A660" s="57"/>
    </row>
    <row r="661">
      <c r="A661" s="57"/>
    </row>
    <row r="662">
      <c r="A662" s="57"/>
    </row>
    <row r="663">
      <c r="A663" s="57"/>
    </row>
    <row r="664">
      <c r="A664" s="57"/>
    </row>
    <row r="665">
      <c r="A665" s="57"/>
    </row>
    <row r="666">
      <c r="A666" s="57"/>
    </row>
    <row r="667">
      <c r="A667" s="57"/>
    </row>
    <row r="668">
      <c r="A668" s="57"/>
    </row>
    <row r="669">
      <c r="A669" s="57"/>
    </row>
    <row r="670">
      <c r="A670" s="57"/>
    </row>
    <row r="671">
      <c r="A671" s="57"/>
    </row>
    <row r="672">
      <c r="A672" s="57"/>
    </row>
    <row r="673">
      <c r="A673" s="57"/>
    </row>
    <row r="674">
      <c r="A674" s="57"/>
    </row>
    <row r="675">
      <c r="A675" s="57"/>
    </row>
    <row r="676">
      <c r="A676" s="57"/>
    </row>
    <row r="677">
      <c r="A677" s="57"/>
    </row>
    <row r="678">
      <c r="A678" s="57"/>
    </row>
    <row r="679">
      <c r="A679" s="57"/>
    </row>
    <row r="680">
      <c r="A680" s="57"/>
    </row>
    <row r="681">
      <c r="A681" s="57"/>
    </row>
    <row r="682">
      <c r="A682" s="57"/>
    </row>
    <row r="683">
      <c r="A683" s="57"/>
    </row>
    <row r="684">
      <c r="A684" s="57"/>
    </row>
    <row r="685">
      <c r="A685" s="57"/>
    </row>
    <row r="686">
      <c r="A686" s="57"/>
    </row>
    <row r="687">
      <c r="A687" s="57"/>
    </row>
    <row r="688">
      <c r="A688" s="57"/>
    </row>
    <row r="689">
      <c r="A689" s="57"/>
    </row>
    <row r="690">
      <c r="A690" s="57"/>
    </row>
    <row r="691">
      <c r="A691" s="57"/>
    </row>
    <row r="692">
      <c r="A692" s="57"/>
    </row>
    <row r="693">
      <c r="A693" s="57"/>
    </row>
    <row r="694">
      <c r="A694" s="57"/>
    </row>
    <row r="695">
      <c r="A695" s="57"/>
    </row>
    <row r="696">
      <c r="A696" s="57"/>
    </row>
    <row r="697">
      <c r="A697" s="57"/>
    </row>
    <row r="698">
      <c r="A698" s="57"/>
    </row>
    <row r="699">
      <c r="A699" s="57"/>
    </row>
    <row r="700">
      <c r="A700" s="57"/>
    </row>
    <row r="701">
      <c r="A701" s="57"/>
    </row>
    <row r="702">
      <c r="A702" s="57"/>
    </row>
    <row r="703">
      <c r="A703" s="57"/>
    </row>
    <row r="704">
      <c r="A704" s="57"/>
    </row>
    <row r="705">
      <c r="A705" s="57"/>
    </row>
    <row r="706">
      <c r="A706" s="57"/>
    </row>
    <row r="707">
      <c r="A707" s="57"/>
    </row>
    <row r="708">
      <c r="A708" s="57"/>
    </row>
    <row r="709">
      <c r="A709" s="57"/>
    </row>
    <row r="710">
      <c r="A710" s="57"/>
    </row>
    <row r="711">
      <c r="A711" s="57"/>
    </row>
    <row r="712">
      <c r="A712" s="57"/>
    </row>
    <row r="713">
      <c r="A713" s="57"/>
    </row>
    <row r="714">
      <c r="A714" s="57"/>
    </row>
    <row r="715">
      <c r="A715" s="57"/>
    </row>
    <row r="716">
      <c r="A716" s="57"/>
    </row>
    <row r="717">
      <c r="A717" s="57"/>
    </row>
    <row r="718">
      <c r="A718" s="57"/>
    </row>
    <row r="719">
      <c r="A719" s="57"/>
    </row>
    <row r="720">
      <c r="A720" s="57"/>
    </row>
    <row r="721">
      <c r="A721" s="57"/>
    </row>
    <row r="722">
      <c r="A722" s="57"/>
    </row>
    <row r="723">
      <c r="A723" s="57"/>
    </row>
    <row r="724">
      <c r="A724" s="57"/>
    </row>
    <row r="725">
      <c r="A725" s="57"/>
    </row>
    <row r="726">
      <c r="A726" s="57"/>
    </row>
    <row r="727">
      <c r="A727" s="57"/>
    </row>
    <row r="728">
      <c r="A728" s="57"/>
    </row>
    <row r="729">
      <c r="A729" s="57"/>
    </row>
    <row r="730">
      <c r="A730" s="57"/>
    </row>
    <row r="731">
      <c r="A731" s="57"/>
    </row>
    <row r="732">
      <c r="A732" s="57"/>
    </row>
    <row r="733">
      <c r="A733" s="57"/>
    </row>
    <row r="734">
      <c r="A734" s="57"/>
    </row>
    <row r="735">
      <c r="A735" s="57"/>
    </row>
    <row r="736">
      <c r="A736" s="57"/>
    </row>
    <row r="737">
      <c r="A737" s="57"/>
    </row>
    <row r="738">
      <c r="A738" s="57"/>
    </row>
    <row r="739">
      <c r="A739" s="57"/>
    </row>
    <row r="740">
      <c r="A740" s="57"/>
    </row>
    <row r="741">
      <c r="A741" s="57"/>
    </row>
    <row r="742">
      <c r="A742" s="57"/>
    </row>
    <row r="743">
      <c r="A743" s="57"/>
    </row>
    <row r="744">
      <c r="A744" s="57"/>
    </row>
    <row r="745">
      <c r="A745" s="57"/>
    </row>
    <row r="746">
      <c r="A746" s="57"/>
    </row>
    <row r="747">
      <c r="A747" s="57"/>
    </row>
    <row r="748">
      <c r="A748" s="57"/>
    </row>
    <row r="749">
      <c r="A749" s="57"/>
    </row>
    <row r="750">
      <c r="A750" s="57"/>
    </row>
    <row r="751">
      <c r="A751" s="57"/>
    </row>
    <row r="752">
      <c r="A752" s="57"/>
    </row>
    <row r="753">
      <c r="A753" s="57"/>
    </row>
    <row r="754">
      <c r="A754" s="57"/>
    </row>
    <row r="755">
      <c r="A755" s="57"/>
    </row>
    <row r="756">
      <c r="A756" s="57"/>
    </row>
    <row r="757">
      <c r="A757" s="57"/>
    </row>
    <row r="758">
      <c r="A758" s="57"/>
    </row>
    <row r="759">
      <c r="A759" s="57"/>
    </row>
    <row r="760">
      <c r="A760" s="57"/>
    </row>
    <row r="761">
      <c r="A761" s="57"/>
    </row>
    <row r="762">
      <c r="A762" s="57"/>
    </row>
    <row r="763">
      <c r="A763" s="57"/>
    </row>
    <row r="764">
      <c r="A764" s="57"/>
    </row>
    <row r="765">
      <c r="A765" s="57"/>
    </row>
    <row r="766">
      <c r="A766" s="57"/>
    </row>
    <row r="767">
      <c r="A767" s="57"/>
    </row>
    <row r="768">
      <c r="A768" s="57"/>
    </row>
    <row r="769">
      <c r="A769" s="57"/>
    </row>
    <row r="770">
      <c r="A770" s="57"/>
    </row>
    <row r="771">
      <c r="A771" s="57"/>
    </row>
    <row r="772">
      <c r="A772" s="57"/>
    </row>
    <row r="773">
      <c r="A773" s="57"/>
    </row>
    <row r="774">
      <c r="A774" s="57"/>
    </row>
    <row r="775">
      <c r="A775" s="57"/>
    </row>
    <row r="776">
      <c r="A776" s="57"/>
    </row>
    <row r="777">
      <c r="A777" s="57"/>
    </row>
    <row r="778">
      <c r="A778" s="57"/>
    </row>
    <row r="779">
      <c r="A779" s="57"/>
    </row>
    <row r="780">
      <c r="A780" s="57"/>
    </row>
    <row r="781">
      <c r="A781" s="57"/>
    </row>
    <row r="782">
      <c r="A782" s="57"/>
    </row>
    <row r="783">
      <c r="A783" s="57"/>
    </row>
    <row r="784">
      <c r="A784" s="57"/>
    </row>
    <row r="785">
      <c r="A785" s="57"/>
    </row>
    <row r="786">
      <c r="A786" s="57"/>
    </row>
    <row r="787">
      <c r="A787" s="57"/>
    </row>
    <row r="788">
      <c r="A788" s="57"/>
    </row>
    <row r="789">
      <c r="A789" s="57"/>
    </row>
    <row r="790">
      <c r="A790" s="57"/>
    </row>
    <row r="791">
      <c r="A791" s="57"/>
    </row>
    <row r="792">
      <c r="A792" s="57"/>
    </row>
    <row r="793">
      <c r="A793" s="57"/>
    </row>
    <row r="794">
      <c r="A794" s="57"/>
    </row>
    <row r="795">
      <c r="A795" s="57"/>
    </row>
    <row r="796">
      <c r="A796" s="57"/>
    </row>
    <row r="797">
      <c r="A797" s="57"/>
    </row>
    <row r="798">
      <c r="A798" s="57"/>
    </row>
    <row r="799">
      <c r="A799" s="57"/>
    </row>
    <row r="800">
      <c r="A800" s="57"/>
    </row>
    <row r="801">
      <c r="A801" s="57"/>
    </row>
    <row r="802">
      <c r="A802" s="57"/>
    </row>
    <row r="803">
      <c r="A803" s="57"/>
    </row>
    <row r="804">
      <c r="A804" s="57"/>
    </row>
    <row r="805">
      <c r="A805" s="57"/>
    </row>
    <row r="806">
      <c r="A806" s="57"/>
    </row>
    <row r="807">
      <c r="A807" s="57"/>
    </row>
    <row r="808">
      <c r="A808" s="57"/>
    </row>
    <row r="809">
      <c r="A809" s="57"/>
    </row>
    <row r="810">
      <c r="A810" s="57"/>
    </row>
    <row r="811">
      <c r="A811" s="57"/>
    </row>
    <row r="812">
      <c r="A812" s="57"/>
    </row>
    <row r="813">
      <c r="A813" s="57"/>
    </row>
    <row r="814">
      <c r="A814" s="57"/>
    </row>
    <row r="815">
      <c r="A815" s="57"/>
    </row>
    <row r="816">
      <c r="A816" s="57"/>
    </row>
    <row r="817">
      <c r="A817" s="57"/>
    </row>
    <row r="818">
      <c r="A818" s="57"/>
    </row>
    <row r="819">
      <c r="A819" s="57"/>
    </row>
    <row r="820">
      <c r="A820" s="57"/>
    </row>
    <row r="821">
      <c r="A821" s="57"/>
    </row>
    <row r="822">
      <c r="A822" s="57"/>
    </row>
    <row r="823">
      <c r="A823" s="57"/>
    </row>
    <row r="824">
      <c r="A824" s="57"/>
    </row>
    <row r="825">
      <c r="A825" s="57"/>
    </row>
    <row r="826">
      <c r="A826" s="57"/>
    </row>
    <row r="827">
      <c r="A827" s="57"/>
    </row>
    <row r="828">
      <c r="A828" s="57"/>
    </row>
    <row r="829">
      <c r="A829" s="57"/>
    </row>
    <row r="830">
      <c r="A830" s="57"/>
    </row>
    <row r="831">
      <c r="A831" s="57"/>
    </row>
    <row r="832">
      <c r="A832" s="57"/>
    </row>
    <row r="833">
      <c r="A833" s="57"/>
    </row>
    <row r="834">
      <c r="A834" s="57"/>
    </row>
    <row r="835">
      <c r="A835" s="57"/>
    </row>
    <row r="836">
      <c r="A836" s="57"/>
    </row>
    <row r="837">
      <c r="A837" s="57"/>
    </row>
    <row r="838">
      <c r="A838" s="57"/>
    </row>
    <row r="839">
      <c r="A839" s="57"/>
    </row>
    <row r="840">
      <c r="A840" s="57"/>
    </row>
    <row r="841">
      <c r="A841" s="57"/>
    </row>
    <row r="842">
      <c r="A842" s="57"/>
    </row>
    <row r="843">
      <c r="A843" s="57"/>
    </row>
    <row r="844">
      <c r="A844" s="57"/>
    </row>
    <row r="845">
      <c r="A845" s="57"/>
    </row>
    <row r="846">
      <c r="A846" s="57"/>
    </row>
    <row r="847">
      <c r="A847" s="57"/>
    </row>
    <row r="848">
      <c r="A848" s="57"/>
    </row>
    <row r="849">
      <c r="A849" s="57"/>
    </row>
    <row r="850">
      <c r="A850" s="57"/>
    </row>
    <row r="851">
      <c r="A851" s="57"/>
    </row>
    <row r="852">
      <c r="A852" s="57"/>
    </row>
    <row r="853">
      <c r="A853" s="57"/>
    </row>
    <row r="854">
      <c r="A854" s="57"/>
    </row>
    <row r="855">
      <c r="A855" s="57"/>
    </row>
    <row r="856">
      <c r="A856" s="57"/>
    </row>
    <row r="857">
      <c r="A857" s="57"/>
    </row>
    <row r="858">
      <c r="A858" s="57"/>
    </row>
    <row r="859">
      <c r="A859" s="57"/>
    </row>
    <row r="860">
      <c r="A860" s="57"/>
    </row>
    <row r="861">
      <c r="A861" s="57"/>
    </row>
    <row r="862">
      <c r="A862" s="57"/>
    </row>
    <row r="863">
      <c r="A863" s="57"/>
    </row>
    <row r="864">
      <c r="A864" s="57"/>
    </row>
    <row r="865">
      <c r="A865" s="57"/>
    </row>
    <row r="866">
      <c r="A866" s="57"/>
    </row>
    <row r="867">
      <c r="A867" s="57"/>
    </row>
    <row r="868">
      <c r="A868" s="57"/>
    </row>
    <row r="869">
      <c r="A869" s="57"/>
    </row>
    <row r="870">
      <c r="A870" s="57"/>
    </row>
    <row r="871">
      <c r="A871" s="57"/>
    </row>
    <row r="872">
      <c r="A872" s="57"/>
    </row>
    <row r="873">
      <c r="A873" s="57"/>
    </row>
    <row r="874">
      <c r="A874" s="57"/>
    </row>
    <row r="875">
      <c r="A875" s="57"/>
    </row>
    <row r="876">
      <c r="A876" s="57"/>
    </row>
    <row r="877">
      <c r="A877" s="57"/>
    </row>
    <row r="878">
      <c r="A878" s="57"/>
    </row>
    <row r="879">
      <c r="A879" s="57"/>
    </row>
    <row r="880">
      <c r="A880" s="57"/>
    </row>
    <row r="881">
      <c r="A881" s="57"/>
    </row>
    <row r="882">
      <c r="A882" s="57"/>
    </row>
    <row r="883">
      <c r="A883" s="57"/>
    </row>
    <row r="884">
      <c r="A884" s="57"/>
    </row>
    <row r="885">
      <c r="A885" s="57"/>
    </row>
    <row r="886">
      <c r="A886" s="57"/>
    </row>
    <row r="887">
      <c r="A887" s="57"/>
    </row>
    <row r="888">
      <c r="A888" s="57"/>
    </row>
    <row r="889">
      <c r="A889" s="57"/>
    </row>
    <row r="890">
      <c r="A890" s="57"/>
    </row>
    <row r="891">
      <c r="A891" s="57"/>
    </row>
    <row r="892">
      <c r="A892" s="57"/>
    </row>
    <row r="893">
      <c r="A893" s="57"/>
    </row>
    <row r="894">
      <c r="A894" s="57"/>
    </row>
    <row r="895">
      <c r="A895" s="57"/>
    </row>
    <row r="896">
      <c r="A896" s="57"/>
    </row>
    <row r="897">
      <c r="A897" s="57"/>
    </row>
    <row r="898">
      <c r="A898" s="57"/>
    </row>
    <row r="899">
      <c r="A899" s="57"/>
    </row>
    <row r="900">
      <c r="A900" s="57"/>
    </row>
    <row r="901">
      <c r="A901" s="57"/>
    </row>
    <row r="902">
      <c r="A902" s="57"/>
    </row>
    <row r="903">
      <c r="A903" s="57"/>
    </row>
    <row r="904">
      <c r="A904" s="57"/>
    </row>
    <row r="905">
      <c r="A905" s="57"/>
    </row>
    <row r="906">
      <c r="A906" s="57"/>
    </row>
    <row r="907">
      <c r="A907" s="57"/>
    </row>
    <row r="908">
      <c r="A908" s="57"/>
    </row>
    <row r="909">
      <c r="A909" s="57"/>
    </row>
    <row r="910">
      <c r="A910" s="57"/>
    </row>
    <row r="911">
      <c r="A911" s="57"/>
    </row>
    <row r="912">
      <c r="A912" s="57"/>
    </row>
    <row r="913">
      <c r="A913" s="57"/>
    </row>
    <row r="914">
      <c r="A914" s="57"/>
    </row>
    <row r="915">
      <c r="A915" s="57"/>
    </row>
    <row r="916">
      <c r="A916" s="57"/>
    </row>
    <row r="917">
      <c r="A917" s="57"/>
    </row>
    <row r="918">
      <c r="A918" s="57"/>
    </row>
    <row r="919">
      <c r="A919" s="57"/>
    </row>
    <row r="920">
      <c r="A920" s="57"/>
    </row>
    <row r="921">
      <c r="A921" s="57"/>
    </row>
    <row r="922">
      <c r="A922" s="57"/>
    </row>
    <row r="923">
      <c r="A923" s="57"/>
    </row>
    <row r="924">
      <c r="A924" s="57"/>
    </row>
    <row r="925">
      <c r="A925" s="57"/>
    </row>
    <row r="926">
      <c r="A926" s="57"/>
    </row>
    <row r="927">
      <c r="A927" s="57"/>
    </row>
    <row r="928">
      <c r="A928" s="57"/>
    </row>
    <row r="929">
      <c r="A929" s="57"/>
    </row>
    <row r="930">
      <c r="A930" s="57"/>
    </row>
    <row r="931">
      <c r="A931" s="57"/>
    </row>
    <row r="932">
      <c r="A932" s="57"/>
    </row>
    <row r="933">
      <c r="A933" s="57"/>
    </row>
    <row r="934">
      <c r="A934" s="57"/>
    </row>
    <row r="935">
      <c r="A935" s="57"/>
    </row>
    <row r="936">
      <c r="A936" s="57"/>
    </row>
    <row r="937">
      <c r="A937" s="57"/>
    </row>
    <row r="938">
      <c r="A938" s="57"/>
    </row>
    <row r="939">
      <c r="A939" s="57"/>
    </row>
    <row r="940">
      <c r="A940" s="57"/>
    </row>
    <row r="941">
      <c r="A941" s="57"/>
    </row>
    <row r="942">
      <c r="A942" s="57"/>
    </row>
    <row r="943">
      <c r="A943" s="57"/>
    </row>
    <row r="944">
      <c r="A944" s="57"/>
    </row>
    <row r="945">
      <c r="A945" s="57"/>
    </row>
    <row r="946">
      <c r="A946" s="57"/>
    </row>
    <row r="947">
      <c r="A947" s="57"/>
    </row>
    <row r="948">
      <c r="A948" s="57"/>
    </row>
    <row r="949">
      <c r="A949" s="57"/>
    </row>
    <row r="950">
      <c r="A950" s="57"/>
    </row>
    <row r="951">
      <c r="A951" s="57"/>
    </row>
    <row r="952">
      <c r="A952" s="57"/>
    </row>
    <row r="953">
      <c r="A953" s="57"/>
    </row>
    <row r="954">
      <c r="A954" s="57"/>
    </row>
    <row r="955">
      <c r="A955" s="57"/>
    </row>
    <row r="956">
      <c r="A956" s="57"/>
    </row>
    <row r="957">
      <c r="A957" s="57"/>
    </row>
    <row r="958">
      <c r="A958" s="57"/>
    </row>
    <row r="959">
      <c r="A959" s="57"/>
    </row>
    <row r="960">
      <c r="A960" s="57"/>
    </row>
    <row r="961">
      <c r="A961" s="57"/>
    </row>
    <row r="962">
      <c r="A962" s="57"/>
    </row>
    <row r="963">
      <c r="A963" s="57"/>
    </row>
    <row r="964">
      <c r="A964" s="57"/>
    </row>
    <row r="965">
      <c r="A965" s="57"/>
    </row>
    <row r="966">
      <c r="A966" s="57"/>
    </row>
    <row r="967">
      <c r="A967" s="57"/>
    </row>
    <row r="968">
      <c r="A968" s="57"/>
    </row>
    <row r="969">
      <c r="A969" s="57"/>
    </row>
    <row r="970">
      <c r="A970" s="57"/>
    </row>
    <row r="971">
      <c r="A971" s="57"/>
    </row>
    <row r="972">
      <c r="A972" s="57"/>
    </row>
    <row r="973">
      <c r="A973" s="57"/>
    </row>
    <row r="974">
      <c r="A974" s="57"/>
    </row>
    <row r="975">
      <c r="A975" s="57"/>
    </row>
    <row r="976">
      <c r="A976" s="57"/>
    </row>
    <row r="977">
      <c r="A977" s="57"/>
    </row>
    <row r="978">
      <c r="A978" s="57"/>
    </row>
    <row r="979">
      <c r="A979" s="57"/>
    </row>
    <row r="980">
      <c r="A980" s="57"/>
    </row>
    <row r="981">
      <c r="A981" s="57"/>
    </row>
    <row r="982">
      <c r="A982" s="57"/>
    </row>
    <row r="983">
      <c r="A983" s="57"/>
    </row>
    <row r="984">
      <c r="A984" s="57"/>
    </row>
    <row r="985">
      <c r="A985" s="57"/>
    </row>
    <row r="986">
      <c r="A986" s="57"/>
    </row>
    <row r="987">
      <c r="A987" s="57"/>
    </row>
    <row r="988">
      <c r="A988" s="57"/>
    </row>
    <row r="989">
      <c r="A989" s="57"/>
    </row>
    <row r="990">
      <c r="A990" s="57"/>
    </row>
    <row r="991">
      <c r="A991" s="57"/>
    </row>
    <row r="992">
      <c r="A992" s="57"/>
    </row>
    <row r="993">
      <c r="A993" s="57"/>
    </row>
    <row r="994">
      <c r="A994" s="57"/>
    </row>
    <row r="995">
      <c r="A995" s="57"/>
    </row>
    <row r="996">
      <c r="A996" s="57"/>
    </row>
    <row r="997">
      <c r="A997" s="57"/>
    </row>
    <row r="998">
      <c r="A998" s="5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13"/>
    <col customWidth="1" min="3" max="3" width="28.25"/>
    <col customWidth="1" min="4" max="4" width="24.88"/>
    <col customWidth="1" min="5" max="5" width="13.38"/>
  </cols>
  <sheetData>
    <row r="1">
      <c r="A1" s="38" t="s">
        <v>4</v>
      </c>
      <c r="B1" s="38" t="s">
        <v>104</v>
      </c>
      <c r="C1" s="38" t="s">
        <v>105</v>
      </c>
      <c r="D1" s="38" t="s">
        <v>106</v>
      </c>
      <c r="E1" s="38" t="s">
        <v>55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>
      <c r="A2" s="101">
        <v>25.0</v>
      </c>
      <c r="B2" s="89">
        <v>31.67</v>
      </c>
      <c r="C2" s="102">
        <f t="shared" ref="C2:C21" si="1">B2*15/4</f>
        <v>118.7625</v>
      </c>
      <c r="D2" s="42">
        <f t="shared" ref="D2:D21" si="2">(C2-$I$10)/($C$2-$I$10)</f>
        <v>1</v>
      </c>
      <c r="E2" s="42">
        <f t="shared" ref="E2:E6" si="3">D2*150</f>
        <v>150</v>
      </c>
    </row>
    <row r="3">
      <c r="A3" s="103">
        <v>27.0</v>
      </c>
      <c r="B3" s="97">
        <v>27.0</v>
      </c>
      <c r="C3" s="104">
        <f t="shared" si="1"/>
        <v>101.25</v>
      </c>
      <c r="D3" s="46">
        <f t="shared" si="2"/>
        <v>0.8026682947</v>
      </c>
      <c r="E3" s="46">
        <f t="shared" si="3"/>
        <v>120.4002442</v>
      </c>
    </row>
    <row r="4">
      <c r="A4" s="105">
        <v>21.0</v>
      </c>
      <c r="B4" s="94">
        <v>23.33</v>
      </c>
      <c r="C4" s="106">
        <f t="shared" si="1"/>
        <v>87.4875</v>
      </c>
      <c r="D4" s="50">
        <f t="shared" si="2"/>
        <v>0.6475917725</v>
      </c>
      <c r="E4" s="50">
        <f t="shared" si="3"/>
        <v>97.13876587</v>
      </c>
    </row>
    <row r="5">
      <c r="A5" s="105">
        <v>23.0</v>
      </c>
      <c r="B5" s="94">
        <v>22.67</v>
      </c>
      <c r="C5" s="106">
        <f t="shared" si="1"/>
        <v>85.0125</v>
      </c>
      <c r="D5" s="50">
        <f t="shared" si="2"/>
        <v>0.6197033516</v>
      </c>
      <c r="E5" s="50">
        <f t="shared" si="3"/>
        <v>92.95550274</v>
      </c>
    </row>
    <row r="6">
      <c r="A6" s="105">
        <v>49.0</v>
      </c>
      <c r="B6" s="94">
        <v>22.33</v>
      </c>
      <c r="C6" s="106">
        <f t="shared" si="1"/>
        <v>83.7375</v>
      </c>
      <c r="D6" s="50">
        <f t="shared" si="2"/>
        <v>0.6053365893</v>
      </c>
      <c r="E6" s="50">
        <f t="shared" si="3"/>
        <v>90.8004884</v>
      </c>
    </row>
    <row r="7">
      <c r="A7" s="107">
        <v>17.0</v>
      </c>
      <c r="B7" s="56">
        <v>22.0</v>
      </c>
      <c r="C7" s="108">
        <f t="shared" si="1"/>
        <v>82.5</v>
      </c>
      <c r="D7" s="55">
        <f t="shared" si="2"/>
        <v>0.5913923789</v>
      </c>
      <c r="E7" s="56">
        <v>15.0</v>
      </c>
    </row>
    <row r="8">
      <c r="A8" s="59">
        <v>47.0</v>
      </c>
      <c r="B8" s="56">
        <v>22.0</v>
      </c>
      <c r="C8" s="108">
        <f t="shared" si="1"/>
        <v>82.5</v>
      </c>
      <c r="D8" s="55">
        <f t="shared" si="2"/>
        <v>0.5913923789</v>
      </c>
      <c r="E8" s="56">
        <v>15.0</v>
      </c>
      <c r="H8" s="38" t="s">
        <v>64</v>
      </c>
      <c r="I8" s="51">
        <f>AVERAGE(C2:C18)</f>
        <v>69.85147059</v>
      </c>
    </row>
    <row r="9">
      <c r="A9" s="59">
        <v>43.0</v>
      </c>
      <c r="B9" s="56">
        <v>22.0</v>
      </c>
      <c r="C9" s="108">
        <f t="shared" si="1"/>
        <v>82.5</v>
      </c>
      <c r="D9" s="55">
        <f t="shared" si="2"/>
        <v>0.5913923789</v>
      </c>
      <c r="E9" s="56">
        <v>15.0</v>
      </c>
      <c r="H9" s="38" t="s">
        <v>66</v>
      </c>
      <c r="I9" s="51">
        <f>STDEV(C2:C18)</f>
        <v>26.55698652</v>
      </c>
    </row>
    <row r="10">
      <c r="A10" s="59">
        <v>53.0</v>
      </c>
      <c r="B10" s="56">
        <v>20.0</v>
      </c>
      <c r="C10" s="108">
        <f t="shared" si="1"/>
        <v>75</v>
      </c>
      <c r="D10" s="55">
        <f t="shared" si="2"/>
        <v>0.5068820126</v>
      </c>
      <c r="E10" s="56">
        <v>15.0</v>
      </c>
      <c r="H10" s="38" t="s">
        <v>68</v>
      </c>
      <c r="I10" s="51">
        <f>AVERAGE(C2:C18) - 1.5*STDEV(C2:C18)</f>
        <v>30.01599081</v>
      </c>
    </row>
    <row r="11">
      <c r="A11" s="59">
        <v>57.0</v>
      </c>
      <c r="B11" s="56">
        <v>19.33</v>
      </c>
      <c r="C11" s="108">
        <f t="shared" si="1"/>
        <v>72.4875</v>
      </c>
      <c r="D11" s="55">
        <f t="shared" si="2"/>
        <v>0.4785710399</v>
      </c>
      <c r="E11" s="56">
        <v>15.0</v>
      </c>
    </row>
    <row r="12">
      <c r="A12" s="59">
        <v>45.0</v>
      </c>
      <c r="B12" s="56">
        <v>17.67</v>
      </c>
      <c r="C12" s="108">
        <f t="shared" si="1"/>
        <v>66.2625</v>
      </c>
      <c r="D12" s="55">
        <f t="shared" si="2"/>
        <v>0.4084274358</v>
      </c>
      <c r="E12" s="56">
        <v>15.0</v>
      </c>
    </row>
    <row r="13">
      <c r="A13" s="59">
        <v>41.0</v>
      </c>
      <c r="B13" s="56">
        <v>17.33</v>
      </c>
      <c r="C13" s="108">
        <f t="shared" si="1"/>
        <v>64.9875</v>
      </c>
      <c r="D13" s="55">
        <f t="shared" si="2"/>
        <v>0.3940606736</v>
      </c>
      <c r="E13" s="56">
        <v>15.0</v>
      </c>
    </row>
    <row r="14">
      <c r="A14" s="59">
        <v>11.0</v>
      </c>
      <c r="B14" s="56">
        <v>16.33</v>
      </c>
      <c r="C14" s="108">
        <f t="shared" si="1"/>
        <v>61.2375</v>
      </c>
      <c r="D14" s="55">
        <f t="shared" si="2"/>
        <v>0.3518054904</v>
      </c>
      <c r="E14" s="56">
        <v>15.0</v>
      </c>
    </row>
    <row r="15">
      <c r="A15" s="59">
        <v>29.0</v>
      </c>
      <c r="B15" s="56">
        <v>11.33</v>
      </c>
      <c r="C15" s="108">
        <f t="shared" si="1"/>
        <v>42.4875</v>
      </c>
      <c r="D15" s="55">
        <f t="shared" si="2"/>
        <v>0.1405295746</v>
      </c>
      <c r="E15" s="56">
        <v>15.0</v>
      </c>
    </row>
    <row r="16">
      <c r="A16" s="59">
        <v>55.0</v>
      </c>
      <c r="B16" s="56">
        <v>11.0</v>
      </c>
      <c r="C16" s="108">
        <f t="shared" si="1"/>
        <v>41.25</v>
      </c>
      <c r="D16" s="55">
        <f t="shared" si="2"/>
        <v>0.1265853642</v>
      </c>
      <c r="E16" s="56">
        <v>15.0</v>
      </c>
    </row>
    <row r="17">
      <c r="A17" s="59">
        <v>51.0</v>
      </c>
      <c r="B17" s="56">
        <v>6.0</v>
      </c>
      <c r="C17" s="108">
        <f t="shared" si="1"/>
        <v>22.5</v>
      </c>
      <c r="D17" s="55">
        <f t="shared" si="2"/>
        <v>-0.08469055157</v>
      </c>
      <c r="E17" s="56">
        <v>0.0</v>
      </c>
    </row>
    <row r="18">
      <c r="A18" s="59">
        <v>59.0</v>
      </c>
      <c r="B18" s="56">
        <v>4.67</v>
      </c>
      <c r="C18" s="108">
        <f t="shared" si="1"/>
        <v>17.5125</v>
      </c>
      <c r="D18" s="55">
        <f t="shared" si="2"/>
        <v>-0.1408899452</v>
      </c>
      <c r="E18" s="56">
        <v>0.0</v>
      </c>
    </row>
    <row r="19">
      <c r="A19" s="59">
        <v>13.0</v>
      </c>
      <c r="B19" s="56">
        <v>0.0</v>
      </c>
      <c r="C19" s="108">
        <f t="shared" si="1"/>
        <v>0</v>
      </c>
      <c r="D19" s="55">
        <f t="shared" si="2"/>
        <v>-0.3382216505</v>
      </c>
      <c r="E19" s="56">
        <v>0.0</v>
      </c>
    </row>
    <row r="20">
      <c r="A20" s="59">
        <v>19.0</v>
      </c>
      <c r="B20" s="56">
        <v>0.0</v>
      </c>
      <c r="C20" s="108">
        <f t="shared" si="1"/>
        <v>0</v>
      </c>
      <c r="D20" s="55">
        <f t="shared" si="2"/>
        <v>-0.3382216505</v>
      </c>
      <c r="E20" s="56">
        <v>0.0</v>
      </c>
    </row>
    <row r="21">
      <c r="A21" s="107">
        <v>31.0</v>
      </c>
      <c r="B21" s="56">
        <v>0.0</v>
      </c>
      <c r="C21" s="108">
        <f t="shared" si="1"/>
        <v>0</v>
      </c>
      <c r="D21" s="55">
        <f t="shared" si="2"/>
        <v>-0.3382216505</v>
      </c>
      <c r="E21" s="56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88"/>
    <col customWidth="1" min="4" max="4" width="20.75"/>
  </cols>
  <sheetData>
    <row r="1">
      <c r="A1" s="38" t="s">
        <v>4</v>
      </c>
      <c r="B1" s="38" t="s">
        <v>97</v>
      </c>
      <c r="C1" s="38" t="s">
        <v>96</v>
      </c>
      <c r="D1" s="38" t="s">
        <v>107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</row>
    <row r="2">
      <c r="A2" s="38">
        <v>11.0</v>
      </c>
      <c r="B2" s="55">
        <f t="shared" ref="B2:B22" si="1">D2-C2</f>
        <v>150</v>
      </c>
      <c r="C2" s="56">
        <v>0.0</v>
      </c>
      <c r="D2" s="78">
        <v>150.0</v>
      </c>
      <c r="E2" s="109"/>
    </row>
    <row r="3">
      <c r="A3" s="38">
        <v>17.0</v>
      </c>
      <c r="B3" s="55">
        <f t="shared" si="1"/>
        <v>150</v>
      </c>
      <c r="C3" s="56">
        <v>0.0</v>
      </c>
      <c r="D3" s="78">
        <v>150.0</v>
      </c>
    </row>
    <row r="4">
      <c r="A4" s="38">
        <v>21.0</v>
      </c>
      <c r="B4" s="55">
        <f t="shared" si="1"/>
        <v>150</v>
      </c>
      <c r="C4" s="56">
        <v>0.0</v>
      </c>
      <c r="D4" s="78">
        <v>150.0</v>
      </c>
    </row>
    <row r="5">
      <c r="A5" s="38">
        <v>23.0</v>
      </c>
      <c r="B5" s="55">
        <f t="shared" si="1"/>
        <v>150</v>
      </c>
      <c r="C5" s="56">
        <v>0.0</v>
      </c>
      <c r="D5" s="78">
        <v>150.0</v>
      </c>
    </row>
    <row r="6">
      <c r="A6" s="38">
        <v>25.0</v>
      </c>
      <c r="B6" s="55">
        <f t="shared" si="1"/>
        <v>150</v>
      </c>
      <c r="C6" s="56">
        <v>0.0</v>
      </c>
      <c r="D6" s="78">
        <v>150.0</v>
      </c>
    </row>
    <row r="7">
      <c r="A7" s="38">
        <v>27.0</v>
      </c>
      <c r="B7" s="55">
        <f t="shared" si="1"/>
        <v>150</v>
      </c>
      <c r="C7" s="56">
        <v>0.0</v>
      </c>
      <c r="D7" s="78">
        <v>150.0</v>
      </c>
    </row>
    <row r="8">
      <c r="A8" s="38">
        <v>41.0</v>
      </c>
      <c r="B8" s="55">
        <f t="shared" si="1"/>
        <v>150</v>
      </c>
      <c r="C8" s="56">
        <v>0.0</v>
      </c>
      <c r="D8" s="78">
        <v>150.0</v>
      </c>
    </row>
    <row r="9">
      <c r="A9" s="100">
        <v>43.0</v>
      </c>
      <c r="B9" s="55">
        <f t="shared" si="1"/>
        <v>150</v>
      </c>
      <c r="C9" s="56">
        <v>0.0</v>
      </c>
      <c r="D9" s="78">
        <v>150.0</v>
      </c>
    </row>
    <row r="10">
      <c r="A10" s="38">
        <v>45.0</v>
      </c>
      <c r="B10" s="55">
        <f t="shared" si="1"/>
        <v>150</v>
      </c>
      <c r="C10" s="56">
        <v>0.0</v>
      </c>
      <c r="D10" s="78">
        <v>150.0</v>
      </c>
    </row>
    <row r="11">
      <c r="A11" s="38">
        <v>53.0</v>
      </c>
      <c r="B11" s="55">
        <f t="shared" si="1"/>
        <v>150</v>
      </c>
      <c r="C11" s="56">
        <v>0.0</v>
      </c>
      <c r="D11" s="78">
        <v>150.0</v>
      </c>
    </row>
    <row r="12">
      <c r="A12" s="38">
        <v>55.0</v>
      </c>
      <c r="B12" s="55">
        <f t="shared" si="1"/>
        <v>150</v>
      </c>
      <c r="C12" s="56">
        <v>0.0</v>
      </c>
      <c r="D12" s="78">
        <v>150.0</v>
      </c>
    </row>
    <row r="13">
      <c r="A13" s="38">
        <v>13.0</v>
      </c>
      <c r="B13" s="55">
        <f t="shared" si="1"/>
        <v>150</v>
      </c>
      <c r="C13" s="56">
        <v>-30.0</v>
      </c>
      <c r="D13" s="78">
        <v>120.0</v>
      </c>
    </row>
    <row r="14">
      <c r="A14" s="38">
        <v>19.0</v>
      </c>
      <c r="B14" s="55">
        <f t="shared" si="1"/>
        <v>120</v>
      </c>
      <c r="C14" s="56">
        <v>0.0</v>
      </c>
      <c r="D14" s="78">
        <v>120.0</v>
      </c>
    </row>
    <row r="15">
      <c r="A15" s="38">
        <v>47.0</v>
      </c>
      <c r="B15" s="55">
        <f t="shared" si="1"/>
        <v>120</v>
      </c>
      <c r="C15" s="56">
        <v>0.0</v>
      </c>
      <c r="D15" s="78">
        <v>120.0</v>
      </c>
    </row>
    <row r="16">
      <c r="A16" s="38">
        <v>49.0</v>
      </c>
      <c r="B16" s="55">
        <f t="shared" si="1"/>
        <v>120</v>
      </c>
      <c r="C16" s="56">
        <v>0.0</v>
      </c>
      <c r="D16" s="78">
        <v>120.0</v>
      </c>
    </row>
    <row r="17">
      <c r="A17" s="38">
        <v>29.0</v>
      </c>
      <c r="B17" s="55">
        <f t="shared" si="1"/>
        <v>150</v>
      </c>
      <c r="C17" s="56">
        <v>-75.0</v>
      </c>
      <c r="D17" s="78">
        <v>75.0</v>
      </c>
    </row>
    <row r="18">
      <c r="A18" s="38">
        <v>31.0</v>
      </c>
      <c r="B18" s="55">
        <f t="shared" si="1"/>
        <v>60</v>
      </c>
      <c r="C18" s="56">
        <v>0.0</v>
      </c>
      <c r="D18" s="78">
        <v>60.0</v>
      </c>
    </row>
    <row r="19">
      <c r="A19" s="38">
        <v>59.0</v>
      </c>
      <c r="B19" s="55">
        <f t="shared" si="1"/>
        <v>30</v>
      </c>
      <c r="C19" s="56">
        <v>0.0</v>
      </c>
      <c r="D19" s="78">
        <v>30.0</v>
      </c>
    </row>
    <row r="20">
      <c r="A20" s="38">
        <v>61.0</v>
      </c>
      <c r="B20" s="55">
        <f t="shared" si="1"/>
        <v>30</v>
      </c>
      <c r="C20" s="56">
        <v>-15.0</v>
      </c>
      <c r="D20" s="78">
        <v>15.0</v>
      </c>
    </row>
    <row r="21">
      <c r="A21" s="38">
        <v>33.0</v>
      </c>
      <c r="B21" s="55">
        <f t="shared" si="1"/>
        <v>0</v>
      </c>
      <c r="C21" s="56">
        <v>0.0</v>
      </c>
      <c r="D21" s="82">
        <v>0.0</v>
      </c>
    </row>
    <row r="22">
      <c r="A22" s="38">
        <v>51.0</v>
      </c>
      <c r="B22" s="55">
        <f t="shared" si="1"/>
        <v>0</v>
      </c>
      <c r="C22" s="56">
        <v>0.0</v>
      </c>
      <c r="D22" s="82">
        <v>0.0</v>
      </c>
    </row>
    <row r="23">
      <c r="A23" s="38">
        <v>57.0</v>
      </c>
      <c r="B23" s="56">
        <v>0.0</v>
      </c>
      <c r="C23" s="56">
        <v>0.0</v>
      </c>
      <c r="D23" s="82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25"/>
    <col customWidth="1" min="4" max="4" width="20.75"/>
  </cols>
  <sheetData>
    <row r="1">
      <c r="A1" s="38" t="s">
        <v>4</v>
      </c>
      <c r="B1" s="38" t="s">
        <v>97</v>
      </c>
      <c r="C1" s="38" t="s">
        <v>96</v>
      </c>
      <c r="D1" s="38" t="s">
        <v>107</v>
      </c>
    </row>
    <row r="2">
      <c r="A2" s="38">
        <v>11.0</v>
      </c>
      <c r="B2" s="55">
        <f t="shared" ref="B2:B23" si="1">D2-C2</f>
        <v>150</v>
      </c>
      <c r="C2" s="56">
        <v>0.0</v>
      </c>
      <c r="D2" s="78">
        <v>150.0</v>
      </c>
    </row>
    <row r="3">
      <c r="A3" s="38">
        <v>13.0</v>
      </c>
      <c r="B3" s="55">
        <f t="shared" si="1"/>
        <v>150</v>
      </c>
      <c r="C3" s="56">
        <v>0.0</v>
      </c>
      <c r="D3" s="78">
        <v>150.0</v>
      </c>
    </row>
    <row r="4">
      <c r="A4" s="38">
        <v>17.0</v>
      </c>
      <c r="B4" s="55">
        <f t="shared" si="1"/>
        <v>150</v>
      </c>
      <c r="C4" s="56">
        <v>0.0</v>
      </c>
      <c r="D4" s="78">
        <v>150.0</v>
      </c>
    </row>
    <row r="5">
      <c r="A5" s="38">
        <v>21.0</v>
      </c>
      <c r="B5" s="55">
        <f t="shared" si="1"/>
        <v>150</v>
      </c>
      <c r="C5" s="56">
        <v>0.0</v>
      </c>
      <c r="D5" s="78">
        <v>150.0</v>
      </c>
    </row>
    <row r="6">
      <c r="A6" s="38">
        <v>23.0</v>
      </c>
      <c r="B6" s="55">
        <f t="shared" si="1"/>
        <v>150</v>
      </c>
      <c r="C6" s="56">
        <v>0.0</v>
      </c>
      <c r="D6" s="78">
        <v>150.0</v>
      </c>
    </row>
    <row r="7">
      <c r="A7" s="38">
        <v>25.0</v>
      </c>
      <c r="B7" s="55">
        <f t="shared" si="1"/>
        <v>150</v>
      </c>
      <c r="C7" s="56">
        <v>0.0</v>
      </c>
      <c r="D7" s="78">
        <v>150.0</v>
      </c>
    </row>
    <row r="8">
      <c r="A8" s="38">
        <v>27.0</v>
      </c>
      <c r="B8" s="55">
        <f t="shared" si="1"/>
        <v>150</v>
      </c>
      <c r="C8" s="56">
        <v>0.0</v>
      </c>
      <c r="D8" s="78">
        <v>150.0</v>
      </c>
    </row>
    <row r="9">
      <c r="A9" s="38">
        <v>29.0</v>
      </c>
      <c r="B9" s="55">
        <f t="shared" si="1"/>
        <v>150</v>
      </c>
      <c r="C9" s="56">
        <v>0.0</v>
      </c>
      <c r="D9" s="78">
        <v>150.0</v>
      </c>
    </row>
    <row r="10">
      <c r="A10" s="38">
        <v>41.0</v>
      </c>
      <c r="B10" s="55">
        <f t="shared" si="1"/>
        <v>150</v>
      </c>
      <c r="C10" s="56">
        <v>0.0</v>
      </c>
      <c r="D10" s="78">
        <v>150.0</v>
      </c>
    </row>
    <row r="11">
      <c r="A11" s="38">
        <v>43.0</v>
      </c>
      <c r="B11" s="55">
        <f t="shared" si="1"/>
        <v>150</v>
      </c>
      <c r="C11" s="56">
        <v>0.0</v>
      </c>
      <c r="D11" s="78">
        <v>150.0</v>
      </c>
    </row>
    <row r="12">
      <c r="A12" s="100">
        <v>45.0</v>
      </c>
      <c r="B12" s="55">
        <f t="shared" si="1"/>
        <v>150</v>
      </c>
      <c r="C12" s="56">
        <v>0.0</v>
      </c>
      <c r="D12" s="78">
        <v>150.0</v>
      </c>
    </row>
    <row r="13">
      <c r="A13" s="38">
        <v>47.0</v>
      </c>
      <c r="B13" s="55">
        <f t="shared" si="1"/>
        <v>150</v>
      </c>
      <c r="C13" s="56">
        <v>0.0</v>
      </c>
      <c r="D13" s="78">
        <v>150.0</v>
      </c>
    </row>
    <row r="14">
      <c r="A14" s="38">
        <v>49.0</v>
      </c>
      <c r="B14" s="55">
        <f t="shared" si="1"/>
        <v>150</v>
      </c>
      <c r="C14" s="56">
        <v>0.0</v>
      </c>
      <c r="D14" s="78">
        <v>150.0</v>
      </c>
    </row>
    <row r="15">
      <c r="A15" s="38">
        <v>53.0</v>
      </c>
      <c r="B15" s="55">
        <f t="shared" si="1"/>
        <v>150</v>
      </c>
      <c r="C15" s="56">
        <v>0.0</v>
      </c>
      <c r="D15" s="78">
        <v>150.0</v>
      </c>
    </row>
    <row r="16">
      <c r="A16" s="38">
        <v>55.0</v>
      </c>
      <c r="B16" s="55">
        <f t="shared" si="1"/>
        <v>150</v>
      </c>
      <c r="C16" s="56">
        <v>0.0</v>
      </c>
      <c r="D16" s="78">
        <v>150.0</v>
      </c>
    </row>
    <row r="17">
      <c r="A17" s="38">
        <v>19.0</v>
      </c>
      <c r="B17" s="55">
        <f t="shared" si="1"/>
        <v>60</v>
      </c>
      <c r="C17" s="56">
        <v>0.0</v>
      </c>
      <c r="D17" s="78">
        <v>60.0</v>
      </c>
    </row>
    <row r="18">
      <c r="A18" s="38">
        <v>59.0</v>
      </c>
      <c r="B18" s="55">
        <f t="shared" si="1"/>
        <v>60</v>
      </c>
      <c r="C18" s="56">
        <v>0.0</v>
      </c>
      <c r="D18" s="78">
        <v>60.0</v>
      </c>
    </row>
    <row r="19">
      <c r="A19" s="38">
        <v>61.0</v>
      </c>
      <c r="B19" s="55">
        <f t="shared" si="1"/>
        <v>60</v>
      </c>
      <c r="C19" s="56">
        <v>-30.0</v>
      </c>
      <c r="D19" s="78">
        <v>30.0</v>
      </c>
    </row>
    <row r="20">
      <c r="A20" s="38">
        <v>31.0</v>
      </c>
      <c r="B20" s="55">
        <f t="shared" si="1"/>
        <v>0</v>
      </c>
      <c r="C20" s="56">
        <v>0.0</v>
      </c>
      <c r="D20" s="110">
        <v>0.0</v>
      </c>
      <c r="E20" s="111" t="s">
        <v>108</v>
      </c>
    </row>
    <row r="21">
      <c r="A21" s="38">
        <v>33.0</v>
      </c>
      <c r="B21" s="55">
        <f t="shared" si="1"/>
        <v>0</v>
      </c>
      <c r="C21" s="56">
        <v>0.0</v>
      </c>
      <c r="D21" s="110">
        <v>0.0</v>
      </c>
      <c r="E21" s="111" t="s">
        <v>108</v>
      </c>
    </row>
    <row r="22">
      <c r="A22" s="38">
        <v>51.0</v>
      </c>
      <c r="B22" s="55">
        <f t="shared" si="1"/>
        <v>0</v>
      </c>
      <c r="C22" s="56">
        <v>0.0</v>
      </c>
      <c r="D22" s="110">
        <v>0.0</v>
      </c>
      <c r="E22" s="111" t="s">
        <v>108</v>
      </c>
    </row>
    <row r="23">
      <c r="A23" s="38">
        <v>57.0</v>
      </c>
      <c r="B23" s="55">
        <f t="shared" si="1"/>
        <v>0</v>
      </c>
      <c r="C23" s="56">
        <v>0.0</v>
      </c>
      <c r="D23" s="110">
        <v>0.0</v>
      </c>
      <c r="E23" s="111" t="s">
        <v>108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5.5"/>
    <col customWidth="1" min="4" max="4" width="25.38"/>
    <col customWidth="1" min="5" max="7" width="20.13"/>
    <col customWidth="1" min="9" max="9" width="16.0"/>
    <col customWidth="1" min="10" max="10" width="13.38"/>
  </cols>
  <sheetData>
    <row r="1">
      <c r="A1" s="61" t="s">
        <v>4</v>
      </c>
      <c r="B1" s="112" t="s">
        <v>109</v>
      </c>
      <c r="C1" s="112" t="s">
        <v>110</v>
      </c>
      <c r="D1" s="112" t="s">
        <v>111</v>
      </c>
      <c r="E1" s="112" t="s">
        <v>97</v>
      </c>
      <c r="F1" s="112" t="s">
        <v>112</v>
      </c>
      <c r="G1" s="112" t="s">
        <v>113</v>
      </c>
      <c r="H1" s="112" t="s">
        <v>114</v>
      </c>
      <c r="I1" s="38" t="s">
        <v>54</v>
      </c>
      <c r="J1" s="38" t="s">
        <v>115</v>
      </c>
    </row>
    <row r="2">
      <c r="A2" s="88">
        <v>17.0</v>
      </c>
      <c r="B2" s="89">
        <v>40.0</v>
      </c>
      <c r="C2" s="89">
        <v>40.0</v>
      </c>
      <c r="D2" s="89">
        <v>48.0</v>
      </c>
      <c r="E2" s="89">
        <f t="shared" ref="E2:E20" si="1">sum(B2:D2)</f>
        <v>128</v>
      </c>
      <c r="F2" s="113">
        <f t="shared" ref="F2:F20" si="2">E2*(250/150)</f>
        <v>213.3333333</v>
      </c>
      <c r="G2" s="89">
        <v>0.0</v>
      </c>
      <c r="H2" s="113">
        <f t="shared" ref="H2:H20" si="3">sum(F2:G2)</f>
        <v>213.3333333</v>
      </c>
      <c r="I2" s="42">
        <f t="shared" ref="I2:I20" si="4">(H2-$N$10)/($H$2-$N$10)</f>
        <v>1</v>
      </c>
      <c r="J2" s="42">
        <f t="shared" ref="J2:J9" si="5">I2*250</f>
        <v>250</v>
      </c>
    </row>
    <row r="3">
      <c r="A3" s="114">
        <v>57.0</v>
      </c>
      <c r="B3" s="97">
        <v>39.0</v>
      </c>
      <c r="C3" s="97">
        <v>33.0</v>
      </c>
      <c r="D3" s="97">
        <v>47.0</v>
      </c>
      <c r="E3" s="97">
        <f t="shared" si="1"/>
        <v>119</v>
      </c>
      <c r="F3" s="115">
        <f t="shared" si="2"/>
        <v>198.3333333</v>
      </c>
      <c r="G3" s="97">
        <v>0.0</v>
      </c>
      <c r="H3" s="115">
        <f t="shared" si="3"/>
        <v>198.3333333</v>
      </c>
      <c r="I3" s="46">
        <f t="shared" si="4"/>
        <v>0.8440515572</v>
      </c>
      <c r="J3" s="46">
        <f t="shared" si="5"/>
        <v>211.0128893</v>
      </c>
    </row>
    <row r="4">
      <c r="A4" s="114">
        <v>45.0</v>
      </c>
      <c r="B4" s="97">
        <v>41.0</v>
      </c>
      <c r="C4" s="97">
        <v>37.0</v>
      </c>
      <c r="D4" s="97">
        <v>38.0</v>
      </c>
      <c r="E4" s="97">
        <f t="shared" si="1"/>
        <v>116</v>
      </c>
      <c r="F4" s="115">
        <f t="shared" si="2"/>
        <v>193.3333333</v>
      </c>
      <c r="G4" s="97">
        <v>0.0</v>
      </c>
      <c r="H4" s="115">
        <f t="shared" si="3"/>
        <v>193.3333333</v>
      </c>
      <c r="I4" s="46">
        <f t="shared" si="4"/>
        <v>0.792068743</v>
      </c>
      <c r="J4" s="46">
        <f t="shared" si="5"/>
        <v>198.0171857</v>
      </c>
    </row>
    <row r="5">
      <c r="A5" s="114">
        <v>55.0</v>
      </c>
      <c r="B5" s="97">
        <v>36.0</v>
      </c>
      <c r="C5" s="97">
        <v>38.0</v>
      </c>
      <c r="D5" s="97">
        <v>42.0</v>
      </c>
      <c r="E5" s="97">
        <f t="shared" si="1"/>
        <v>116</v>
      </c>
      <c r="F5" s="115">
        <f t="shared" si="2"/>
        <v>193.3333333</v>
      </c>
      <c r="G5" s="97">
        <v>0.0</v>
      </c>
      <c r="H5" s="115">
        <f t="shared" si="3"/>
        <v>193.3333333</v>
      </c>
      <c r="I5" s="46">
        <f t="shared" si="4"/>
        <v>0.792068743</v>
      </c>
      <c r="J5" s="46">
        <f t="shared" si="5"/>
        <v>198.0171857</v>
      </c>
    </row>
    <row r="6">
      <c r="A6" s="93">
        <v>43.0</v>
      </c>
      <c r="B6" s="94">
        <v>33.0</v>
      </c>
      <c r="C6" s="94">
        <v>38.0</v>
      </c>
      <c r="D6" s="94">
        <v>44.0</v>
      </c>
      <c r="E6" s="94">
        <f t="shared" si="1"/>
        <v>115</v>
      </c>
      <c r="F6" s="116">
        <f t="shared" si="2"/>
        <v>191.6666667</v>
      </c>
      <c r="G6" s="94">
        <v>0.0</v>
      </c>
      <c r="H6" s="116">
        <f t="shared" si="3"/>
        <v>191.6666667</v>
      </c>
      <c r="I6" s="50">
        <f t="shared" si="4"/>
        <v>0.7747411382</v>
      </c>
      <c r="J6" s="50">
        <f t="shared" si="5"/>
        <v>193.6852846</v>
      </c>
    </row>
    <row r="7">
      <c r="A7" s="93">
        <v>29.0</v>
      </c>
      <c r="B7" s="94">
        <v>39.0</v>
      </c>
      <c r="C7" s="94">
        <v>38.0</v>
      </c>
      <c r="D7" s="94">
        <v>41.0</v>
      </c>
      <c r="E7" s="94">
        <f t="shared" si="1"/>
        <v>118</v>
      </c>
      <c r="F7" s="116">
        <f t="shared" si="2"/>
        <v>196.6666667</v>
      </c>
      <c r="G7" s="94">
        <v>-10.0</v>
      </c>
      <c r="H7" s="116">
        <f t="shared" si="3"/>
        <v>186.6666667</v>
      </c>
      <c r="I7" s="50">
        <f t="shared" si="4"/>
        <v>0.722758324</v>
      </c>
      <c r="J7" s="50">
        <f t="shared" si="5"/>
        <v>180.689581</v>
      </c>
    </row>
    <row r="8">
      <c r="A8" s="93">
        <v>11.0</v>
      </c>
      <c r="B8" s="94">
        <v>37.0</v>
      </c>
      <c r="C8" s="94">
        <v>36.0</v>
      </c>
      <c r="D8" s="94">
        <v>36.0</v>
      </c>
      <c r="E8" s="94">
        <f t="shared" si="1"/>
        <v>109</v>
      </c>
      <c r="F8" s="116">
        <f t="shared" si="2"/>
        <v>181.6666667</v>
      </c>
      <c r="G8" s="94">
        <v>0.0</v>
      </c>
      <c r="H8" s="116">
        <f t="shared" si="3"/>
        <v>181.6666667</v>
      </c>
      <c r="I8" s="50">
        <f t="shared" si="4"/>
        <v>0.6707755097</v>
      </c>
      <c r="J8" s="50">
        <f t="shared" si="5"/>
        <v>167.6938774</v>
      </c>
      <c r="M8" s="38" t="s">
        <v>64</v>
      </c>
      <c r="N8" s="74">
        <f>AVERAGE(H2:H20)</f>
        <v>165.0877193</v>
      </c>
    </row>
    <row r="9">
      <c r="A9" s="93">
        <v>23.0</v>
      </c>
      <c r="B9" s="94">
        <v>33.0</v>
      </c>
      <c r="C9" s="94">
        <v>35.0</v>
      </c>
      <c r="D9" s="94">
        <v>41.0</v>
      </c>
      <c r="E9" s="94">
        <f t="shared" si="1"/>
        <v>109</v>
      </c>
      <c r="F9" s="116">
        <f t="shared" si="2"/>
        <v>181.6666667</v>
      </c>
      <c r="G9" s="94">
        <v>0.0</v>
      </c>
      <c r="H9" s="116">
        <f t="shared" si="3"/>
        <v>181.6666667</v>
      </c>
      <c r="I9" s="50">
        <f t="shared" si="4"/>
        <v>0.6707755097</v>
      </c>
      <c r="J9" s="50">
        <f t="shared" si="5"/>
        <v>167.6938774</v>
      </c>
      <c r="M9" s="38" t="s">
        <v>66</v>
      </c>
      <c r="N9" s="51">
        <f>STDEV(H2:H20)</f>
        <v>31.960014</v>
      </c>
    </row>
    <row r="10">
      <c r="A10" s="38">
        <v>51.0</v>
      </c>
      <c r="B10" s="56">
        <v>32.0</v>
      </c>
      <c r="C10" s="56">
        <v>32.0</v>
      </c>
      <c r="D10" s="56">
        <v>40.0</v>
      </c>
      <c r="E10" s="56">
        <f t="shared" si="1"/>
        <v>104</v>
      </c>
      <c r="F10" s="117">
        <f t="shared" si="2"/>
        <v>173.3333333</v>
      </c>
      <c r="G10" s="56">
        <v>0.0</v>
      </c>
      <c r="H10" s="117">
        <f t="shared" si="3"/>
        <v>173.3333333</v>
      </c>
      <c r="I10" s="55">
        <f t="shared" si="4"/>
        <v>0.584137486</v>
      </c>
      <c r="J10" s="56">
        <v>25.0</v>
      </c>
      <c r="M10" s="38" t="s">
        <v>68</v>
      </c>
      <c r="N10" s="74">
        <f>AVERAGE(H2:H20) - 1.5*STDEV(H2:H20)</f>
        <v>117.1476983</v>
      </c>
    </row>
    <row r="11">
      <c r="A11" s="38">
        <v>21.0</v>
      </c>
      <c r="B11" s="56">
        <v>31.0</v>
      </c>
      <c r="C11" s="56">
        <v>33.0</v>
      </c>
      <c r="D11" s="56">
        <v>37.0</v>
      </c>
      <c r="E11" s="56">
        <f t="shared" si="1"/>
        <v>101</v>
      </c>
      <c r="F11" s="117">
        <f t="shared" si="2"/>
        <v>168.3333333</v>
      </c>
      <c r="G11" s="56">
        <v>0.0</v>
      </c>
      <c r="H11" s="117">
        <f t="shared" si="3"/>
        <v>168.3333333</v>
      </c>
      <c r="I11" s="55">
        <f t="shared" si="4"/>
        <v>0.5321546717</v>
      </c>
      <c r="J11" s="56">
        <v>25.0</v>
      </c>
    </row>
    <row r="12">
      <c r="A12" s="38">
        <v>41.0</v>
      </c>
      <c r="B12" s="56">
        <v>29.0</v>
      </c>
      <c r="C12" s="56">
        <v>30.0</v>
      </c>
      <c r="D12" s="56">
        <v>42.0</v>
      </c>
      <c r="E12" s="56">
        <f t="shared" si="1"/>
        <v>101</v>
      </c>
      <c r="F12" s="117">
        <f t="shared" si="2"/>
        <v>168.3333333</v>
      </c>
      <c r="G12" s="56">
        <v>0.0</v>
      </c>
      <c r="H12" s="117">
        <f t="shared" si="3"/>
        <v>168.3333333</v>
      </c>
      <c r="I12" s="55">
        <f t="shared" si="4"/>
        <v>0.5321546717</v>
      </c>
      <c r="J12" s="56">
        <v>25.0</v>
      </c>
    </row>
    <row r="13">
      <c r="A13" s="38">
        <v>19.0</v>
      </c>
      <c r="B13" s="56">
        <v>28.0</v>
      </c>
      <c r="C13" s="56">
        <v>30.0</v>
      </c>
      <c r="D13" s="56">
        <v>41.0</v>
      </c>
      <c r="E13" s="56">
        <f t="shared" si="1"/>
        <v>99</v>
      </c>
      <c r="F13" s="117">
        <f t="shared" si="2"/>
        <v>165</v>
      </c>
      <c r="G13" s="56">
        <v>0.0</v>
      </c>
      <c r="H13" s="117">
        <f t="shared" si="3"/>
        <v>165</v>
      </c>
      <c r="I13" s="55">
        <f t="shared" si="4"/>
        <v>0.4974994622</v>
      </c>
      <c r="J13" s="56">
        <v>25.0</v>
      </c>
    </row>
    <row r="14">
      <c r="A14" s="38">
        <v>53.0</v>
      </c>
      <c r="B14" s="56">
        <v>25.0</v>
      </c>
      <c r="C14" s="56">
        <v>28.0</v>
      </c>
      <c r="D14" s="56">
        <v>43.0</v>
      </c>
      <c r="E14" s="56">
        <f t="shared" si="1"/>
        <v>96</v>
      </c>
      <c r="F14" s="117">
        <f t="shared" si="2"/>
        <v>160</v>
      </c>
      <c r="G14" s="56">
        <v>0.0</v>
      </c>
      <c r="H14" s="117">
        <f t="shared" si="3"/>
        <v>160</v>
      </c>
      <c r="I14" s="55">
        <f t="shared" si="4"/>
        <v>0.445516648</v>
      </c>
      <c r="J14" s="56">
        <v>25.0</v>
      </c>
    </row>
    <row r="15">
      <c r="A15" s="38">
        <v>13.0</v>
      </c>
      <c r="B15" s="56">
        <v>29.0</v>
      </c>
      <c r="C15" s="56">
        <v>34.0</v>
      </c>
      <c r="D15" s="56">
        <v>31.0</v>
      </c>
      <c r="E15" s="56">
        <f t="shared" si="1"/>
        <v>94</v>
      </c>
      <c r="F15" s="117">
        <f t="shared" si="2"/>
        <v>156.6666667</v>
      </c>
      <c r="G15" s="56">
        <v>0.0</v>
      </c>
      <c r="H15" s="117">
        <f t="shared" si="3"/>
        <v>156.6666667</v>
      </c>
      <c r="I15" s="55">
        <f t="shared" si="4"/>
        <v>0.4108614385</v>
      </c>
      <c r="J15" s="56">
        <v>25.0</v>
      </c>
    </row>
    <row r="16">
      <c r="A16" s="38">
        <v>47.0</v>
      </c>
      <c r="B16" s="56">
        <v>25.0</v>
      </c>
      <c r="C16" s="56">
        <v>26.0</v>
      </c>
      <c r="D16" s="56">
        <v>37.0</v>
      </c>
      <c r="E16" s="56">
        <f t="shared" si="1"/>
        <v>88</v>
      </c>
      <c r="F16" s="117">
        <f t="shared" si="2"/>
        <v>146.6666667</v>
      </c>
      <c r="G16" s="56">
        <v>0.0</v>
      </c>
      <c r="H16" s="117">
        <f t="shared" si="3"/>
        <v>146.6666667</v>
      </c>
      <c r="I16" s="55">
        <f t="shared" si="4"/>
        <v>0.30689581</v>
      </c>
      <c r="J16" s="56">
        <v>25.0</v>
      </c>
    </row>
    <row r="17">
      <c r="A17" s="38">
        <v>25.0</v>
      </c>
      <c r="B17" s="56">
        <v>26.0</v>
      </c>
      <c r="C17" s="56">
        <v>29.0</v>
      </c>
      <c r="D17" s="56">
        <v>25.0</v>
      </c>
      <c r="E17" s="56">
        <f t="shared" si="1"/>
        <v>80</v>
      </c>
      <c r="F17" s="117">
        <f t="shared" si="2"/>
        <v>133.3333333</v>
      </c>
      <c r="G17" s="56">
        <v>0.0</v>
      </c>
      <c r="H17" s="117">
        <f t="shared" si="3"/>
        <v>133.3333333</v>
      </c>
      <c r="I17" s="55">
        <f t="shared" si="4"/>
        <v>0.168274972</v>
      </c>
      <c r="J17" s="56">
        <v>25.0</v>
      </c>
    </row>
    <row r="18">
      <c r="A18" s="38">
        <v>49.0</v>
      </c>
      <c r="B18" s="56">
        <v>18.0</v>
      </c>
      <c r="C18" s="56">
        <v>17.0</v>
      </c>
      <c r="D18" s="56">
        <v>37.0</v>
      </c>
      <c r="E18" s="56">
        <f t="shared" si="1"/>
        <v>72</v>
      </c>
      <c r="F18" s="117">
        <f t="shared" si="2"/>
        <v>120</v>
      </c>
      <c r="G18" s="56">
        <v>0.0</v>
      </c>
      <c r="H18" s="117">
        <f t="shared" si="3"/>
        <v>120</v>
      </c>
      <c r="I18" s="55">
        <f t="shared" si="4"/>
        <v>0.02965413397</v>
      </c>
      <c r="J18" s="56">
        <v>25.0</v>
      </c>
    </row>
    <row r="19">
      <c r="A19" s="38">
        <v>27.0</v>
      </c>
      <c r="B19" s="56">
        <v>18.0</v>
      </c>
      <c r="C19" s="56">
        <v>19.0</v>
      </c>
      <c r="D19" s="56">
        <v>31.0</v>
      </c>
      <c r="E19" s="56">
        <f t="shared" si="1"/>
        <v>68</v>
      </c>
      <c r="F19" s="117">
        <f t="shared" si="2"/>
        <v>113.3333333</v>
      </c>
      <c r="G19" s="56">
        <v>0.0</v>
      </c>
      <c r="H19" s="117">
        <f t="shared" si="3"/>
        <v>113.3333333</v>
      </c>
      <c r="I19" s="55">
        <f t="shared" si="4"/>
        <v>-0.03965628503</v>
      </c>
      <c r="J19" s="56">
        <v>0.0</v>
      </c>
    </row>
    <row r="20">
      <c r="A20" s="38">
        <v>59.0</v>
      </c>
      <c r="B20" s="56">
        <v>22.0</v>
      </c>
      <c r="C20" s="56">
        <v>20.0</v>
      </c>
      <c r="D20" s="56">
        <v>28.0</v>
      </c>
      <c r="E20" s="56">
        <f t="shared" si="1"/>
        <v>70</v>
      </c>
      <c r="F20" s="117">
        <f t="shared" si="2"/>
        <v>116.6666667</v>
      </c>
      <c r="G20" s="56">
        <v>-25.0</v>
      </c>
      <c r="H20" s="117">
        <f t="shared" si="3"/>
        <v>91.66666667</v>
      </c>
      <c r="I20" s="55">
        <f t="shared" si="4"/>
        <v>-0.2649151468</v>
      </c>
      <c r="J20" s="56">
        <v>0.0</v>
      </c>
    </row>
    <row r="21">
      <c r="A21" s="57"/>
    </row>
    <row r="22">
      <c r="A22" s="57"/>
    </row>
    <row r="23">
      <c r="A23" s="57"/>
    </row>
    <row r="24">
      <c r="A24" s="57"/>
    </row>
    <row r="25">
      <c r="A25" s="57"/>
    </row>
    <row r="26">
      <c r="A26" s="57"/>
    </row>
    <row r="27">
      <c r="A27" s="57"/>
    </row>
    <row r="28">
      <c r="A28" s="57"/>
    </row>
    <row r="29">
      <c r="A29" s="57"/>
    </row>
    <row r="30">
      <c r="A30" s="57"/>
    </row>
    <row r="31">
      <c r="A31" s="57"/>
    </row>
    <row r="32">
      <c r="A32" s="57"/>
    </row>
    <row r="33">
      <c r="A33" s="57"/>
    </row>
    <row r="34">
      <c r="A34" s="57"/>
    </row>
    <row r="35">
      <c r="A35" s="57"/>
    </row>
    <row r="36">
      <c r="A36" s="57"/>
    </row>
    <row r="37">
      <c r="A37" s="57"/>
    </row>
    <row r="38">
      <c r="A38" s="57"/>
    </row>
    <row r="39">
      <c r="A39" s="57"/>
    </row>
    <row r="40">
      <c r="A40" s="57"/>
    </row>
    <row r="41">
      <c r="A41" s="57"/>
    </row>
    <row r="42">
      <c r="A42" s="57"/>
    </row>
    <row r="43">
      <c r="A43" s="57"/>
    </row>
    <row r="44">
      <c r="A44" s="57"/>
    </row>
    <row r="45">
      <c r="A45" s="57"/>
    </row>
    <row r="46">
      <c r="A46" s="57"/>
    </row>
    <row r="47">
      <c r="A47" s="57"/>
    </row>
    <row r="48">
      <c r="A48" s="57"/>
    </row>
    <row r="49">
      <c r="A49" s="57"/>
    </row>
    <row r="50">
      <c r="A50" s="57"/>
    </row>
    <row r="51">
      <c r="A51" s="57"/>
    </row>
    <row r="52">
      <c r="A52" s="57"/>
    </row>
    <row r="53">
      <c r="A53" s="57"/>
    </row>
    <row r="54">
      <c r="A54" s="57"/>
    </row>
    <row r="55">
      <c r="A55" s="57"/>
    </row>
    <row r="56">
      <c r="A56" s="57"/>
    </row>
    <row r="57">
      <c r="A57" s="57"/>
    </row>
    <row r="58">
      <c r="A58" s="57"/>
    </row>
    <row r="59">
      <c r="A59" s="57"/>
    </row>
    <row r="60">
      <c r="A60" s="57"/>
    </row>
    <row r="61">
      <c r="A61" s="57"/>
    </row>
    <row r="62">
      <c r="A62" s="57"/>
    </row>
    <row r="63">
      <c r="A63" s="57"/>
    </row>
    <row r="64">
      <c r="A64" s="57"/>
    </row>
    <row r="65">
      <c r="A65" s="57"/>
    </row>
    <row r="66">
      <c r="A66" s="57"/>
    </row>
    <row r="67">
      <c r="A67" s="57"/>
    </row>
    <row r="68">
      <c r="A68" s="57"/>
    </row>
    <row r="69">
      <c r="A69" s="57"/>
    </row>
    <row r="70">
      <c r="A70" s="57"/>
    </row>
    <row r="71">
      <c r="A71" s="57"/>
    </row>
    <row r="72">
      <c r="A72" s="57"/>
    </row>
    <row r="73">
      <c r="A73" s="57"/>
    </row>
    <row r="74">
      <c r="A74" s="57"/>
    </row>
    <row r="75">
      <c r="A75" s="57"/>
    </row>
    <row r="76">
      <c r="A76" s="57"/>
    </row>
    <row r="77">
      <c r="A77" s="57"/>
    </row>
    <row r="78">
      <c r="A78" s="57"/>
    </row>
    <row r="79">
      <c r="A79" s="57"/>
    </row>
    <row r="80">
      <c r="A80" s="57"/>
    </row>
    <row r="81">
      <c r="A81" s="57"/>
    </row>
    <row r="82">
      <c r="A82" s="57"/>
    </row>
    <row r="83">
      <c r="A83" s="57"/>
    </row>
    <row r="84">
      <c r="A84" s="57"/>
    </row>
    <row r="85">
      <c r="A85" s="57"/>
    </row>
    <row r="86">
      <c r="A86" s="57"/>
    </row>
    <row r="87">
      <c r="A87" s="57"/>
    </row>
    <row r="88">
      <c r="A88" s="57"/>
    </row>
    <row r="89">
      <c r="A89" s="57"/>
    </row>
    <row r="90">
      <c r="A90" s="57"/>
    </row>
    <row r="91">
      <c r="A91" s="57"/>
    </row>
    <row r="92">
      <c r="A92" s="57"/>
    </row>
    <row r="93">
      <c r="A93" s="57"/>
    </row>
    <row r="94">
      <c r="A94" s="57"/>
    </row>
    <row r="95">
      <c r="A95" s="57"/>
    </row>
    <row r="96">
      <c r="A96" s="57"/>
    </row>
    <row r="97">
      <c r="A97" s="57"/>
    </row>
    <row r="98">
      <c r="A98" s="57"/>
    </row>
    <row r="99">
      <c r="A99" s="57"/>
    </row>
    <row r="100">
      <c r="A100" s="57"/>
    </row>
    <row r="101">
      <c r="A101" s="57"/>
    </row>
    <row r="102">
      <c r="A102" s="57"/>
    </row>
    <row r="103">
      <c r="A103" s="57"/>
    </row>
    <row r="104">
      <c r="A104" s="57"/>
    </row>
    <row r="105">
      <c r="A105" s="57"/>
    </row>
    <row r="106">
      <c r="A106" s="57"/>
    </row>
    <row r="107">
      <c r="A107" s="57"/>
    </row>
    <row r="108">
      <c r="A108" s="57"/>
    </row>
    <row r="109">
      <c r="A109" s="57"/>
    </row>
    <row r="110">
      <c r="A110" s="57"/>
    </row>
    <row r="111">
      <c r="A111" s="57"/>
    </row>
    <row r="112">
      <c r="A112" s="57"/>
    </row>
    <row r="113">
      <c r="A113" s="57"/>
    </row>
    <row r="114">
      <c r="A114" s="57"/>
    </row>
    <row r="115">
      <c r="A115" s="57"/>
    </row>
    <row r="116">
      <c r="A116" s="57"/>
    </row>
    <row r="117">
      <c r="A117" s="57"/>
    </row>
    <row r="118">
      <c r="A118" s="57"/>
    </row>
    <row r="119">
      <c r="A119" s="57"/>
    </row>
    <row r="120">
      <c r="A120" s="57"/>
    </row>
    <row r="121">
      <c r="A121" s="57"/>
    </row>
    <row r="122">
      <c r="A122" s="57"/>
    </row>
    <row r="123">
      <c r="A123" s="57"/>
    </row>
    <row r="124">
      <c r="A124" s="57"/>
    </row>
    <row r="125">
      <c r="A125" s="57"/>
    </row>
    <row r="126">
      <c r="A126" s="57"/>
    </row>
    <row r="127">
      <c r="A127" s="57"/>
    </row>
    <row r="128">
      <c r="A128" s="57"/>
    </row>
    <row r="129">
      <c r="A129" s="57"/>
    </row>
    <row r="130">
      <c r="A130" s="57"/>
    </row>
    <row r="131">
      <c r="A131" s="57"/>
    </row>
    <row r="132">
      <c r="A132" s="57"/>
    </row>
    <row r="133">
      <c r="A133" s="57"/>
    </row>
    <row r="134">
      <c r="A134" s="57"/>
    </row>
    <row r="135">
      <c r="A135" s="57"/>
    </row>
    <row r="136">
      <c r="A136" s="57"/>
    </row>
    <row r="137">
      <c r="A137" s="57"/>
    </row>
    <row r="138">
      <c r="A138" s="57"/>
    </row>
    <row r="139">
      <c r="A139" s="57"/>
    </row>
    <row r="140">
      <c r="A140" s="57"/>
    </row>
    <row r="141">
      <c r="A141" s="57"/>
    </row>
    <row r="142">
      <c r="A142" s="57"/>
    </row>
    <row r="143">
      <c r="A143" s="57"/>
    </row>
    <row r="144">
      <c r="A144" s="57"/>
    </row>
    <row r="145">
      <c r="A145" s="57"/>
    </row>
    <row r="146">
      <c r="A146" s="57"/>
    </row>
    <row r="147">
      <c r="A147" s="57"/>
    </row>
    <row r="148">
      <c r="A148" s="57"/>
    </row>
    <row r="149">
      <c r="A149" s="57"/>
    </row>
    <row r="150">
      <c r="A150" s="57"/>
    </row>
    <row r="151">
      <c r="A151" s="57"/>
    </row>
    <row r="152">
      <c r="A152" s="57"/>
    </row>
    <row r="153">
      <c r="A153" s="57"/>
    </row>
    <row r="154">
      <c r="A154" s="57"/>
    </row>
    <row r="155">
      <c r="A155" s="57"/>
    </row>
    <row r="156">
      <c r="A156" s="57"/>
    </row>
    <row r="157">
      <c r="A157" s="57"/>
    </row>
    <row r="158">
      <c r="A158" s="57"/>
    </row>
    <row r="159">
      <c r="A159" s="57"/>
    </row>
    <row r="160">
      <c r="A160" s="57"/>
    </row>
    <row r="161">
      <c r="A161" s="57"/>
    </row>
    <row r="162">
      <c r="A162" s="57"/>
    </row>
    <row r="163">
      <c r="A163" s="57"/>
    </row>
    <row r="164">
      <c r="A164" s="57"/>
    </row>
    <row r="165">
      <c r="A165" s="57"/>
    </row>
    <row r="166">
      <c r="A166" s="57"/>
    </row>
    <row r="167">
      <c r="A167" s="57"/>
    </row>
    <row r="168">
      <c r="A168" s="57"/>
    </row>
    <row r="169">
      <c r="A169" s="57"/>
    </row>
    <row r="170">
      <c r="A170" s="57"/>
    </row>
    <row r="171">
      <c r="A171" s="57"/>
    </row>
    <row r="172">
      <c r="A172" s="57"/>
    </row>
    <row r="173">
      <c r="A173" s="57"/>
    </row>
    <row r="174">
      <c r="A174" s="57"/>
    </row>
    <row r="175">
      <c r="A175" s="57"/>
    </row>
    <row r="176">
      <c r="A176" s="57"/>
    </row>
    <row r="177">
      <c r="A177" s="57"/>
    </row>
    <row r="178">
      <c r="A178" s="57"/>
    </row>
    <row r="179">
      <c r="A179" s="57"/>
    </row>
    <row r="180">
      <c r="A180" s="57"/>
    </row>
    <row r="181">
      <c r="A181" s="57"/>
    </row>
    <row r="182">
      <c r="A182" s="57"/>
    </row>
    <row r="183">
      <c r="A183" s="57"/>
    </row>
    <row r="184">
      <c r="A184" s="57"/>
    </row>
    <row r="185">
      <c r="A185" s="57"/>
    </row>
    <row r="186">
      <c r="A186" s="57"/>
    </row>
    <row r="187">
      <c r="A187" s="57"/>
    </row>
    <row r="188">
      <c r="A188" s="57"/>
    </row>
    <row r="189">
      <c r="A189" s="57"/>
    </row>
    <row r="190">
      <c r="A190" s="57"/>
    </row>
    <row r="191">
      <c r="A191" s="57"/>
    </row>
    <row r="192">
      <c r="A192" s="57"/>
    </row>
    <row r="193">
      <c r="A193" s="57"/>
    </row>
    <row r="194">
      <c r="A194" s="57"/>
    </row>
    <row r="195">
      <c r="A195" s="57"/>
    </row>
    <row r="196">
      <c r="A196" s="57"/>
    </row>
    <row r="197">
      <c r="A197" s="57"/>
    </row>
    <row r="198">
      <c r="A198" s="57"/>
    </row>
    <row r="199">
      <c r="A199" s="57"/>
    </row>
    <row r="200">
      <c r="A200" s="57"/>
    </row>
    <row r="201">
      <c r="A201" s="57"/>
    </row>
    <row r="202">
      <c r="A202" s="57"/>
    </row>
    <row r="203">
      <c r="A203" s="57"/>
    </row>
    <row r="204">
      <c r="A204" s="57"/>
    </row>
    <row r="205">
      <c r="A205" s="57"/>
    </row>
    <row r="206">
      <c r="A206" s="57"/>
    </row>
    <row r="207">
      <c r="A207" s="57"/>
    </row>
    <row r="208">
      <c r="A208" s="57"/>
    </row>
    <row r="209">
      <c r="A209" s="57"/>
    </row>
    <row r="210">
      <c r="A210" s="57"/>
    </row>
    <row r="211">
      <c r="A211" s="57"/>
    </row>
    <row r="212">
      <c r="A212" s="57"/>
    </row>
    <row r="213">
      <c r="A213" s="57"/>
    </row>
    <row r="214">
      <c r="A214" s="57"/>
    </row>
    <row r="215">
      <c r="A215" s="57"/>
    </row>
    <row r="216">
      <c r="A216" s="57"/>
    </row>
    <row r="217">
      <c r="A217" s="57"/>
    </row>
    <row r="218">
      <c r="A218" s="57"/>
    </row>
    <row r="219">
      <c r="A219" s="57"/>
    </row>
    <row r="220">
      <c r="A220" s="57"/>
    </row>
    <row r="221">
      <c r="A221" s="57"/>
    </row>
    <row r="222">
      <c r="A222" s="57"/>
    </row>
    <row r="223">
      <c r="A223" s="57"/>
    </row>
    <row r="224">
      <c r="A224" s="57"/>
    </row>
    <row r="225">
      <c r="A225" s="57"/>
    </row>
    <row r="226">
      <c r="A226" s="57"/>
    </row>
    <row r="227">
      <c r="A227" s="57"/>
    </row>
    <row r="228">
      <c r="A228" s="57"/>
    </row>
    <row r="229">
      <c r="A229" s="57"/>
    </row>
    <row r="230">
      <c r="A230" s="57"/>
    </row>
    <row r="231">
      <c r="A231" s="57"/>
    </row>
    <row r="232">
      <c r="A232" s="57"/>
    </row>
    <row r="233">
      <c r="A233" s="57"/>
    </row>
    <row r="234">
      <c r="A234" s="57"/>
    </row>
    <row r="235">
      <c r="A235" s="57"/>
    </row>
    <row r="236">
      <c r="A236" s="57"/>
    </row>
    <row r="237">
      <c r="A237" s="57"/>
    </row>
    <row r="238">
      <c r="A238" s="57"/>
    </row>
    <row r="239">
      <c r="A239" s="57"/>
    </row>
    <row r="240">
      <c r="A240" s="57"/>
    </row>
    <row r="241">
      <c r="A241" s="57"/>
    </row>
    <row r="242">
      <c r="A242" s="57"/>
    </row>
    <row r="243">
      <c r="A243" s="57"/>
    </row>
    <row r="244">
      <c r="A244" s="57"/>
    </row>
    <row r="245">
      <c r="A245" s="57"/>
    </row>
    <row r="246">
      <c r="A246" s="57"/>
    </row>
    <row r="247">
      <c r="A247" s="57"/>
    </row>
    <row r="248">
      <c r="A248" s="57"/>
    </row>
    <row r="249">
      <c r="A249" s="57"/>
    </row>
    <row r="250">
      <c r="A250" s="57"/>
    </row>
    <row r="251">
      <c r="A251" s="57"/>
    </row>
    <row r="252">
      <c r="A252" s="57"/>
    </row>
    <row r="253">
      <c r="A253" s="57"/>
    </row>
    <row r="254">
      <c r="A254" s="57"/>
    </row>
    <row r="255">
      <c r="A255" s="57"/>
    </row>
    <row r="256">
      <c r="A256" s="57"/>
    </row>
    <row r="257">
      <c r="A257" s="57"/>
    </row>
    <row r="258">
      <c r="A258" s="57"/>
    </row>
    <row r="259">
      <c r="A259" s="57"/>
    </row>
    <row r="260">
      <c r="A260" s="57"/>
    </row>
    <row r="261">
      <c r="A261" s="57"/>
    </row>
    <row r="262">
      <c r="A262" s="57"/>
    </row>
    <row r="263">
      <c r="A263" s="57"/>
    </row>
    <row r="264">
      <c r="A264" s="57"/>
    </row>
    <row r="265">
      <c r="A265" s="57"/>
    </row>
    <row r="266">
      <c r="A266" s="57"/>
    </row>
    <row r="267">
      <c r="A267" s="57"/>
    </row>
    <row r="268">
      <c r="A268" s="57"/>
    </row>
    <row r="269">
      <c r="A269" s="57"/>
    </row>
    <row r="270">
      <c r="A270" s="57"/>
    </row>
    <row r="271">
      <c r="A271" s="57"/>
    </row>
    <row r="272">
      <c r="A272" s="57"/>
    </row>
    <row r="273">
      <c r="A273" s="57"/>
    </row>
    <row r="274">
      <c r="A274" s="57"/>
    </row>
    <row r="275">
      <c r="A275" s="57"/>
    </row>
    <row r="276">
      <c r="A276" s="57"/>
    </row>
    <row r="277">
      <c r="A277" s="57"/>
    </row>
    <row r="278">
      <c r="A278" s="57"/>
    </row>
    <row r="279">
      <c r="A279" s="57"/>
    </row>
    <row r="280">
      <c r="A280" s="57"/>
    </row>
    <row r="281">
      <c r="A281" s="57"/>
    </row>
    <row r="282">
      <c r="A282" s="57"/>
    </row>
    <row r="283">
      <c r="A283" s="57"/>
    </row>
    <row r="284">
      <c r="A284" s="57"/>
    </row>
    <row r="285">
      <c r="A285" s="57"/>
    </row>
    <row r="286">
      <c r="A286" s="57"/>
    </row>
    <row r="287">
      <c r="A287" s="57"/>
    </row>
    <row r="288">
      <c r="A288" s="57"/>
    </row>
    <row r="289">
      <c r="A289" s="57"/>
    </row>
    <row r="290">
      <c r="A290" s="57"/>
    </row>
    <row r="291">
      <c r="A291" s="57"/>
    </row>
    <row r="292">
      <c r="A292" s="57"/>
    </row>
    <row r="293">
      <c r="A293" s="57"/>
    </row>
    <row r="294">
      <c r="A294" s="57"/>
    </row>
    <row r="295">
      <c r="A295" s="57"/>
    </row>
    <row r="296">
      <c r="A296" s="57"/>
    </row>
    <row r="297">
      <c r="A297" s="57"/>
    </row>
    <row r="298">
      <c r="A298" s="57"/>
    </row>
    <row r="299">
      <c r="A299" s="57"/>
    </row>
    <row r="300">
      <c r="A300" s="57"/>
    </row>
    <row r="301">
      <c r="A301" s="57"/>
    </row>
    <row r="302">
      <c r="A302" s="57"/>
    </row>
    <row r="303">
      <c r="A303" s="57"/>
    </row>
    <row r="304">
      <c r="A304" s="57"/>
    </row>
    <row r="305">
      <c r="A305" s="57"/>
    </row>
    <row r="306">
      <c r="A306" s="57"/>
    </row>
    <row r="307">
      <c r="A307" s="57"/>
    </row>
    <row r="308">
      <c r="A308" s="57"/>
    </row>
    <row r="309">
      <c r="A309" s="57"/>
    </row>
    <row r="310">
      <c r="A310" s="57"/>
    </row>
    <row r="311">
      <c r="A311" s="57"/>
    </row>
    <row r="312">
      <c r="A312" s="57"/>
    </row>
    <row r="313">
      <c r="A313" s="57"/>
    </row>
    <row r="314">
      <c r="A314" s="57"/>
    </row>
    <row r="315">
      <c r="A315" s="57"/>
    </row>
    <row r="316">
      <c r="A316" s="57"/>
    </row>
    <row r="317">
      <c r="A317" s="57"/>
    </row>
    <row r="318">
      <c r="A318" s="57"/>
    </row>
    <row r="319">
      <c r="A319" s="57"/>
    </row>
    <row r="320">
      <c r="A320" s="57"/>
    </row>
    <row r="321">
      <c r="A321" s="57"/>
    </row>
    <row r="322">
      <c r="A322" s="57"/>
    </row>
    <row r="323">
      <c r="A323" s="57"/>
    </row>
    <row r="324">
      <c r="A324" s="57"/>
    </row>
    <row r="325">
      <c r="A325" s="57"/>
    </row>
    <row r="326">
      <c r="A326" s="57"/>
    </row>
    <row r="327">
      <c r="A327" s="57"/>
    </row>
    <row r="328">
      <c r="A328" s="57"/>
    </row>
    <row r="329">
      <c r="A329" s="57"/>
    </row>
    <row r="330">
      <c r="A330" s="57"/>
    </row>
    <row r="331">
      <c r="A331" s="57"/>
    </row>
    <row r="332">
      <c r="A332" s="57"/>
    </row>
    <row r="333">
      <c r="A333" s="57"/>
    </row>
    <row r="334">
      <c r="A334" s="57"/>
    </row>
    <row r="335">
      <c r="A335" s="57"/>
    </row>
    <row r="336">
      <c r="A336" s="57"/>
    </row>
    <row r="337">
      <c r="A337" s="57"/>
    </row>
    <row r="338">
      <c r="A338" s="57"/>
    </row>
    <row r="339">
      <c r="A339" s="57"/>
    </row>
    <row r="340">
      <c r="A340" s="57"/>
    </row>
    <row r="341">
      <c r="A341" s="57"/>
    </row>
    <row r="342">
      <c r="A342" s="57"/>
    </row>
    <row r="343">
      <c r="A343" s="57"/>
    </row>
    <row r="344">
      <c r="A344" s="57"/>
    </row>
    <row r="345">
      <c r="A345" s="57"/>
    </row>
    <row r="346">
      <c r="A346" s="57"/>
    </row>
    <row r="347">
      <c r="A347" s="57"/>
    </row>
    <row r="348">
      <c r="A348" s="57"/>
    </row>
    <row r="349">
      <c r="A349" s="57"/>
    </row>
    <row r="350">
      <c r="A350" s="57"/>
    </row>
    <row r="351">
      <c r="A351" s="57"/>
    </row>
    <row r="352">
      <c r="A352" s="57"/>
    </row>
    <row r="353">
      <c r="A353" s="57"/>
    </row>
    <row r="354">
      <c r="A354" s="57"/>
    </row>
    <row r="355">
      <c r="A355" s="57"/>
    </row>
    <row r="356">
      <c r="A356" s="57"/>
    </row>
    <row r="357">
      <c r="A357" s="57"/>
    </row>
    <row r="358">
      <c r="A358" s="57"/>
    </row>
    <row r="359">
      <c r="A359" s="57"/>
    </row>
    <row r="360">
      <c r="A360" s="57"/>
    </row>
    <row r="361">
      <c r="A361" s="57"/>
    </row>
    <row r="362">
      <c r="A362" s="57"/>
    </row>
    <row r="363">
      <c r="A363" s="57"/>
    </row>
    <row r="364">
      <c r="A364" s="57"/>
    </row>
    <row r="365">
      <c r="A365" s="57"/>
    </row>
    <row r="366">
      <c r="A366" s="57"/>
    </row>
    <row r="367">
      <c r="A367" s="57"/>
    </row>
    <row r="368">
      <c r="A368" s="57"/>
    </row>
    <row r="369">
      <c r="A369" s="57"/>
    </row>
    <row r="370">
      <c r="A370" s="57"/>
    </row>
    <row r="371">
      <c r="A371" s="57"/>
    </row>
    <row r="372">
      <c r="A372" s="57"/>
    </row>
    <row r="373">
      <c r="A373" s="57"/>
    </row>
    <row r="374">
      <c r="A374" s="57"/>
    </row>
    <row r="375">
      <c r="A375" s="57"/>
    </row>
    <row r="376">
      <c r="A376" s="57"/>
    </row>
    <row r="377">
      <c r="A377" s="57"/>
    </row>
    <row r="378">
      <c r="A378" s="57"/>
    </row>
    <row r="379">
      <c r="A379" s="57"/>
    </row>
    <row r="380">
      <c r="A380" s="57"/>
    </row>
    <row r="381">
      <c r="A381" s="57"/>
    </row>
    <row r="382">
      <c r="A382" s="57"/>
    </row>
    <row r="383">
      <c r="A383" s="57"/>
    </row>
    <row r="384">
      <c r="A384" s="57"/>
    </row>
    <row r="385">
      <c r="A385" s="57"/>
    </row>
    <row r="386">
      <c r="A386" s="57"/>
    </row>
    <row r="387">
      <c r="A387" s="57"/>
    </row>
    <row r="388">
      <c r="A388" s="57"/>
    </row>
    <row r="389">
      <c r="A389" s="57"/>
    </row>
    <row r="390">
      <c r="A390" s="57"/>
    </row>
    <row r="391">
      <c r="A391" s="57"/>
    </row>
    <row r="392">
      <c r="A392" s="57"/>
    </row>
    <row r="393">
      <c r="A393" s="57"/>
    </row>
    <row r="394">
      <c r="A394" s="57"/>
    </row>
    <row r="395">
      <c r="A395" s="57"/>
    </row>
    <row r="396">
      <c r="A396" s="57"/>
    </row>
    <row r="397">
      <c r="A397" s="57"/>
    </row>
    <row r="398">
      <c r="A398" s="57"/>
    </row>
    <row r="399">
      <c r="A399" s="57"/>
    </row>
    <row r="400">
      <c r="A400" s="57"/>
    </row>
    <row r="401">
      <c r="A401" s="57"/>
    </row>
    <row r="402">
      <c r="A402" s="57"/>
    </row>
    <row r="403">
      <c r="A403" s="57"/>
    </row>
    <row r="404">
      <c r="A404" s="57"/>
    </row>
    <row r="405">
      <c r="A405" s="57"/>
    </row>
    <row r="406">
      <c r="A406" s="57"/>
    </row>
    <row r="407">
      <c r="A407" s="57"/>
    </row>
    <row r="408">
      <c r="A408" s="57"/>
    </row>
    <row r="409">
      <c r="A409" s="57"/>
    </row>
    <row r="410">
      <c r="A410" s="57"/>
    </row>
    <row r="411">
      <c r="A411" s="57"/>
    </row>
    <row r="412">
      <c r="A412" s="57"/>
    </row>
    <row r="413">
      <c r="A413" s="57"/>
    </row>
    <row r="414">
      <c r="A414" s="57"/>
    </row>
    <row r="415">
      <c r="A415" s="57"/>
    </row>
    <row r="416">
      <c r="A416" s="57"/>
    </row>
    <row r="417">
      <c r="A417" s="57"/>
    </row>
    <row r="418">
      <c r="A418" s="57"/>
    </row>
    <row r="419">
      <c r="A419" s="57"/>
    </row>
    <row r="420">
      <c r="A420" s="57"/>
    </row>
    <row r="421">
      <c r="A421" s="57"/>
    </row>
    <row r="422">
      <c r="A422" s="57"/>
    </row>
    <row r="423">
      <c r="A423" s="57"/>
    </row>
    <row r="424">
      <c r="A424" s="57"/>
    </row>
    <row r="425">
      <c r="A425" s="57"/>
    </row>
    <row r="426">
      <c r="A426" s="57"/>
    </row>
    <row r="427">
      <c r="A427" s="57"/>
    </row>
    <row r="428">
      <c r="A428" s="57"/>
    </row>
    <row r="429">
      <c r="A429" s="57"/>
    </row>
    <row r="430">
      <c r="A430" s="57"/>
    </row>
    <row r="431">
      <c r="A431" s="57"/>
    </row>
    <row r="432">
      <c r="A432" s="57"/>
    </row>
    <row r="433">
      <c r="A433" s="57"/>
    </row>
    <row r="434">
      <c r="A434" s="57"/>
    </row>
    <row r="435">
      <c r="A435" s="57"/>
    </row>
    <row r="436">
      <c r="A436" s="57"/>
    </row>
    <row r="437">
      <c r="A437" s="57"/>
    </row>
    <row r="438">
      <c r="A438" s="57"/>
    </row>
    <row r="439">
      <c r="A439" s="57"/>
    </row>
    <row r="440">
      <c r="A440" s="57"/>
    </row>
    <row r="441">
      <c r="A441" s="57"/>
    </row>
    <row r="442">
      <c r="A442" s="57"/>
    </row>
    <row r="443">
      <c r="A443" s="57"/>
    </row>
    <row r="444">
      <c r="A444" s="57"/>
    </row>
    <row r="445">
      <c r="A445" s="57"/>
    </row>
    <row r="446">
      <c r="A446" s="57"/>
    </row>
    <row r="447">
      <c r="A447" s="57"/>
    </row>
    <row r="448">
      <c r="A448" s="57"/>
    </row>
    <row r="449">
      <c r="A449" s="57"/>
    </row>
    <row r="450">
      <c r="A450" s="57"/>
    </row>
    <row r="451">
      <c r="A451" s="57"/>
    </row>
    <row r="452">
      <c r="A452" s="57"/>
    </row>
    <row r="453">
      <c r="A453" s="57"/>
    </row>
    <row r="454">
      <c r="A454" s="57"/>
    </row>
    <row r="455">
      <c r="A455" s="57"/>
    </row>
    <row r="456">
      <c r="A456" s="57"/>
    </row>
    <row r="457">
      <c r="A457" s="57"/>
    </row>
    <row r="458">
      <c r="A458" s="57"/>
    </row>
    <row r="459">
      <c r="A459" s="57"/>
    </row>
    <row r="460">
      <c r="A460" s="57"/>
    </row>
    <row r="461">
      <c r="A461" s="57"/>
    </row>
    <row r="462">
      <c r="A462" s="57"/>
    </row>
    <row r="463">
      <c r="A463" s="57"/>
    </row>
    <row r="464">
      <c r="A464" s="57"/>
    </row>
    <row r="465">
      <c r="A465" s="57"/>
    </row>
    <row r="466">
      <c r="A466" s="57"/>
    </row>
    <row r="467">
      <c r="A467" s="57"/>
    </row>
    <row r="468">
      <c r="A468" s="57"/>
    </row>
    <row r="469">
      <c r="A469" s="57"/>
    </row>
    <row r="470">
      <c r="A470" s="57"/>
    </row>
    <row r="471">
      <c r="A471" s="57"/>
    </row>
    <row r="472">
      <c r="A472" s="57"/>
    </row>
    <row r="473">
      <c r="A473" s="57"/>
    </row>
    <row r="474">
      <c r="A474" s="57"/>
    </row>
    <row r="475">
      <c r="A475" s="57"/>
    </row>
    <row r="476">
      <c r="A476" s="57"/>
    </row>
    <row r="477">
      <c r="A477" s="57"/>
    </row>
    <row r="478">
      <c r="A478" s="57"/>
    </row>
    <row r="479">
      <c r="A479" s="57"/>
    </row>
    <row r="480">
      <c r="A480" s="57"/>
    </row>
    <row r="481">
      <c r="A481" s="57"/>
    </row>
    <row r="482">
      <c r="A482" s="57"/>
    </row>
    <row r="483">
      <c r="A483" s="57"/>
    </row>
    <row r="484">
      <c r="A484" s="57"/>
    </row>
    <row r="485">
      <c r="A485" s="57"/>
    </row>
    <row r="486">
      <c r="A486" s="57"/>
    </row>
    <row r="487">
      <c r="A487" s="57"/>
    </row>
    <row r="488">
      <c r="A488" s="57"/>
    </row>
    <row r="489">
      <c r="A489" s="57"/>
    </row>
    <row r="490">
      <c r="A490" s="57"/>
    </row>
    <row r="491">
      <c r="A491" s="57"/>
    </row>
    <row r="492">
      <c r="A492" s="57"/>
    </row>
    <row r="493">
      <c r="A493" s="57"/>
    </row>
    <row r="494">
      <c r="A494" s="57"/>
    </row>
    <row r="495">
      <c r="A495" s="57"/>
    </row>
    <row r="496">
      <c r="A496" s="57"/>
    </row>
    <row r="497">
      <c r="A497" s="57"/>
    </row>
    <row r="498">
      <c r="A498" s="57"/>
    </row>
    <row r="499">
      <c r="A499" s="57"/>
    </row>
    <row r="500">
      <c r="A500" s="57"/>
    </row>
    <row r="501">
      <c r="A501" s="57"/>
    </row>
    <row r="502">
      <c r="A502" s="57"/>
    </row>
    <row r="503">
      <c r="A503" s="57"/>
    </row>
    <row r="504">
      <c r="A504" s="57"/>
    </row>
    <row r="505">
      <c r="A505" s="57"/>
    </row>
    <row r="506">
      <c r="A506" s="57"/>
    </row>
    <row r="507">
      <c r="A507" s="57"/>
    </row>
    <row r="508">
      <c r="A508" s="57"/>
    </row>
    <row r="509">
      <c r="A509" s="57"/>
    </row>
    <row r="510">
      <c r="A510" s="57"/>
    </row>
    <row r="511">
      <c r="A511" s="57"/>
    </row>
    <row r="512">
      <c r="A512" s="57"/>
    </row>
    <row r="513">
      <c r="A513" s="57"/>
    </row>
    <row r="514">
      <c r="A514" s="57"/>
    </row>
    <row r="515">
      <c r="A515" s="57"/>
    </row>
    <row r="516">
      <c r="A516" s="57"/>
    </row>
    <row r="517">
      <c r="A517" s="57"/>
    </row>
    <row r="518">
      <c r="A518" s="57"/>
    </row>
    <row r="519">
      <c r="A519" s="57"/>
    </row>
    <row r="520">
      <c r="A520" s="57"/>
    </row>
    <row r="521">
      <c r="A521" s="57"/>
    </row>
    <row r="522">
      <c r="A522" s="57"/>
    </row>
    <row r="523">
      <c r="A523" s="57"/>
    </row>
    <row r="524">
      <c r="A524" s="57"/>
    </row>
    <row r="525">
      <c r="A525" s="57"/>
    </row>
    <row r="526">
      <c r="A526" s="57"/>
    </row>
    <row r="527">
      <c r="A527" s="57"/>
    </row>
    <row r="528">
      <c r="A528" s="57"/>
    </row>
    <row r="529">
      <c r="A529" s="57"/>
    </row>
    <row r="530">
      <c r="A530" s="57"/>
    </row>
    <row r="531">
      <c r="A531" s="57"/>
    </row>
    <row r="532">
      <c r="A532" s="57"/>
    </row>
    <row r="533">
      <c r="A533" s="57"/>
    </row>
    <row r="534">
      <c r="A534" s="57"/>
    </row>
    <row r="535">
      <c r="A535" s="57"/>
    </row>
    <row r="536">
      <c r="A536" s="57"/>
    </row>
    <row r="537">
      <c r="A537" s="57"/>
    </row>
    <row r="538">
      <c r="A538" s="57"/>
    </row>
    <row r="539">
      <c r="A539" s="57"/>
    </row>
    <row r="540">
      <c r="A540" s="57"/>
    </row>
    <row r="541">
      <c r="A541" s="57"/>
    </row>
    <row r="542">
      <c r="A542" s="57"/>
    </row>
    <row r="543">
      <c r="A543" s="57"/>
    </row>
    <row r="544">
      <c r="A544" s="57"/>
    </row>
    <row r="545">
      <c r="A545" s="57"/>
    </row>
    <row r="546">
      <c r="A546" s="57"/>
    </row>
    <row r="547">
      <c r="A547" s="57"/>
    </row>
    <row r="548">
      <c r="A548" s="57"/>
    </row>
    <row r="549">
      <c r="A549" s="57"/>
    </row>
    <row r="550">
      <c r="A550" s="57"/>
    </row>
    <row r="551">
      <c r="A551" s="57"/>
    </row>
    <row r="552">
      <c r="A552" s="57"/>
    </row>
    <row r="553">
      <c r="A553" s="57"/>
    </row>
    <row r="554">
      <c r="A554" s="57"/>
    </row>
    <row r="555">
      <c r="A555" s="57"/>
    </row>
    <row r="556">
      <c r="A556" s="57"/>
    </row>
    <row r="557">
      <c r="A557" s="57"/>
    </row>
    <row r="558">
      <c r="A558" s="57"/>
    </row>
    <row r="559">
      <c r="A559" s="57"/>
    </row>
    <row r="560">
      <c r="A560" s="57"/>
    </row>
    <row r="561">
      <c r="A561" s="57"/>
    </row>
    <row r="562">
      <c r="A562" s="57"/>
    </row>
    <row r="563">
      <c r="A563" s="57"/>
    </row>
    <row r="564">
      <c r="A564" s="57"/>
    </row>
    <row r="565">
      <c r="A565" s="57"/>
    </row>
    <row r="566">
      <c r="A566" s="57"/>
    </row>
    <row r="567">
      <c r="A567" s="57"/>
    </row>
    <row r="568">
      <c r="A568" s="57"/>
    </row>
    <row r="569">
      <c r="A569" s="57"/>
    </row>
    <row r="570">
      <c r="A570" s="57"/>
    </row>
    <row r="571">
      <c r="A571" s="57"/>
    </row>
    <row r="572">
      <c r="A572" s="57"/>
    </row>
    <row r="573">
      <c r="A573" s="57"/>
    </row>
    <row r="574">
      <c r="A574" s="57"/>
    </row>
    <row r="575">
      <c r="A575" s="57"/>
    </row>
    <row r="576">
      <c r="A576" s="57"/>
    </row>
    <row r="577">
      <c r="A577" s="57"/>
    </row>
    <row r="578">
      <c r="A578" s="57"/>
    </row>
    <row r="579">
      <c r="A579" s="57"/>
    </row>
    <row r="580">
      <c r="A580" s="57"/>
    </row>
    <row r="581">
      <c r="A581" s="57"/>
    </row>
    <row r="582">
      <c r="A582" s="57"/>
    </row>
    <row r="583">
      <c r="A583" s="57"/>
    </row>
    <row r="584">
      <c r="A584" s="57"/>
    </row>
    <row r="585">
      <c r="A585" s="57"/>
    </row>
    <row r="586">
      <c r="A586" s="57"/>
    </row>
    <row r="587">
      <c r="A587" s="57"/>
    </row>
    <row r="588">
      <c r="A588" s="57"/>
    </row>
    <row r="589">
      <c r="A589" s="57"/>
    </row>
    <row r="590">
      <c r="A590" s="57"/>
    </row>
    <row r="591">
      <c r="A591" s="57"/>
    </row>
    <row r="592">
      <c r="A592" s="57"/>
    </row>
    <row r="593">
      <c r="A593" s="57"/>
    </row>
    <row r="594">
      <c r="A594" s="57"/>
    </row>
    <row r="595">
      <c r="A595" s="57"/>
    </row>
    <row r="596">
      <c r="A596" s="57"/>
    </row>
    <row r="597">
      <c r="A597" s="57"/>
    </row>
    <row r="598">
      <c r="A598" s="57"/>
    </row>
    <row r="599">
      <c r="A599" s="57"/>
    </row>
    <row r="600">
      <c r="A600" s="57"/>
    </row>
    <row r="601">
      <c r="A601" s="57"/>
    </row>
    <row r="602">
      <c r="A602" s="57"/>
    </row>
    <row r="603">
      <c r="A603" s="57"/>
    </row>
    <row r="604">
      <c r="A604" s="57"/>
    </row>
    <row r="605">
      <c r="A605" s="57"/>
    </row>
    <row r="606">
      <c r="A606" s="57"/>
    </row>
    <row r="607">
      <c r="A607" s="57"/>
    </row>
    <row r="608">
      <c r="A608" s="57"/>
    </row>
    <row r="609">
      <c r="A609" s="57"/>
    </row>
    <row r="610">
      <c r="A610" s="57"/>
    </row>
    <row r="611">
      <c r="A611" s="57"/>
    </row>
    <row r="612">
      <c r="A612" s="57"/>
    </row>
    <row r="613">
      <c r="A613" s="57"/>
    </row>
    <row r="614">
      <c r="A614" s="57"/>
    </row>
    <row r="615">
      <c r="A615" s="57"/>
    </row>
    <row r="616">
      <c r="A616" s="57"/>
    </row>
    <row r="617">
      <c r="A617" s="57"/>
    </row>
    <row r="618">
      <c r="A618" s="57"/>
    </row>
    <row r="619">
      <c r="A619" s="57"/>
    </row>
    <row r="620">
      <c r="A620" s="57"/>
    </row>
    <row r="621">
      <c r="A621" s="57"/>
    </row>
    <row r="622">
      <c r="A622" s="57"/>
    </row>
    <row r="623">
      <c r="A623" s="57"/>
    </row>
    <row r="624">
      <c r="A624" s="57"/>
    </row>
    <row r="625">
      <c r="A625" s="57"/>
    </row>
    <row r="626">
      <c r="A626" s="57"/>
    </row>
    <row r="627">
      <c r="A627" s="57"/>
    </row>
    <row r="628">
      <c r="A628" s="57"/>
    </row>
    <row r="629">
      <c r="A629" s="57"/>
    </row>
    <row r="630">
      <c r="A630" s="57"/>
    </row>
    <row r="631">
      <c r="A631" s="57"/>
    </row>
    <row r="632">
      <c r="A632" s="57"/>
    </row>
    <row r="633">
      <c r="A633" s="57"/>
    </row>
    <row r="634">
      <c r="A634" s="57"/>
    </row>
    <row r="635">
      <c r="A635" s="57"/>
    </row>
    <row r="636">
      <c r="A636" s="57"/>
    </row>
    <row r="637">
      <c r="A637" s="57"/>
    </row>
    <row r="638">
      <c r="A638" s="57"/>
    </row>
    <row r="639">
      <c r="A639" s="57"/>
    </row>
    <row r="640">
      <c r="A640" s="57"/>
    </row>
    <row r="641">
      <c r="A641" s="57"/>
    </row>
    <row r="642">
      <c r="A642" s="57"/>
    </row>
    <row r="643">
      <c r="A643" s="57"/>
    </row>
    <row r="644">
      <c r="A644" s="57"/>
    </row>
    <row r="645">
      <c r="A645" s="57"/>
    </row>
    <row r="646">
      <c r="A646" s="57"/>
    </row>
    <row r="647">
      <c r="A647" s="57"/>
    </row>
    <row r="648">
      <c r="A648" s="57"/>
    </row>
    <row r="649">
      <c r="A649" s="57"/>
    </row>
    <row r="650">
      <c r="A650" s="57"/>
    </row>
    <row r="651">
      <c r="A651" s="57"/>
    </row>
    <row r="652">
      <c r="A652" s="57"/>
    </row>
    <row r="653">
      <c r="A653" s="57"/>
    </row>
    <row r="654">
      <c r="A654" s="57"/>
    </row>
    <row r="655">
      <c r="A655" s="57"/>
    </row>
    <row r="656">
      <c r="A656" s="57"/>
    </row>
    <row r="657">
      <c r="A657" s="57"/>
    </row>
    <row r="658">
      <c r="A658" s="57"/>
    </row>
    <row r="659">
      <c r="A659" s="57"/>
    </row>
    <row r="660">
      <c r="A660" s="57"/>
    </row>
    <row r="661">
      <c r="A661" s="57"/>
    </row>
    <row r="662">
      <c r="A662" s="57"/>
    </row>
    <row r="663">
      <c r="A663" s="57"/>
    </row>
    <row r="664">
      <c r="A664" s="57"/>
    </row>
    <row r="665">
      <c r="A665" s="57"/>
    </row>
    <row r="666">
      <c r="A666" s="57"/>
    </row>
    <row r="667">
      <c r="A667" s="57"/>
    </row>
    <row r="668">
      <c r="A668" s="57"/>
    </row>
    <row r="669">
      <c r="A669" s="57"/>
    </row>
    <row r="670">
      <c r="A670" s="57"/>
    </row>
    <row r="671">
      <c r="A671" s="57"/>
    </row>
    <row r="672">
      <c r="A672" s="57"/>
    </row>
    <row r="673">
      <c r="A673" s="57"/>
    </row>
    <row r="674">
      <c r="A674" s="57"/>
    </row>
    <row r="675">
      <c r="A675" s="57"/>
    </row>
    <row r="676">
      <c r="A676" s="57"/>
    </row>
    <row r="677">
      <c r="A677" s="57"/>
    </row>
    <row r="678">
      <c r="A678" s="57"/>
    </row>
    <row r="679">
      <c r="A679" s="57"/>
    </row>
    <row r="680">
      <c r="A680" s="57"/>
    </row>
    <row r="681">
      <c r="A681" s="57"/>
    </row>
    <row r="682">
      <c r="A682" s="57"/>
    </row>
    <row r="683">
      <c r="A683" s="57"/>
    </row>
    <row r="684">
      <c r="A684" s="57"/>
    </row>
    <row r="685">
      <c r="A685" s="57"/>
    </row>
    <row r="686">
      <c r="A686" s="57"/>
    </row>
    <row r="687">
      <c r="A687" s="57"/>
    </row>
    <row r="688">
      <c r="A688" s="57"/>
    </row>
    <row r="689">
      <c r="A689" s="57"/>
    </row>
    <row r="690">
      <c r="A690" s="57"/>
    </row>
    <row r="691">
      <c r="A691" s="57"/>
    </row>
    <row r="692">
      <c r="A692" s="57"/>
    </row>
    <row r="693">
      <c r="A693" s="57"/>
    </row>
    <row r="694">
      <c r="A694" s="57"/>
    </row>
    <row r="695">
      <c r="A695" s="57"/>
    </row>
    <row r="696">
      <c r="A696" s="57"/>
    </row>
    <row r="697">
      <c r="A697" s="57"/>
    </row>
    <row r="698">
      <c r="A698" s="57"/>
    </row>
    <row r="699">
      <c r="A699" s="57"/>
    </row>
    <row r="700">
      <c r="A700" s="57"/>
    </row>
    <row r="701">
      <c r="A701" s="57"/>
    </row>
    <row r="702">
      <c r="A702" s="57"/>
    </row>
    <row r="703">
      <c r="A703" s="57"/>
    </row>
    <row r="704">
      <c r="A704" s="57"/>
    </row>
    <row r="705">
      <c r="A705" s="57"/>
    </row>
    <row r="706">
      <c r="A706" s="57"/>
    </row>
    <row r="707">
      <c r="A707" s="57"/>
    </row>
    <row r="708">
      <c r="A708" s="57"/>
    </row>
    <row r="709">
      <c r="A709" s="57"/>
    </row>
    <row r="710">
      <c r="A710" s="57"/>
    </row>
    <row r="711">
      <c r="A711" s="57"/>
    </row>
    <row r="712">
      <c r="A712" s="57"/>
    </row>
    <row r="713">
      <c r="A713" s="57"/>
    </row>
    <row r="714">
      <c r="A714" s="57"/>
    </row>
    <row r="715">
      <c r="A715" s="57"/>
    </row>
    <row r="716">
      <c r="A716" s="57"/>
    </row>
    <row r="717">
      <c r="A717" s="57"/>
    </row>
    <row r="718">
      <c r="A718" s="57"/>
    </row>
    <row r="719">
      <c r="A719" s="57"/>
    </row>
    <row r="720">
      <c r="A720" s="57"/>
    </row>
    <row r="721">
      <c r="A721" s="57"/>
    </row>
    <row r="722">
      <c r="A722" s="57"/>
    </row>
    <row r="723">
      <c r="A723" s="57"/>
    </row>
    <row r="724">
      <c r="A724" s="57"/>
    </row>
    <row r="725">
      <c r="A725" s="57"/>
    </row>
    <row r="726">
      <c r="A726" s="57"/>
    </row>
    <row r="727">
      <c r="A727" s="57"/>
    </row>
    <row r="728">
      <c r="A728" s="57"/>
    </row>
    <row r="729">
      <c r="A729" s="57"/>
    </row>
    <row r="730">
      <c r="A730" s="57"/>
    </row>
    <row r="731">
      <c r="A731" s="57"/>
    </row>
    <row r="732">
      <c r="A732" s="57"/>
    </row>
    <row r="733">
      <c r="A733" s="57"/>
    </row>
    <row r="734">
      <c r="A734" s="57"/>
    </row>
    <row r="735">
      <c r="A735" s="57"/>
    </row>
    <row r="736">
      <c r="A736" s="57"/>
    </row>
    <row r="737">
      <c r="A737" s="57"/>
    </row>
    <row r="738">
      <c r="A738" s="57"/>
    </row>
    <row r="739">
      <c r="A739" s="57"/>
    </row>
    <row r="740">
      <c r="A740" s="57"/>
    </row>
    <row r="741">
      <c r="A741" s="57"/>
    </row>
    <row r="742">
      <c r="A742" s="57"/>
    </row>
    <row r="743">
      <c r="A743" s="57"/>
    </row>
    <row r="744">
      <c r="A744" s="57"/>
    </row>
    <row r="745">
      <c r="A745" s="57"/>
    </row>
    <row r="746">
      <c r="A746" s="57"/>
    </row>
    <row r="747">
      <c r="A747" s="57"/>
    </row>
    <row r="748">
      <c r="A748" s="57"/>
    </row>
    <row r="749">
      <c r="A749" s="57"/>
    </row>
    <row r="750">
      <c r="A750" s="57"/>
    </row>
    <row r="751">
      <c r="A751" s="57"/>
    </row>
    <row r="752">
      <c r="A752" s="57"/>
    </row>
    <row r="753">
      <c r="A753" s="57"/>
    </row>
    <row r="754">
      <c r="A754" s="57"/>
    </row>
    <row r="755">
      <c r="A755" s="57"/>
    </row>
    <row r="756">
      <c r="A756" s="57"/>
    </row>
    <row r="757">
      <c r="A757" s="57"/>
    </row>
    <row r="758">
      <c r="A758" s="57"/>
    </row>
    <row r="759">
      <c r="A759" s="57"/>
    </row>
    <row r="760">
      <c r="A760" s="57"/>
    </row>
    <row r="761">
      <c r="A761" s="57"/>
    </row>
    <row r="762">
      <c r="A762" s="57"/>
    </row>
    <row r="763">
      <c r="A763" s="57"/>
    </row>
    <row r="764">
      <c r="A764" s="57"/>
    </row>
    <row r="765">
      <c r="A765" s="57"/>
    </row>
    <row r="766">
      <c r="A766" s="57"/>
    </row>
    <row r="767">
      <c r="A767" s="57"/>
    </row>
    <row r="768">
      <c r="A768" s="57"/>
    </row>
    <row r="769">
      <c r="A769" s="57"/>
    </row>
    <row r="770">
      <c r="A770" s="57"/>
    </row>
    <row r="771">
      <c r="A771" s="57"/>
    </row>
    <row r="772">
      <c r="A772" s="57"/>
    </row>
    <row r="773">
      <c r="A773" s="57"/>
    </row>
    <row r="774">
      <c r="A774" s="57"/>
    </row>
    <row r="775">
      <c r="A775" s="57"/>
    </row>
    <row r="776">
      <c r="A776" s="57"/>
    </row>
    <row r="777">
      <c r="A777" s="57"/>
    </row>
    <row r="778">
      <c r="A778" s="57"/>
    </row>
    <row r="779">
      <c r="A779" s="57"/>
    </row>
    <row r="780">
      <c r="A780" s="57"/>
    </row>
    <row r="781">
      <c r="A781" s="57"/>
    </row>
    <row r="782">
      <c r="A782" s="57"/>
    </row>
    <row r="783">
      <c r="A783" s="57"/>
    </row>
    <row r="784">
      <c r="A784" s="57"/>
    </row>
    <row r="785">
      <c r="A785" s="57"/>
    </row>
    <row r="786">
      <c r="A786" s="57"/>
    </row>
    <row r="787">
      <c r="A787" s="57"/>
    </row>
    <row r="788">
      <c r="A788" s="57"/>
    </row>
    <row r="789">
      <c r="A789" s="57"/>
    </row>
    <row r="790">
      <c r="A790" s="57"/>
    </row>
    <row r="791">
      <c r="A791" s="57"/>
    </row>
    <row r="792">
      <c r="A792" s="57"/>
    </row>
    <row r="793">
      <c r="A793" s="57"/>
    </row>
    <row r="794">
      <c r="A794" s="57"/>
    </row>
    <row r="795">
      <c r="A795" s="57"/>
    </row>
    <row r="796">
      <c r="A796" s="57"/>
    </row>
    <row r="797">
      <c r="A797" s="57"/>
    </row>
    <row r="798">
      <c r="A798" s="57"/>
    </row>
    <row r="799">
      <c r="A799" s="57"/>
    </row>
    <row r="800">
      <c r="A800" s="57"/>
    </row>
    <row r="801">
      <c r="A801" s="57"/>
    </row>
    <row r="802">
      <c r="A802" s="57"/>
    </row>
    <row r="803">
      <c r="A803" s="57"/>
    </row>
    <row r="804">
      <c r="A804" s="57"/>
    </row>
    <row r="805">
      <c r="A805" s="57"/>
    </row>
    <row r="806">
      <c r="A806" s="57"/>
    </row>
    <row r="807">
      <c r="A807" s="57"/>
    </row>
    <row r="808">
      <c r="A808" s="57"/>
    </row>
    <row r="809">
      <c r="A809" s="57"/>
    </row>
    <row r="810">
      <c r="A810" s="57"/>
    </row>
    <row r="811">
      <c r="A811" s="57"/>
    </row>
    <row r="812">
      <c r="A812" s="57"/>
    </row>
    <row r="813">
      <c r="A813" s="57"/>
    </row>
    <row r="814">
      <c r="A814" s="57"/>
    </row>
    <row r="815">
      <c r="A815" s="57"/>
    </row>
    <row r="816">
      <c r="A816" s="57"/>
    </row>
    <row r="817">
      <c r="A817" s="57"/>
    </row>
    <row r="818">
      <c r="A818" s="57"/>
    </row>
    <row r="819">
      <c r="A819" s="57"/>
    </row>
    <row r="820">
      <c r="A820" s="57"/>
    </row>
    <row r="821">
      <c r="A821" s="57"/>
    </row>
    <row r="822">
      <c r="A822" s="57"/>
    </row>
    <row r="823">
      <c r="A823" s="57"/>
    </row>
    <row r="824">
      <c r="A824" s="57"/>
    </row>
    <row r="825">
      <c r="A825" s="57"/>
    </row>
    <row r="826">
      <c r="A826" s="57"/>
    </row>
    <row r="827">
      <c r="A827" s="57"/>
    </row>
    <row r="828">
      <c r="A828" s="57"/>
    </row>
    <row r="829">
      <c r="A829" s="57"/>
    </row>
    <row r="830">
      <c r="A830" s="57"/>
    </row>
    <row r="831">
      <c r="A831" s="57"/>
    </row>
    <row r="832">
      <c r="A832" s="57"/>
    </row>
    <row r="833">
      <c r="A833" s="57"/>
    </row>
    <row r="834">
      <c r="A834" s="57"/>
    </row>
    <row r="835">
      <c r="A835" s="57"/>
    </row>
    <row r="836">
      <c r="A836" s="57"/>
    </row>
    <row r="837">
      <c r="A837" s="57"/>
    </row>
    <row r="838">
      <c r="A838" s="57"/>
    </row>
    <row r="839">
      <c r="A839" s="57"/>
    </row>
    <row r="840">
      <c r="A840" s="57"/>
    </row>
    <row r="841">
      <c r="A841" s="57"/>
    </row>
    <row r="842">
      <c r="A842" s="57"/>
    </row>
    <row r="843">
      <c r="A843" s="57"/>
    </row>
    <row r="844">
      <c r="A844" s="57"/>
    </row>
    <row r="845">
      <c r="A845" s="57"/>
    </row>
    <row r="846">
      <c r="A846" s="57"/>
    </row>
    <row r="847">
      <c r="A847" s="57"/>
    </row>
    <row r="848">
      <c r="A848" s="57"/>
    </row>
    <row r="849">
      <c r="A849" s="57"/>
    </row>
    <row r="850">
      <c r="A850" s="57"/>
    </row>
    <row r="851">
      <c r="A851" s="57"/>
    </row>
    <row r="852">
      <c r="A852" s="57"/>
    </row>
    <row r="853">
      <c r="A853" s="57"/>
    </row>
    <row r="854">
      <c r="A854" s="57"/>
    </row>
    <row r="855">
      <c r="A855" s="57"/>
    </row>
    <row r="856">
      <c r="A856" s="57"/>
    </row>
    <row r="857">
      <c r="A857" s="57"/>
    </row>
    <row r="858">
      <c r="A858" s="57"/>
    </row>
    <row r="859">
      <c r="A859" s="57"/>
    </row>
    <row r="860">
      <c r="A860" s="57"/>
    </row>
    <row r="861">
      <c r="A861" s="57"/>
    </row>
    <row r="862">
      <c r="A862" s="57"/>
    </row>
    <row r="863">
      <c r="A863" s="57"/>
    </row>
    <row r="864">
      <c r="A864" s="57"/>
    </row>
    <row r="865">
      <c r="A865" s="57"/>
    </row>
    <row r="866">
      <c r="A866" s="57"/>
    </row>
    <row r="867">
      <c r="A867" s="57"/>
    </row>
    <row r="868">
      <c r="A868" s="57"/>
    </row>
    <row r="869">
      <c r="A869" s="57"/>
    </row>
    <row r="870">
      <c r="A870" s="57"/>
    </row>
    <row r="871">
      <c r="A871" s="57"/>
    </row>
    <row r="872">
      <c r="A872" s="57"/>
    </row>
    <row r="873">
      <c r="A873" s="57"/>
    </row>
    <row r="874">
      <c r="A874" s="57"/>
    </row>
    <row r="875">
      <c r="A875" s="57"/>
    </row>
    <row r="876">
      <c r="A876" s="57"/>
    </row>
    <row r="877">
      <c r="A877" s="57"/>
    </row>
    <row r="878">
      <c r="A878" s="57"/>
    </row>
    <row r="879">
      <c r="A879" s="57"/>
    </row>
    <row r="880">
      <c r="A880" s="57"/>
    </row>
    <row r="881">
      <c r="A881" s="57"/>
    </row>
    <row r="882">
      <c r="A882" s="57"/>
    </row>
    <row r="883">
      <c r="A883" s="57"/>
    </row>
    <row r="884">
      <c r="A884" s="57"/>
    </row>
    <row r="885">
      <c r="A885" s="57"/>
    </row>
    <row r="886">
      <c r="A886" s="57"/>
    </row>
    <row r="887">
      <c r="A887" s="57"/>
    </row>
    <row r="888">
      <c r="A888" s="57"/>
    </row>
    <row r="889">
      <c r="A889" s="57"/>
    </row>
    <row r="890">
      <c r="A890" s="57"/>
    </row>
    <row r="891">
      <c r="A891" s="57"/>
    </row>
    <row r="892">
      <c r="A892" s="57"/>
    </row>
    <row r="893">
      <c r="A893" s="57"/>
    </row>
    <row r="894">
      <c r="A894" s="57"/>
    </row>
    <row r="895">
      <c r="A895" s="57"/>
    </row>
    <row r="896">
      <c r="A896" s="57"/>
    </row>
    <row r="897">
      <c r="A897" s="57"/>
    </row>
    <row r="898">
      <c r="A898" s="57"/>
    </row>
    <row r="899">
      <c r="A899" s="57"/>
    </row>
    <row r="900">
      <c r="A900" s="57"/>
    </row>
    <row r="901">
      <c r="A901" s="57"/>
    </row>
    <row r="902">
      <c r="A902" s="57"/>
    </row>
    <row r="903">
      <c r="A903" s="57"/>
    </row>
    <row r="904">
      <c r="A904" s="57"/>
    </row>
    <row r="905">
      <c r="A905" s="57"/>
    </row>
    <row r="906">
      <c r="A906" s="57"/>
    </row>
    <row r="907">
      <c r="A907" s="57"/>
    </row>
    <row r="908">
      <c r="A908" s="57"/>
    </row>
    <row r="909">
      <c r="A909" s="57"/>
    </row>
    <row r="910">
      <c r="A910" s="57"/>
    </row>
    <row r="911">
      <c r="A911" s="57"/>
    </row>
    <row r="912">
      <c r="A912" s="57"/>
    </row>
    <row r="913">
      <c r="A913" s="57"/>
    </row>
    <row r="914">
      <c r="A914" s="57"/>
    </row>
    <row r="915">
      <c r="A915" s="57"/>
    </row>
    <row r="916">
      <c r="A916" s="57"/>
    </row>
    <row r="917">
      <c r="A917" s="57"/>
    </row>
    <row r="918">
      <c r="A918" s="57"/>
    </row>
    <row r="919">
      <c r="A919" s="57"/>
    </row>
    <row r="920">
      <c r="A920" s="57"/>
    </row>
    <row r="921">
      <c r="A921" s="57"/>
    </row>
    <row r="922">
      <c r="A922" s="57"/>
    </row>
    <row r="923">
      <c r="A923" s="57"/>
    </row>
    <row r="924">
      <c r="A924" s="57"/>
    </row>
    <row r="925">
      <c r="A925" s="57"/>
    </row>
    <row r="926">
      <c r="A926" s="57"/>
    </row>
    <row r="927">
      <c r="A927" s="57"/>
    </row>
    <row r="928">
      <c r="A928" s="57"/>
    </row>
    <row r="929">
      <c r="A929" s="57"/>
    </row>
    <row r="930">
      <c r="A930" s="57"/>
    </row>
    <row r="931">
      <c r="A931" s="57"/>
    </row>
    <row r="932">
      <c r="A932" s="57"/>
    </row>
    <row r="933">
      <c r="A933" s="57"/>
    </row>
    <row r="934">
      <c r="A934" s="57"/>
    </row>
    <row r="935">
      <c r="A935" s="57"/>
    </row>
    <row r="936">
      <c r="A936" s="57"/>
    </row>
    <row r="937">
      <c r="A937" s="57"/>
    </row>
    <row r="938">
      <c r="A938" s="57"/>
    </row>
    <row r="939">
      <c r="A939" s="57"/>
    </row>
    <row r="940">
      <c r="A940" s="57"/>
    </row>
    <row r="941">
      <c r="A941" s="57"/>
    </row>
    <row r="942">
      <c r="A942" s="57"/>
    </row>
    <row r="943">
      <c r="A943" s="57"/>
    </row>
    <row r="944">
      <c r="A944" s="57"/>
    </row>
    <row r="945">
      <c r="A945" s="57"/>
    </row>
    <row r="946">
      <c r="A946" s="57"/>
    </row>
    <row r="947">
      <c r="A947" s="57"/>
    </row>
    <row r="948">
      <c r="A948" s="57"/>
    </row>
    <row r="949">
      <c r="A949" s="57"/>
    </row>
    <row r="950">
      <c r="A950" s="57"/>
    </row>
    <row r="951">
      <c r="A951" s="57"/>
    </row>
    <row r="952">
      <c r="A952" s="57"/>
    </row>
    <row r="953">
      <c r="A953" s="57"/>
    </row>
    <row r="954">
      <c r="A954" s="57"/>
    </row>
    <row r="955">
      <c r="A955" s="57"/>
    </row>
    <row r="956">
      <c r="A956" s="57"/>
    </row>
    <row r="957">
      <c r="A957" s="57"/>
    </row>
    <row r="958">
      <c r="A958" s="57"/>
    </row>
    <row r="959">
      <c r="A959" s="57"/>
    </row>
    <row r="960">
      <c r="A960" s="57"/>
    </row>
    <row r="961">
      <c r="A961" s="57"/>
    </row>
    <row r="962">
      <c r="A962" s="57"/>
    </row>
    <row r="963">
      <c r="A963" s="57"/>
    </row>
    <row r="964">
      <c r="A964" s="57"/>
    </row>
    <row r="965">
      <c r="A965" s="57"/>
    </row>
    <row r="966">
      <c r="A966" s="57"/>
    </row>
    <row r="967">
      <c r="A967" s="57"/>
    </row>
    <row r="968">
      <c r="A968" s="57"/>
    </row>
    <row r="969">
      <c r="A969" s="57"/>
    </row>
    <row r="970">
      <c r="A970" s="57"/>
    </row>
    <row r="971">
      <c r="A971" s="57"/>
    </row>
    <row r="972">
      <c r="A972" s="57"/>
    </row>
    <row r="973">
      <c r="A973" s="57"/>
    </row>
    <row r="974">
      <c r="A974" s="57"/>
    </row>
    <row r="975">
      <c r="A975" s="57"/>
    </row>
    <row r="976">
      <c r="A976" s="57"/>
    </row>
    <row r="977">
      <c r="A977" s="57"/>
    </row>
  </sheetData>
  <drawing r:id="rId1"/>
</worksheet>
</file>