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4D1AD1E-3032-4F7A-8E29-DFBD4619267A}" xr6:coauthVersionLast="41" xr6:coauthVersionMax="41" xr10:uidLastSave="{00000000-0000-0000-0000-000000000000}"/>
  <bookViews>
    <workbookView xWindow="-120" yWindow="-120" windowWidth="20730" windowHeight="11160" activeTab="1" xr2:uid="{7CB88789-B567-4480-AFF2-037EA9E6A481}"/>
  </bookViews>
  <sheets>
    <sheet name="95%" sheetId="5" r:id="rId1"/>
    <sheet name="Sheet6" sheetId="6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4" i="6" l="1"/>
  <c r="H204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M204" i="5"/>
  <c r="L204" i="5"/>
  <c r="F2" i="5"/>
  <c r="G2" i="5" s="1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86" i="5"/>
  <c r="G86" i="5" s="1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G94" i="5" s="1"/>
  <c r="F95" i="5"/>
  <c r="G95" i="5" s="1"/>
  <c r="F96" i="5"/>
  <c r="G96" i="5" s="1"/>
  <c r="F97" i="5"/>
  <c r="G97" i="5" s="1"/>
  <c r="F98" i="5"/>
  <c r="G98" i="5" s="1"/>
  <c r="F99" i="5"/>
  <c r="G99" i="5" s="1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106" i="5"/>
  <c r="G106" i="5" s="1"/>
  <c r="F107" i="5"/>
  <c r="G107" i="5" s="1"/>
  <c r="F108" i="5"/>
  <c r="G108" i="5" s="1"/>
  <c r="F109" i="5"/>
  <c r="G109" i="5" s="1"/>
  <c r="F110" i="5"/>
  <c r="G110" i="5" s="1"/>
  <c r="F111" i="5"/>
  <c r="G111" i="5" s="1"/>
  <c r="F112" i="5"/>
  <c r="G112" i="5" s="1"/>
  <c r="F113" i="5"/>
  <c r="G113" i="5" s="1"/>
  <c r="F114" i="5"/>
  <c r="G114" i="5" s="1"/>
  <c r="F115" i="5"/>
  <c r="G115" i="5" s="1"/>
  <c r="F116" i="5"/>
  <c r="G116" i="5" s="1"/>
  <c r="F117" i="5"/>
  <c r="G117" i="5" s="1"/>
  <c r="F118" i="5"/>
  <c r="G118" i="5" s="1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F146" i="5"/>
  <c r="G146" i="5" s="1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54" i="5"/>
  <c r="G154" i="5" s="1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98" i="5"/>
  <c r="G198" i="5" s="1"/>
  <c r="F199" i="5"/>
  <c r="G199" i="5" s="1"/>
  <c r="F200" i="5"/>
  <c r="G200" i="5" s="1"/>
  <c r="F201" i="5"/>
  <c r="G201" i="5" s="1"/>
  <c r="F202" i="5"/>
  <c r="G202" i="5" s="1"/>
  <c r="F203" i="5"/>
  <c r="G203" i="5" s="1"/>
  <c r="F204" i="5"/>
  <c r="G204" i="5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3" i="1"/>
  <c r="C205" i="6"/>
  <c r="C209" i="6"/>
  <c r="C213" i="6"/>
  <c r="C217" i="6"/>
  <c r="C221" i="6"/>
  <c r="C225" i="6"/>
  <c r="C229" i="6"/>
  <c r="C233" i="6"/>
  <c r="C237" i="6"/>
  <c r="C241" i="6"/>
  <c r="C245" i="6"/>
  <c r="C249" i="6"/>
  <c r="C253" i="6"/>
  <c r="C257" i="6"/>
  <c r="C261" i="6"/>
  <c r="C265" i="6"/>
  <c r="C269" i="6"/>
  <c r="C273" i="6"/>
  <c r="C277" i="6"/>
  <c r="C281" i="6"/>
  <c r="C285" i="6"/>
  <c r="C289" i="6"/>
  <c r="C293" i="6"/>
  <c r="C297" i="6"/>
  <c r="C301" i="6"/>
  <c r="C305" i="6"/>
  <c r="C309" i="6"/>
  <c r="C313" i="6"/>
  <c r="H4" i="6"/>
  <c r="H8" i="6"/>
  <c r="C211" i="6"/>
  <c r="C227" i="6"/>
  <c r="C239" i="6"/>
  <c r="C251" i="6"/>
  <c r="C263" i="6"/>
  <c r="C275" i="6"/>
  <c r="C287" i="6"/>
  <c r="C295" i="6"/>
  <c r="C206" i="6"/>
  <c r="C210" i="6"/>
  <c r="C214" i="6"/>
  <c r="C218" i="6"/>
  <c r="C222" i="6"/>
  <c r="C226" i="6"/>
  <c r="C230" i="6"/>
  <c r="C234" i="6"/>
  <c r="C238" i="6"/>
  <c r="C242" i="6"/>
  <c r="C246" i="6"/>
  <c r="C250" i="6"/>
  <c r="C254" i="6"/>
  <c r="C258" i="6"/>
  <c r="C262" i="6"/>
  <c r="C266" i="6"/>
  <c r="C270" i="6"/>
  <c r="C274" i="6"/>
  <c r="C278" i="6"/>
  <c r="C282" i="6"/>
  <c r="C286" i="6"/>
  <c r="C290" i="6"/>
  <c r="C294" i="6"/>
  <c r="C298" i="6"/>
  <c r="C302" i="6"/>
  <c r="C306" i="6"/>
  <c r="C310" i="6"/>
  <c r="C314" i="6"/>
  <c r="H5" i="6"/>
  <c r="C207" i="6"/>
  <c r="C215" i="6"/>
  <c r="C219" i="6"/>
  <c r="C223" i="6"/>
  <c r="C231" i="6"/>
  <c r="C235" i="6"/>
  <c r="C243" i="6"/>
  <c r="C247" i="6"/>
  <c r="C255" i="6"/>
  <c r="C259" i="6"/>
  <c r="C267" i="6"/>
  <c r="C271" i="6"/>
  <c r="C279" i="6"/>
  <c r="C283" i="6"/>
  <c r="C291" i="6"/>
  <c r="C299" i="6"/>
  <c r="C208" i="6"/>
  <c r="C224" i="6"/>
  <c r="C240" i="6"/>
  <c r="C256" i="6"/>
  <c r="C272" i="6"/>
  <c r="C288" i="6"/>
  <c r="C303" i="6"/>
  <c r="C311" i="6"/>
  <c r="H2" i="6"/>
  <c r="C264" i="6"/>
  <c r="H6" i="6"/>
  <c r="C220" i="6"/>
  <c r="C236" i="6"/>
  <c r="C252" i="6"/>
  <c r="C268" i="6"/>
  <c r="C284" i="6"/>
  <c r="C300" i="6"/>
  <c r="C308" i="6"/>
  <c r="C212" i="6"/>
  <c r="C228" i="6"/>
  <c r="C244" i="6"/>
  <c r="C260" i="6"/>
  <c r="C276" i="6"/>
  <c r="C292" i="6"/>
  <c r="C304" i="6"/>
  <c r="C312" i="6"/>
  <c r="H3" i="6"/>
  <c r="C216" i="6"/>
  <c r="C232" i="6"/>
  <c r="C248" i="6"/>
  <c r="C280" i="6"/>
  <c r="C296" i="6"/>
  <c r="C307" i="6"/>
  <c r="H7" i="6"/>
  <c r="C205" i="5"/>
  <c r="C209" i="5"/>
  <c r="C213" i="5"/>
  <c r="C217" i="5"/>
  <c r="C221" i="5"/>
  <c r="C225" i="5"/>
  <c r="C229" i="5"/>
  <c r="C233" i="5"/>
  <c r="C237" i="5"/>
  <c r="C241" i="5"/>
  <c r="C245" i="5"/>
  <c r="C249" i="5"/>
  <c r="C253" i="5"/>
  <c r="C257" i="5"/>
  <c r="C261" i="5"/>
  <c r="C265" i="5"/>
  <c r="C269" i="5"/>
  <c r="C273" i="5"/>
  <c r="C277" i="5"/>
  <c r="C281" i="5"/>
  <c r="C285" i="5"/>
  <c r="C289" i="5"/>
  <c r="C293" i="5"/>
  <c r="C297" i="5"/>
  <c r="C301" i="5"/>
  <c r="C305" i="5"/>
  <c r="C309" i="5"/>
  <c r="C313" i="5"/>
  <c r="C212" i="5"/>
  <c r="C216" i="5"/>
  <c r="C232" i="5"/>
  <c r="C240" i="5"/>
  <c r="C248" i="5"/>
  <c r="C256" i="5"/>
  <c r="C264" i="5"/>
  <c r="C272" i="5"/>
  <c r="C284" i="5"/>
  <c r="C292" i="5"/>
  <c r="C304" i="5"/>
  <c r="C206" i="5"/>
  <c r="C210" i="5"/>
  <c r="C214" i="5"/>
  <c r="C218" i="5"/>
  <c r="C222" i="5"/>
  <c r="C226" i="5"/>
  <c r="C230" i="5"/>
  <c r="C234" i="5"/>
  <c r="C238" i="5"/>
  <c r="C242" i="5"/>
  <c r="C246" i="5"/>
  <c r="C250" i="5"/>
  <c r="C254" i="5"/>
  <c r="C258" i="5"/>
  <c r="C262" i="5"/>
  <c r="C266" i="5"/>
  <c r="C270" i="5"/>
  <c r="C274" i="5"/>
  <c r="C278" i="5"/>
  <c r="C282" i="5"/>
  <c r="C286" i="5"/>
  <c r="C290" i="5"/>
  <c r="C294" i="5"/>
  <c r="C298" i="5"/>
  <c r="C302" i="5"/>
  <c r="C306" i="5"/>
  <c r="C310" i="5"/>
  <c r="C314" i="5"/>
  <c r="C208" i="5"/>
  <c r="C220" i="5"/>
  <c r="C228" i="5"/>
  <c r="C236" i="5"/>
  <c r="C244" i="5"/>
  <c r="C252" i="5"/>
  <c r="C260" i="5"/>
  <c r="C268" i="5"/>
  <c r="C280" i="5"/>
  <c r="C288" i="5"/>
  <c r="C300" i="5"/>
  <c r="C312" i="5"/>
  <c r="C207" i="5"/>
  <c r="C211" i="5"/>
  <c r="C215" i="5"/>
  <c r="C219" i="5"/>
  <c r="C223" i="5"/>
  <c r="C227" i="5"/>
  <c r="C231" i="5"/>
  <c r="C235" i="5"/>
  <c r="C239" i="5"/>
  <c r="C243" i="5"/>
  <c r="C247" i="5"/>
  <c r="C251" i="5"/>
  <c r="C255" i="5"/>
  <c r="C259" i="5"/>
  <c r="C263" i="5"/>
  <c r="C267" i="5"/>
  <c r="C271" i="5"/>
  <c r="C275" i="5"/>
  <c r="C279" i="5"/>
  <c r="C283" i="5"/>
  <c r="C287" i="5"/>
  <c r="C291" i="5"/>
  <c r="C295" i="5"/>
  <c r="C299" i="5"/>
  <c r="C303" i="5"/>
  <c r="C307" i="5"/>
  <c r="C311" i="5"/>
  <c r="C224" i="5"/>
  <c r="C276" i="5"/>
  <c r="C296" i="5"/>
  <c r="C308" i="5"/>
  <c r="F307" i="6" l="1"/>
  <c r="F296" i="6"/>
  <c r="F280" i="6"/>
  <c r="F248" i="6"/>
  <c r="F232" i="6"/>
  <c r="F216" i="6"/>
  <c r="F312" i="6"/>
  <c r="F304" i="6"/>
  <c r="F292" i="6"/>
  <c r="F276" i="6"/>
  <c r="F260" i="6"/>
  <c r="F244" i="6"/>
  <c r="F228" i="6"/>
  <c r="F212" i="6"/>
  <c r="F308" i="6"/>
  <c r="F300" i="6"/>
  <c r="F284" i="6"/>
  <c r="F268" i="6"/>
  <c r="F252" i="6"/>
  <c r="F236" i="6"/>
  <c r="F220" i="6"/>
  <c r="F264" i="6"/>
  <c r="F311" i="6"/>
  <c r="F303" i="6"/>
  <c r="F288" i="6"/>
  <c r="F272" i="6"/>
  <c r="F256" i="6"/>
  <c r="F240" i="6"/>
  <c r="F224" i="6"/>
  <c r="F208" i="6"/>
  <c r="F299" i="6"/>
  <c r="F291" i="6"/>
  <c r="F283" i="6"/>
  <c r="F279" i="6"/>
  <c r="F271" i="6"/>
  <c r="F267" i="6"/>
  <c r="F259" i="6"/>
  <c r="F255" i="6"/>
  <c r="F247" i="6"/>
  <c r="F243" i="6"/>
  <c r="F235" i="6"/>
  <c r="F231" i="6"/>
  <c r="F223" i="6"/>
  <c r="F219" i="6"/>
  <c r="F215" i="6"/>
  <c r="F207" i="6"/>
  <c r="F314" i="6"/>
  <c r="F310" i="6"/>
  <c r="F306" i="6"/>
  <c r="F302" i="6"/>
  <c r="F298" i="6"/>
  <c r="F294" i="6"/>
  <c r="F290" i="6"/>
  <c r="F286" i="6"/>
  <c r="F282" i="6"/>
  <c r="F278" i="6"/>
  <c r="F274" i="6"/>
  <c r="F270" i="6"/>
  <c r="F266" i="6"/>
  <c r="F262" i="6"/>
  <c r="F258" i="6"/>
  <c r="F254" i="6"/>
  <c r="F250" i="6"/>
  <c r="F246" i="6"/>
  <c r="F242" i="6"/>
  <c r="F238" i="6"/>
  <c r="F234" i="6"/>
  <c r="F230" i="6"/>
  <c r="F226" i="6"/>
  <c r="F222" i="6"/>
  <c r="F218" i="6"/>
  <c r="F214" i="6"/>
  <c r="F210" i="6"/>
  <c r="F206" i="6"/>
  <c r="F295" i="6"/>
  <c r="F287" i="6"/>
  <c r="F275" i="6"/>
  <c r="F263" i="6"/>
  <c r="F251" i="6"/>
  <c r="F239" i="6"/>
  <c r="F227" i="6"/>
  <c r="F211" i="6"/>
  <c r="F313" i="6"/>
  <c r="F309" i="6"/>
  <c r="F305" i="6"/>
  <c r="F301" i="6"/>
  <c r="F297" i="6"/>
  <c r="F293" i="6"/>
  <c r="F289" i="6"/>
  <c r="F285" i="6"/>
  <c r="F281" i="6"/>
  <c r="F277" i="6"/>
  <c r="F273" i="6"/>
  <c r="F269" i="6"/>
  <c r="F265" i="6"/>
  <c r="F261" i="6"/>
  <c r="F257" i="6"/>
  <c r="F253" i="6"/>
  <c r="F249" i="6"/>
  <c r="F245" i="6"/>
  <c r="F241" i="6"/>
  <c r="F237" i="6"/>
  <c r="F233" i="6"/>
  <c r="F229" i="6"/>
  <c r="F225" i="6"/>
  <c r="F221" i="6"/>
  <c r="F217" i="6"/>
  <c r="F213" i="6"/>
  <c r="F209" i="6"/>
  <c r="F205" i="6"/>
  <c r="F308" i="5"/>
  <c r="G308" i="5" s="1"/>
  <c r="F296" i="5"/>
  <c r="G296" i="5" s="1"/>
  <c r="F276" i="5"/>
  <c r="G276" i="5" s="1"/>
  <c r="F224" i="5"/>
  <c r="G224" i="5" s="1"/>
  <c r="F311" i="5"/>
  <c r="G311" i="5" s="1"/>
  <c r="F307" i="5"/>
  <c r="G307" i="5" s="1"/>
  <c r="F303" i="5"/>
  <c r="G303" i="5" s="1"/>
  <c r="F299" i="5"/>
  <c r="G299" i="5" s="1"/>
  <c r="F295" i="5"/>
  <c r="G295" i="5" s="1"/>
  <c r="F291" i="5"/>
  <c r="G291" i="5" s="1"/>
  <c r="F287" i="5"/>
  <c r="G287" i="5" s="1"/>
  <c r="F283" i="5"/>
  <c r="G283" i="5" s="1"/>
  <c r="F279" i="5"/>
  <c r="G279" i="5" s="1"/>
  <c r="F275" i="5"/>
  <c r="G275" i="5" s="1"/>
  <c r="F271" i="5"/>
  <c r="G271" i="5" s="1"/>
  <c r="F267" i="5"/>
  <c r="G267" i="5" s="1"/>
  <c r="F263" i="5"/>
  <c r="G263" i="5" s="1"/>
  <c r="F259" i="5"/>
  <c r="G259" i="5" s="1"/>
  <c r="F255" i="5"/>
  <c r="G255" i="5" s="1"/>
  <c r="F251" i="5"/>
  <c r="G251" i="5" s="1"/>
  <c r="F247" i="5"/>
  <c r="G247" i="5" s="1"/>
  <c r="F243" i="5"/>
  <c r="G243" i="5" s="1"/>
  <c r="F239" i="5"/>
  <c r="G239" i="5" s="1"/>
  <c r="F235" i="5"/>
  <c r="G235" i="5" s="1"/>
  <c r="F231" i="5"/>
  <c r="G231" i="5" s="1"/>
  <c r="F227" i="5"/>
  <c r="G227" i="5" s="1"/>
  <c r="F223" i="5"/>
  <c r="G223" i="5" s="1"/>
  <c r="F219" i="5"/>
  <c r="G219" i="5" s="1"/>
  <c r="F215" i="5"/>
  <c r="G215" i="5" s="1"/>
  <c r="F211" i="5"/>
  <c r="G211" i="5" s="1"/>
  <c r="F207" i="5"/>
  <c r="G207" i="5" s="1"/>
  <c r="F312" i="5"/>
  <c r="G312" i="5" s="1"/>
  <c r="F300" i="5"/>
  <c r="G300" i="5" s="1"/>
  <c r="F288" i="5"/>
  <c r="G288" i="5" s="1"/>
  <c r="F280" i="5"/>
  <c r="G280" i="5" s="1"/>
  <c r="F268" i="5"/>
  <c r="G268" i="5" s="1"/>
  <c r="F260" i="5"/>
  <c r="G260" i="5" s="1"/>
  <c r="F252" i="5"/>
  <c r="G252" i="5" s="1"/>
  <c r="F244" i="5"/>
  <c r="G244" i="5" s="1"/>
  <c r="F236" i="5"/>
  <c r="G236" i="5" s="1"/>
  <c r="F228" i="5"/>
  <c r="G228" i="5" s="1"/>
  <c r="F220" i="5"/>
  <c r="G220" i="5" s="1"/>
  <c r="F208" i="5"/>
  <c r="G208" i="5" s="1"/>
  <c r="F314" i="5"/>
  <c r="G314" i="5" s="1"/>
  <c r="F310" i="5"/>
  <c r="G310" i="5" s="1"/>
  <c r="F306" i="5"/>
  <c r="G306" i="5" s="1"/>
  <c r="F302" i="5"/>
  <c r="G302" i="5" s="1"/>
  <c r="F298" i="5"/>
  <c r="G298" i="5" s="1"/>
  <c r="F294" i="5"/>
  <c r="G294" i="5" s="1"/>
  <c r="F290" i="5"/>
  <c r="G290" i="5" s="1"/>
  <c r="F286" i="5"/>
  <c r="G286" i="5" s="1"/>
  <c r="F282" i="5"/>
  <c r="G282" i="5" s="1"/>
  <c r="F278" i="5"/>
  <c r="G278" i="5" s="1"/>
  <c r="F274" i="5"/>
  <c r="G274" i="5" s="1"/>
  <c r="F270" i="5"/>
  <c r="G270" i="5" s="1"/>
  <c r="F266" i="5"/>
  <c r="G266" i="5" s="1"/>
  <c r="F262" i="5"/>
  <c r="G262" i="5" s="1"/>
  <c r="F258" i="5"/>
  <c r="G258" i="5" s="1"/>
  <c r="F254" i="5"/>
  <c r="G254" i="5" s="1"/>
  <c r="F250" i="5"/>
  <c r="G250" i="5" s="1"/>
  <c r="F246" i="5"/>
  <c r="G246" i="5" s="1"/>
  <c r="F242" i="5"/>
  <c r="G242" i="5" s="1"/>
  <c r="F238" i="5"/>
  <c r="G238" i="5" s="1"/>
  <c r="F234" i="5"/>
  <c r="G234" i="5" s="1"/>
  <c r="F230" i="5"/>
  <c r="G230" i="5" s="1"/>
  <c r="F226" i="5"/>
  <c r="G226" i="5" s="1"/>
  <c r="F222" i="5"/>
  <c r="G222" i="5" s="1"/>
  <c r="F218" i="5"/>
  <c r="G218" i="5" s="1"/>
  <c r="F214" i="5"/>
  <c r="G214" i="5" s="1"/>
  <c r="F210" i="5"/>
  <c r="G210" i="5" s="1"/>
  <c r="F206" i="5"/>
  <c r="G206" i="5" s="1"/>
  <c r="F304" i="5"/>
  <c r="G304" i="5" s="1"/>
  <c r="F292" i="5"/>
  <c r="G292" i="5" s="1"/>
  <c r="F284" i="5"/>
  <c r="G284" i="5" s="1"/>
  <c r="F272" i="5"/>
  <c r="G272" i="5" s="1"/>
  <c r="F264" i="5"/>
  <c r="G264" i="5" s="1"/>
  <c r="F256" i="5"/>
  <c r="G256" i="5" s="1"/>
  <c r="F248" i="5"/>
  <c r="G248" i="5" s="1"/>
  <c r="F240" i="5"/>
  <c r="G240" i="5" s="1"/>
  <c r="F232" i="5"/>
  <c r="G232" i="5" s="1"/>
  <c r="F216" i="5"/>
  <c r="G216" i="5" s="1"/>
  <c r="F212" i="5"/>
  <c r="G212" i="5" s="1"/>
  <c r="F313" i="5"/>
  <c r="G313" i="5" s="1"/>
  <c r="F309" i="5"/>
  <c r="G309" i="5" s="1"/>
  <c r="F305" i="5"/>
  <c r="G305" i="5" s="1"/>
  <c r="F301" i="5"/>
  <c r="G301" i="5" s="1"/>
  <c r="F297" i="5"/>
  <c r="G297" i="5" s="1"/>
  <c r="F293" i="5"/>
  <c r="G293" i="5" s="1"/>
  <c r="F289" i="5"/>
  <c r="G289" i="5" s="1"/>
  <c r="F285" i="5"/>
  <c r="G285" i="5" s="1"/>
  <c r="F281" i="5"/>
  <c r="G281" i="5" s="1"/>
  <c r="F277" i="5"/>
  <c r="G277" i="5" s="1"/>
  <c r="F273" i="5"/>
  <c r="G273" i="5" s="1"/>
  <c r="F269" i="5"/>
  <c r="G269" i="5" s="1"/>
  <c r="F265" i="5"/>
  <c r="G265" i="5" s="1"/>
  <c r="F261" i="5"/>
  <c r="G261" i="5" s="1"/>
  <c r="F257" i="5"/>
  <c r="G257" i="5" s="1"/>
  <c r="F253" i="5"/>
  <c r="G253" i="5" s="1"/>
  <c r="F249" i="5"/>
  <c r="G249" i="5" s="1"/>
  <c r="F245" i="5"/>
  <c r="G245" i="5" s="1"/>
  <c r="F241" i="5"/>
  <c r="G241" i="5" s="1"/>
  <c r="F237" i="5"/>
  <c r="G237" i="5" s="1"/>
  <c r="F233" i="5"/>
  <c r="G233" i="5" s="1"/>
  <c r="F229" i="5"/>
  <c r="G229" i="5" s="1"/>
  <c r="F225" i="5"/>
  <c r="G225" i="5" s="1"/>
  <c r="F221" i="5"/>
  <c r="G221" i="5" s="1"/>
  <c r="F217" i="5"/>
  <c r="G217" i="5" s="1"/>
  <c r="F213" i="5"/>
  <c r="G213" i="5" s="1"/>
  <c r="F209" i="5"/>
  <c r="G209" i="5" s="1"/>
  <c r="F205" i="5"/>
  <c r="G205" i="5" s="1"/>
  <c r="D307" i="6"/>
  <c r="D280" i="6"/>
  <c r="D232" i="6"/>
  <c r="D312" i="6"/>
  <c r="D292" i="6"/>
  <c r="D260" i="6"/>
  <c r="D228" i="6"/>
  <c r="D308" i="6"/>
  <c r="D284" i="6"/>
  <c r="D252" i="6"/>
  <c r="D220" i="6"/>
  <c r="D311" i="6"/>
  <c r="D288" i="6"/>
  <c r="D256" i="6"/>
  <c r="D224" i="6"/>
  <c r="D299" i="6"/>
  <c r="D283" i="6"/>
  <c r="D271" i="6"/>
  <c r="D259" i="6"/>
  <c r="D247" i="6"/>
  <c r="D235" i="6"/>
  <c r="D223" i="6"/>
  <c r="D215" i="6"/>
  <c r="E314" i="6"/>
  <c r="E306" i="6"/>
  <c r="E298" i="6"/>
  <c r="E290" i="6"/>
  <c r="E282" i="6"/>
  <c r="E274" i="6"/>
  <c r="E266" i="6"/>
  <c r="E258" i="6"/>
  <c r="E250" i="6"/>
  <c r="E242" i="6"/>
  <c r="E234" i="6"/>
  <c r="E226" i="6"/>
  <c r="E218" i="6"/>
  <c r="E210" i="6"/>
  <c r="D295" i="6"/>
  <c r="D275" i="6"/>
  <c r="D251" i="6"/>
  <c r="D227" i="6"/>
  <c r="E313" i="6"/>
  <c r="E305" i="6"/>
  <c r="E297" i="6"/>
  <c r="E289" i="6"/>
  <c r="E281" i="6"/>
  <c r="E273" i="6"/>
  <c r="E265" i="6"/>
  <c r="E257" i="6"/>
  <c r="E249" i="6"/>
  <c r="E241" i="6"/>
  <c r="E233" i="6"/>
  <c r="E225" i="6"/>
  <c r="E217" i="6"/>
  <c r="E209" i="6"/>
  <c r="D265" i="6"/>
  <c r="D241" i="6"/>
  <c r="D225" i="6"/>
  <c r="D209" i="6"/>
  <c r="E206" i="6"/>
  <c r="D211" i="6"/>
  <c r="E301" i="6"/>
  <c r="E277" i="6"/>
  <c r="E245" i="6"/>
  <c r="E229" i="6"/>
  <c r="E205" i="6"/>
  <c r="E296" i="6"/>
  <c r="E276" i="6"/>
  <c r="E212" i="6"/>
  <c r="E268" i="6"/>
  <c r="E264" i="6"/>
  <c r="E272" i="6"/>
  <c r="E291" i="6"/>
  <c r="E267" i="6"/>
  <c r="E231" i="6"/>
  <c r="E207" i="6"/>
  <c r="D294" i="6"/>
  <c r="D270" i="6"/>
  <c r="D254" i="6"/>
  <c r="D230" i="6"/>
  <c r="D206" i="6"/>
  <c r="E263" i="6"/>
  <c r="D309" i="6"/>
  <c r="D293" i="6"/>
  <c r="D261" i="6"/>
  <c r="D237" i="6"/>
  <c r="D221" i="6"/>
  <c r="E307" i="6"/>
  <c r="E280" i="6"/>
  <c r="E232" i="6"/>
  <c r="E312" i="6"/>
  <c r="E292" i="6"/>
  <c r="E260" i="6"/>
  <c r="E228" i="6"/>
  <c r="E308" i="6"/>
  <c r="E284" i="6"/>
  <c r="E252" i="6"/>
  <c r="E220" i="6"/>
  <c r="E311" i="6"/>
  <c r="E288" i="6"/>
  <c r="E256" i="6"/>
  <c r="E224" i="6"/>
  <c r="E299" i="6"/>
  <c r="E283" i="6"/>
  <c r="E271" i="6"/>
  <c r="E259" i="6"/>
  <c r="E247" i="6"/>
  <c r="E235" i="6"/>
  <c r="E223" i="6"/>
  <c r="E215" i="6"/>
  <c r="D314" i="6"/>
  <c r="D306" i="6"/>
  <c r="D298" i="6"/>
  <c r="D290" i="6"/>
  <c r="D282" i="6"/>
  <c r="D274" i="6"/>
  <c r="D266" i="6"/>
  <c r="D258" i="6"/>
  <c r="D250" i="6"/>
  <c r="D242" i="6"/>
  <c r="D234" i="6"/>
  <c r="D226" i="6"/>
  <c r="D218" i="6"/>
  <c r="D210" i="6"/>
  <c r="E295" i="6"/>
  <c r="E275" i="6"/>
  <c r="E251" i="6"/>
  <c r="E227" i="6"/>
  <c r="D313" i="6"/>
  <c r="D305" i="6"/>
  <c r="D297" i="6"/>
  <c r="D289" i="6"/>
  <c r="D281" i="6"/>
  <c r="D273" i="6"/>
  <c r="D257" i="6"/>
  <c r="D249" i="6"/>
  <c r="D233" i="6"/>
  <c r="D217" i="6"/>
  <c r="D287" i="6"/>
  <c r="E309" i="6"/>
  <c r="E285" i="6"/>
  <c r="E269" i="6"/>
  <c r="E253" i="6"/>
  <c r="E237" i="6"/>
  <c r="E213" i="6"/>
  <c r="E248" i="6"/>
  <c r="E304" i="6"/>
  <c r="E244" i="6"/>
  <c r="E300" i="6"/>
  <c r="E236" i="6"/>
  <c r="E303" i="6"/>
  <c r="E208" i="6"/>
  <c r="E279" i="6"/>
  <c r="E243" i="6"/>
  <c r="E219" i="6"/>
  <c r="D302" i="6"/>
  <c r="D286" i="6"/>
  <c r="D262" i="6"/>
  <c r="D238" i="6"/>
  <c r="D222" i="6"/>
  <c r="E287" i="6"/>
  <c r="E239" i="6"/>
  <c r="D301" i="6"/>
  <c r="D285" i="6"/>
  <c r="D269" i="6"/>
  <c r="D245" i="6"/>
  <c r="D229" i="6"/>
  <c r="D205" i="6"/>
  <c r="D296" i="6"/>
  <c r="D248" i="6"/>
  <c r="D216" i="6"/>
  <c r="D304" i="6"/>
  <c r="D276" i="6"/>
  <c r="D244" i="6"/>
  <c r="D212" i="6"/>
  <c r="D300" i="6"/>
  <c r="D268" i="6"/>
  <c r="D236" i="6"/>
  <c r="D264" i="6"/>
  <c r="D303" i="6"/>
  <c r="D272" i="6"/>
  <c r="D240" i="6"/>
  <c r="D208" i="6"/>
  <c r="D291" i="6"/>
  <c r="D279" i="6"/>
  <c r="D267" i="6"/>
  <c r="D255" i="6"/>
  <c r="D243" i="6"/>
  <c r="D231" i="6"/>
  <c r="D219" i="6"/>
  <c r="D207" i="6"/>
  <c r="E310" i="6"/>
  <c r="E302" i="6"/>
  <c r="E294" i="6"/>
  <c r="E286" i="6"/>
  <c r="E278" i="6"/>
  <c r="E270" i="6"/>
  <c r="E262" i="6"/>
  <c r="E254" i="6"/>
  <c r="E246" i="6"/>
  <c r="E238" i="6"/>
  <c r="E230" i="6"/>
  <c r="E222" i="6"/>
  <c r="E214" i="6"/>
  <c r="D263" i="6"/>
  <c r="D239" i="6"/>
  <c r="E293" i="6"/>
  <c r="E261" i="6"/>
  <c r="E221" i="6"/>
  <c r="E216" i="6"/>
  <c r="E240" i="6"/>
  <c r="E255" i="6"/>
  <c r="D310" i="6"/>
  <c r="D278" i="6"/>
  <c r="D246" i="6"/>
  <c r="D214" i="6"/>
  <c r="E211" i="6"/>
  <c r="D277" i="6"/>
  <c r="D253" i="6"/>
  <c r="D213" i="6"/>
  <c r="D308" i="5"/>
  <c r="D276" i="5"/>
  <c r="D311" i="5"/>
  <c r="D303" i="5"/>
  <c r="D295" i="5"/>
  <c r="D287" i="5"/>
  <c r="D279" i="5"/>
  <c r="D271" i="5"/>
  <c r="D263" i="5"/>
  <c r="D255" i="5"/>
  <c r="D247" i="5"/>
  <c r="D239" i="5"/>
  <c r="D231" i="5"/>
  <c r="D223" i="5"/>
  <c r="D215" i="5"/>
  <c r="D207" i="5"/>
  <c r="D300" i="5"/>
  <c r="D280" i="5"/>
  <c r="D260" i="5"/>
  <c r="D244" i="5"/>
  <c r="D228" i="5"/>
  <c r="D208" i="5"/>
  <c r="E310" i="5"/>
  <c r="E302" i="5"/>
  <c r="E294" i="5"/>
  <c r="E286" i="5"/>
  <c r="E278" i="5"/>
  <c r="E270" i="5"/>
  <c r="E262" i="5"/>
  <c r="E254" i="5"/>
  <c r="E246" i="5"/>
  <c r="E238" i="5"/>
  <c r="E230" i="5"/>
  <c r="D222" i="5"/>
  <c r="E214" i="5"/>
  <c r="D206" i="5"/>
  <c r="D292" i="5"/>
  <c r="D272" i="5"/>
  <c r="D256" i="5"/>
  <c r="D240" i="5"/>
  <c r="D216" i="5"/>
  <c r="E313" i="5"/>
  <c r="E305" i="5"/>
  <c r="E297" i="5"/>
  <c r="E289" i="5"/>
  <c r="E281" i="5"/>
  <c r="E273" i="5"/>
  <c r="E265" i="5"/>
  <c r="E257" i="5"/>
  <c r="E249" i="5"/>
  <c r="E241" i="5"/>
  <c r="E233" i="5"/>
  <c r="E225" i="5"/>
  <c r="E217" i="5"/>
  <c r="E209" i="5"/>
  <c r="E308" i="5"/>
  <c r="E276" i="5"/>
  <c r="E311" i="5"/>
  <c r="E303" i="5"/>
  <c r="E295" i="5"/>
  <c r="E287" i="5"/>
  <c r="E279" i="5"/>
  <c r="E271" i="5"/>
  <c r="E263" i="5"/>
  <c r="E255" i="5"/>
  <c r="E247" i="5"/>
  <c r="E239" i="5"/>
  <c r="E231" i="5"/>
  <c r="E223" i="5"/>
  <c r="E215" i="5"/>
  <c r="E207" i="5"/>
  <c r="E300" i="5"/>
  <c r="E280" i="5"/>
  <c r="E260" i="5"/>
  <c r="E244" i="5"/>
  <c r="E228" i="5"/>
  <c r="E208" i="5"/>
  <c r="D310" i="5"/>
  <c r="D302" i="5"/>
  <c r="D294" i="5"/>
  <c r="D286" i="5"/>
  <c r="D278" i="5"/>
  <c r="D270" i="5"/>
  <c r="D262" i="5"/>
  <c r="D254" i="5"/>
  <c r="D246" i="5"/>
  <c r="D238" i="5"/>
  <c r="D230" i="5"/>
  <c r="E222" i="5"/>
  <c r="D214" i="5"/>
  <c r="E206" i="5"/>
  <c r="E292" i="5"/>
  <c r="E272" i="5"/>
  <c r="E256" i="5"/>
  <c r="E240" i="5"/>
  <c r="E216" i="5"/>
  <c r="D313" i="5"/>
  <c r="D305" i="5"/>
  <c r="D297" i="5"/>
  <c r="D289" i="5"/>
  <c r="D281" i="5"/>
  <c r="D273" i="5"/>
  <c r="D265" i="5"/>
  <c r="D257" i="5"/>
  <c r="D249" i="5"/>
  <c r="D241" i="5"/>
  <c r="D233" i="5"/>
  <c r="D225" i="5"/>
  <c r="D217" i="5"/>
  <c r="D209" i="5"/>
  <c r="D221" i="5"/>
  <c r="D205" i="5"/>
  <c r="D296" i="5"/>
  <c r="D224" i="5"/>
  <c r="D307" i="5"/>
  <c r="D299" i="5"/>
  <c r="D291" i="5"/>
  <c r="D283" i="5"/>
  <c r="D275" i="5"/>
  <c r="D267" i="5"/>
  <c r="D259" i="5"/>
  <c r="D251" i="5"/>
  <c r="D243" i="5"/>
  <c r="D235" i="5"/>
  <c r="D227" i="5"/>
  <c r="D219" i="5"/>
  <c r="D211" i="5"/>
  <c r="D312" i="5"/>
  <c r="D288" i="5"/>
  <c r="D268" i="5"/>
  <c r="D252" i="5"/>
  <c r="D236" i="5"/>
  <c r="D220" i="5"/>
  <c r="E314" i="5"/>
  <c r="E306" i="5"/>
  <c r="E298" i="5"/>
  <c r="E290" i="5"/>
  <c r="E282" i="5"/>
  <c r="E274" i="5"/>
  <c r="E266" i="5"/>
  <c r="E258" i="5"/>
  <c r="E250" i="5"/>
  <c r="E242" i="5"/>
  <c r="D234" i="5"/>
  <c r="E226" i="5"/>
  <c r="E218" i="5"/>
  <c r="D210" i="5"/>
  <c r="D304" i="5"/>
  <c r="D284" i="5"/>
  <c r="D264" i="5"/>
  <c r="D248" i="5"/>
  <c r="D232" i="5"/>
  <c r="D212" i="5"/>
  <c r="E309" i="5"/>
  <c r="E301" i="5"/>
  <c r="E293" i="5"/>
  <c r="E285" i="5"/>
  <c r="E277" i="5"/>
  <c r="E269" i="5"/>
  <c r="E261" i="5"/>
  <c r="E253" i="5"/>
  <c r="E245" i="5"/>
  <c r="E237" i="5"/>
  <c r="E229" i="5"/>
  <c r="E221" i="5"/>
  <c r="E213" i="5"/>
  <c r="E205" i="5"/>
  <c r="D229" i="5"/>
  <c r="E296" i="5"/>
  <c r="E224" i="5"/>
  <c r="E307" i="5"/>
  <c r="E299" i="5"/>
  <c r="E291" i="5"/>
  <c r="E283" i="5"/>
  <c r="E275" i="5"/>
  <c r="E267" i="5"/>
  <c r="E259" i="5"/>
  <c r="E251" i="5"/>
  <c r="E243" i="5"/>
  <c r="E235" i="5"/>
  <c r="E227" i="5"/>
  <c r="E219" i="5"/>
  <c r="E211" i="5"/>
  <c r="E312" i="5"/>
  <c r="E288" i="5"/>
  <c r="E268" i="5"/>
  <c r="E252" i="5"/>
  <c r="E236" i="5"/>
  <c r="E220" i="5"/>
  <c r="D314" i="5"/>
  <c r="D306" i="5"/>
  <c r="D298" i="5"/>
  <c r="D290" i="5"/>
  <c r="D282" i="5"/>
  <c r="D274" i="5"/>
  <c r="D266" i="5"/>
  <c r="D258" i="5"/>
  <c r="D250" i="5"/>
  <c r="D242" i="5"/>
  <c r="E234" i="5"/>
  <c r="D226" i="5"/>
  <c r="D218" i="5"/>
  <c r="E210" i="5"/>
  <c r="E304" i="5"/>
  <c r="E284" i="5"/>
  <c r="E264" i="5"/>
  <c r="E248" i="5"/>
  <c r="E232" i="5"/>
  <c r="E212" i="5"/>
  <c r="D309" i="5"/>
  <c r="D301" i="5"/>
  <c r="D293" i="5"/>
  <c r="D285" i="5"/>
  <c r="D277" i="5"/>
  <c r="D269" i="5"/>
  <c r="D261" i="5"/>
  <c r="D253" i="5"/>
  <c r="D245" i="5"/>
  <c r="D237" i="5"/>
  <c r="D213" i="5"/>
  <c r="A246" i="1" l="1"/>
  <c r="A247" i="1" s="1"/>
  <c r="A248" i="1" s="1"/>
  <c r="A249" i="1" s="1"/>
  <c r="A250" i="1" s="1"/>
  <c r="A251" i="1" s="1"/>
  <c r="A239" i="1"/>
  <c r="A240" i="1" s="1"/>
  <c r="A241" i="1" s="1"/>
  <c r="A242" i="1" s="1"/>
  <c r="A243" i="1" s="1"/>
  <c r="A244" i="1" s="1"/>
  <c r="A245" i="1" s="1"/>
  <c r="A206" i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191" i="1"/>
  <c r="A192" i="1"/>
  <c r="A193" i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</calcChain>
</file>

<file path=xl/sharedStrings.xml><?xml version="1.0" encoding="utf-8"?>
<sst xmlns="http://schemas.openxmlformats.org/spreadsheetml/2006/main" count="24" uniqueCount="16">
  <si>
    <t>Date</t>
  </si>
  <si>
    <t>Price</t>
  </si>
  <si>
    <t>Forecast(Price)</t>
  </si>
  <si>
    <t>Lower Confidence Bound(Price)</t>
  </si>
  <si>
    <t>Upper Confidence Bound(Price)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</si>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</sst>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'95%'!$B$1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'95%'!$B$2:$B$314</c:f>
              <c:numCache>
                <c:formatCode>General</c:formatCode>
                <c:ptCount val="313"/>
                <c:pt idx="0">
                  <c:v>188</c:v>
                </c:pt>
                <c:pt idx="1">
                  <c:v>193</c:v>
                </c:pt>
                <c:pt idx="2">
                  <c:v>193</c:v>
                </c:pt>
                <c:pt idx="3">
                  <c:v>198</c:v>
                </c:pt>
                <c:pt idx="4">
                  <c:v>197</c:v>
                </c:pt>
                <c:pt idx="5">
                  <c:v>193</c:v>
                </c:pt>
                <c:pt idx="6">
                  <c:v>195</c:v>
                </c:pt>
                <c:pt idx="7">
                  <c:v>195</c:v>
                </c:pt>
                <c:pt idx="8">
                  <c:v>196</c:v>
                </c:pt>
                <c:pt idx="9">
                  <c:v>199</c:v>
                </c:pt>
                <c:pt idx="10">
                  <c:v>204</c:v>
                </c:pt>
                <c:pt idx="11">
                  <c:v>204</c:v>
                </c:pt>
                <c:pt idx="12">
                  <c:v>198</c:v>
                </c:pt>
                <c:pt idx="13">
                  <c:v>195</c:v>
                </c:pt>
                <c:pt idx="14">
                  <c:v>195</c:v>
                </c:pt>
                <c:pt idx="15">
                  <c:v>194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203</c:v>
                </c:pt>
                <c:pt idx="20">
                  <c:v>201</c:v>
                </c:pt>
                <c:pt idx="21">
                  <c:v>200</c:v>
                </c:pt>
                <c:pt idx="22">
                  <c:v>196</c:v>
                </c:pt>
                <c:pt idx="23">
                  <c:v>201</c:v>
                </c:pt>
                <c:pt idx="24">
                  <c:v>201</c:v>
                </c:pt>
                <c:pt idx="25">
                  <c:v>205</c:v>
                </c:pt>
                <c:pt idx="26">
                  <c:v>206</c:v>
                </c:pt>
                <c:pt idx="27">
                  <c:v>200</c:v>
                </c:pt>
                <c:pt idx="28">
                  <c:v>197</c:v>
                </c:pt>
                <c:pt idx="29">
                  <c:v>197</c:v>
                </c:pt>
                <c:pt idx="30">
                  <c:v>199</c:v>
                </c:pt>
                <c:pt idx="31">
                  <c:v>197</c:v>
                </c:pt>
                <c:pt idx="32">
                  <c:v>194</c:v>
                </c:pt>
                <c:pt idx="33">
                  <c:v>195</c:v>
                </c:pt>
                <c:pt idx="34">
                  <c:v>197</c:v>
                </c:pt>
                <c:pt idx="35">
                  <c:v>194</c:v>
                </c:pt>
                <c:pt idx="36">
                  <c:v>193</c:v>
                </c:pt>
                <c:pt idx="37">
                  <c:v>187</c:v>
                </c:pt>
                <c:pt idx="38">
                  <c:v>189</c:v>
                </c:pt>
                <c:pt idx="39">
                  <c:v>191</c:v>
                </c:pt>
                <c:pt idx="40">
                  <c:v>184</c:v>
                </c:pt>
                <c:pt idx="41">
                  <c:v>186</c:v>
                </c:pt>
                <c:pt idx="42">
                  <c:v>187</c:v>
                </c:pt>
                <c:pt idx="43">
                  <c:v>191</c:v>
                </c:pt>
                <c:pt idx="44">
                  <c:v>191</c:v>
                </c:pt>
                <c:pt idx="45">
                  <c:v>190</c:v>
                </c:pt>
                <c:pt idx="46">
                  <c:v>189</c:v>
                </c:pt>
                <c:pt idx="47">
                  <c:v>188</c:v>
                </c:pt>
                <c:pt idx="48">
                  <c:v>183</c:v>
                </c:pt>
                <c:pt idx="49">
                  <c:v>181</c:v>
                </c:pt>
                <c:pt idx="50">
                  <c:v>185</c:v>
                </c:pt>
                <c:pt idx="51">
                  <c:v>187</c:v>
                </c:pt>
                <c:pt idx="52">
                  <c:v>185</c:v>
                </c:pt>
                <c:pt idx="53">
                  <c:v>185</c:v>
                </c:pt>
                <c:pt idx="54">
                  <c:v>182</c:v>
                </c:pt>
                <c:pt idx="55">
                  <c:v>180</c:v>
                </c:pt>
                <c:pt idx="56">
                  <c:v>177</c:v>
                </c:pt>
                <c:pt idx="57">
                  <c:v>179</c:v>
                </c:pt>
                <c:pt idx="58">
                  <c:v>177</c:v>
                </c:pt>
                <c:pt idx="59">
                  <c:v>178</c:v>
                </c:pt>
                <c:pt idx="60">
                  <c:v>175</c:v>
                </c:pt>
                <c:pt idx="61">
                  <c:v>181</c:v>
                </c:pt>
                <c:pt idx="62">
                  <c:v>181</c:v>
                </c:pt>
                <c:pt idx="63">
                  <c:v>183</c:v>
                </c:pt>
                <c:pt idx="64">
                  <c:v>180</c:v>
                </c:pt>
                <c:pt idx="65">
                  <c:v>180</c:v>
                </c:pt>
                <c:pt idx="66">
                  <c:v>179</c:v>
                </c:pt>
                <c:pt idx="67">
                  <c:v>171</c:v>
                </c:pt>
                <c:pt idx="68">
                  <c:v>168</c:v>
                </c:pt>
                <c:pt idx="69">
                  <c:v>169</c:v>
                </c:pt>
                <c:pt idx="70">
                  <c:v>169</c:v>
                </c:pt>
                <c:pt idx="71">
                  <c:v>174</c:v>
                </c:pt>
                <c:pt idx="72">
                  <c:v>177</c:v>
                </c:pt>
                <c:pt idx="73">
                  <c:v>176</c:v>
                </c:pt>
                <c:pt idx="74">
                  <c:v>176</c:v>
                </c:pt>
                <c:pt idx="75">
                  <c:v>177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178</c:v>
                </c:pt>
                <c:pt idx="80">
                  <c:v>178</c:v>
                </c:pt>
                <c:pt idx="81">
                  <c:v>175</c:v>
                </c:pt>
                <c:pt idx="82">
                  <c:v>173</c:v>
                </c:pt>
                <c:pt idx="83">
                  <c:v>173</c:v>
                </c:pt>
                <c:pt idx="84">
                  <c:v>175</c:v>
                </c:pt>
                <c:pt idx="85">
                  <c:v>179</c:v>
                </c:pt>
                <c:pt idx="86">
                  <c:v>172</c:v>
                </c:pt>
                <c:pt idx="87">
                  <c:v>176</c:v>
                </c:pt>
                <c:pt idx="88">
                  <c:v>175</c:v>
                </c:pt>
                <c:pt idx="89">
                  <c:v>177</c:v>
                </c:pt>
                <c:pt idx="90">
                  <c:v>180</c:v>
                </c:pt>
                <c:pt idx="91">
                  <c:v>181</c:v>
                </c:pt>
                <c:pt idx="92">
                  <c:v>181</c:v>
                </c:pt>
                <c:pt idx="93">
                  <c:v>180</c:v>
                </c:pt>
                <c:pt idx="94">
                  <c:v>181</c:v>
                </c:pt>
                <c:pt idx="95">
                  <c:v>180</c:v>
                </c:pt>
                <c:pt idx="96">
                  <c:v>175</c:v>
                </c:pt>
                <c:pt idx="97">
                  <c:v>173</c:v>
                </c:pt>
                <c:pt idx="98">
                  <c:v>171</c:v>
                </c:pt>
                <c:pt idx="99">
                  <c:v>172</c:v>
                </c:pt>
                <c:pt idx="100">
                  <c:v>172</c:v>
                </c:pt>
                <c:pt idx="101">
                  <c:v>174</c:v>
                </c:pt>
                <c:pt idx="102">
                  <c:v>175</c:v>
                </c:pt>
                <c:pt idx="103">
                  <c:v>172</c:v>
                </c:pt>
                <c:pt idx="104">
                  <c:v>168</c:v>
                </c:pt>
                <c:pt idx="105">
                  <c:v>166</c:v>
                </c:pt>
                <c:pt idx="106">
                  <c:v>164</c:v>
                </c:pt>
                <c:pt idx="107">
                  <c:v>161</c:v>
                </c:pt>
                <c:pt idx="108">
                  <c:v>158</c:v>
                </c:pt>
                <c:pt idx="109">
                  <c:v>157</c:v>
                </c:pt>
                <c:pt idx="110">
                  <c:v>157</c:v>
                </c:pt>
                <c:pt idx="111">
                  <c:v>156</c:v>
                </c:pt>
                <c:pt idx="112">
                  <c:v>155</c:v>
                </c:pt>
                <c:pt idx="113">
                  <c:v>156</c:v>
                </c:pt>
                <c:pt idx="114">
                  <c:v>161</c:v>
                </c:pt>
                <c:pt idx="115">
                  <c:v>165</c:v>
                </c:pt>
                <c:pt idx="116">
                  <c:v>167</c:v>
                </c:pt>
                <c:pt idx="117">
                  <c:v>169</c:v>
                </c:pt>
                <c:pt idx="118">
                  <c:v>170</c:v>
                </c:pt>
                <c:pt idx="119">
                  <c:v>171</c:v>
                </c:pt>
                <c:pt idx="120">
                  <c:v>171</c:v>
                </c:pt>
                <c:pt idx="121">
                  <c:v>166</c:v>
                </c:pt>
                <c:pt idx="122">
                  <c:v>169</c:v>
                </c:pt>
                <c:pt idx="123">
                  <c:v>169</c:v>
                </c:pt>
                <c:pt idx="124">
                  <c:v>168</c:v>
                </c:pt>
                <c:pt idx="125">
                  <c:v>169</c:v>
                </c:pt>
                <c:pt idx="126">
                  <c:v>169</c:v>
                </c:pt>
                <c:pt idx="127">
                  <c:v>169</c:v>
                </c:pt>
                <c:pt idx="128">
                  <c:v>170</c:v>
                </c:pt>
                <c:pt idx="129">
                  <c:v>171</c:v>
                </c:pt>
                <c:pt idx="130">
                  <c:v>169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169</c:v>
                </c:pt>
                <c:pt idx="135">
                  <c:v>170</c:v>
                </c:pt>
                <c:pt idx="136">
                  <c:v>167</c:v>
                </c:pt>
                <c:pt idx="137">
                  <c:v>169</c:v>
                </c:pt>
                <c:pt idx="138">
                  <c:v>170</c:v>
                </c:pt>
                <c:pt idx="139">
                  <c:v>168</c:v>
                </c:pt>
                <c:pt idx="140">
                  <c:v>170</c:v>
                </c:pt>
                <c:pt idx="141">
                  <c:v>169</c:v>
                </c:pt>
                <c:pt idx="142">
                  <c:v>169</c:v>
                </c:pt>
                <c:pt idx="143">
                  <c:v>167</c:v>
                </c:pt>
                <c:pt idx="144">
                  <c:v>171</c:v>
                </c:pt>
                <c:pt idx="145">
                  <c:v>171</c:v>
                </c:pt>
                <c:pt idx="146">
                  <c:v>168</c:v>
                </c:pt>
                <c:pt idx="147">
                  <c:v>167</c:v>
                </c:pt>
                <c:pt idx="148">
                  <c:v>167</c:v>
                </c:pt>
                <c:pt idx="149">
                  <c:v>168</c:v>
                </c:pt>
                <c:pt idx="150">
                  <c:v>170</c:v>
                </c:pt>
                <c:pt idx="151">
                  <c:v>171</c:v>
                </c:pt>
                <c:pt idx="152">
                  <c:v>171</c:v>
                </c:pt>
                <c:pt idx="153">
                  <c:v>170</c:v>
                </c:pt>
                <c:pt idx="154">
                  <c:v>168</c:v>
                </c:pt>
                <c:pt idx="155">
                  <c:v>170</c:v>
                </c:pt>
                <c:pt idx="156">
                  <c:v>171</c:v>
                </c:pt>
                <c:pt idx="157">
                  <c:v>170</c:v>
                </c:pt>
                <c:pt idx="158">
                  <c:v>171</c:v>
                </c:pt>
                <c:pt idx="159">
                  <c:v>171</c:v>
                </c:pt>
                <c:pt idx="160">
                  <c:v>170</c:v>
                </c:pt>
                <c:pt idx="161">
                  <c:v>167</c:v>
                </c:pt>
                <c:pt idx="162">
                  <c:v>169</c:v>
                </c:pt>
                <c:pt idx="163">
                  <c:v>172</c:v>
                </c:pt>
                <c:pt idx="164">
                  <c:v>174</c:v>
                </c:pt>
                <c:pt idx="165">
                  <c:v>174</c:v>
                </c:pt>
                <c:pt idx="166">
                  <c:v>175</c:v>
                </c:pt>
                <c:pt idx="167">
                  <c:v>171</c:v>
                </c:pt>
                <c:pt idx="168">
                  <c:v>168</c:v>
                </c:pt>
                <c:pt idx="169">
                  <c:v>168</c:v>
                </c:pt>
                <c:pt idx="170">
                  <c:v>163</c:v>
                </c:pt>
                <c:pt idx="171">
                  <c:v>158</c:v>
                </c:pt>
                <c:pt idx="172">
                  <c:v>159</c:v>
                </c:pt>
                <c:pt idx="173">
                  <c:v>166</c:v>
                </c:pt>
                <c:pt idx="174">
                  <c:v>168</c:v>
                </c:pt>
                <c:pt idx="175">
                  <c:v>167</c:v>
                </c:pt>
                <c:pt idx="176">
                  <c:v>170</c:v>
                </c:pt>
                <c:pt idx="177">
                  <c:v>174</c:v>
                </c:pt>
                <c:pt idx="178">
                  <c:v>173</c:v>
                </c:pt>
                <c:pt idx="179">
                  <c:v>172</c:v>
                </c:pt>
                <c:pt idx="180">
                  <c:v>171</c:v>
                </c:pt>
                <c:pt idx="181">
                  <c:v>165</c:v>
                </c:pt>
                <c:pt idx="182">
                  <c:v>161</c:v>
                </c:pt>
                <c:pt idx="183">
                  <c:v>163</c:v>
                </c:pt>
                <c:pt idx="184">
                  <c:v>158</c:v>
                </c:pt>
                <c:pt idx="185">
                  <c:v>156</c:v>
                </c:pt>
                <c:pt idx="186">
                  <c:v>159</c:v>
                </c:pt>
                <c:pt idx="187">
                  <c:v>160</c:v>
                </c:pt>
                <c:pt idx="188">
                  <c:v>161</c:v>
                </c:pt>
                <c:pt idx="189">
                  <c:v>159</c:v>
                </c:pt>
                <c:pt idx="190">
                  <c:v>159</c:v>
                </c:pt>
                <c:pt idx="191">
                  <c:v>162</c:v>
                </c:pt>
                <c:pt idx="192">
                  <c:v>162</c:v>
                </c:pt>
                <c:pt idx="193">
                  <c:v>159</c:v>
                </c:pt>
                <c:pt idx="194">
                  <c:v>153</c:v>
                </c:pt>
                <c:pt idx="195">
                  <c:v>153</c:v>
                </c:pt>
                <c:pt idx="196">
                  <c:v>153</c:v>
                </c:pt>
                <c:pt idx="197">
                  <c:v>155</c:v>
                </c:pt>
                <c:pt idx="198">
                  <c:v>153</c:v>
                </c:pt>
                <c:pt idx="199">
                  <c:v>155</c:v>
                </c:pt>
                <c:pt idx="200">
                  <c:v>152</c:v>
                </c:pt>
                <c:pt idx="201">
                  <c:v>154</c:v>
                </c:pt>
                <c:pt idx="202">
                  <c:v>153</c:v>
                </c:pt>
                <c:pt idx="203">
                  <c:v>151</c:v>
                </c:pt>
                <c:pt idx="204">
                  <c:v>150</c:v>
                </c:pt>
                <c:pt idx="205">
                  <c:v>147</c:v>
                </c:pt>
                <c:pt idx="206">
                  <c:v>151</c:v>
                </c:pt>
                <c:pt idx="207">
                  <c:v>154</c:v>
                </c:pt>
                <c:pt idx="208">
                  <c:v>155</c:v>
                </c:pt>
                <c:pt idx="209">
                  <c:v>155</c:v>
                </c:pt>
                <c:pt idx="210">
                  <c:v>157</c:v>
                </c:pt>
                <c:pt idx="211">
                  <c:v>156</c:v>
                </c:pt>
                <c:pt idx="212">
                  <c:v>154</c:v>
                </c:pt>
                <c:pt idx="213">
                  <c:v>155</c:v>
                </c:pt>
                <c:pt idx="214">
                  <c:v>154</c:v>
                </c:pt>
                <c:pt idx="215">
                  <c:v>157</c:v>
                </c:pt>
                <c:pt idx="216">
                  <c:v>158</c:v>
                </c:pt>
                <c:pt idx="217">
                  <c:v>155</c:v>
                </c:pt>
                <c:pt idx="218">
                  <c:v>156</c:v>
                </c:pt>
                <c:pt idx="219">
                  <c:v>157</c:v>
                </c:pt>
                <c:pt idx="220">
                  <c:v>158</c:v>
                </c:pt>
                <c:pt idx="221">
                  <c:v>159</c:v>
                </c:pt>
                <c:pt idx="222">
                  <c:v>159</c:v>
                </c:pt>
                <c:pt idx="223">
                  <c:v>161</c:v>
                </c:pt>
                <c:pt idx="224">
                  <c:v>160</c:v>
                </c:pt>
                <c:pt idx="225">
                  <c:v>162</c:v>
                </c:pt>
                <c:pt idx="226">
                  <c:v>163</c:v>
                </c:pt>
                <c:pt idx="227">
                  <c:v>164</c:v>
                </c:pt>
                <c:pt idx="228">
                  <c:v>164</c:v>
                </c:pt>
                <c:pt idx="229">
                  <c:v>162</c:v>
                </c:pt>
                <c:pt idx="230">
                  <c:v>159</c:v>
                </c:pt>
                <c:pt idx="231">
                  <c:v>157</c:v>
                </c:pt>
                <c:pt idx="232">
                  <c:v>156</c:v>
                </c:pt>
                <c:pt idx="233">
                  <c:v>155</c:v>
                </c:pt>
                <c:pt idx="234">
                  <c:v>155</c:v>
                </c:pt>
                <c:pt idx="235">
                  <c:v>159</c:v>
                </c:pt>
                <c:pt idx="236">
                  <c:v>161</c:v>
                </c:pt>
                <c:pt idx="237">
                  <c:v>160</c:v>
                </c:pt>
                <c:pt idx="238">
                  <c:v>163</c:v>
                </c:pt>
                <c:pt idx="239">
                  <c:v>167</c:v>
                </c:pt>
                <c:pt idx="240">
                  <c:v>163</c:v>
                </c:pt>
                <c:pt idx="241">
                  <c:v>164</c:v>
                </c:pt>
                <c:pt idx="242">
                  <c:v>166</c:v>
                </c:pt>
                <c:pt idx="243">
                  <c:v>165</c:v>
                </c:pt>
                <c:pt idx="244">
                  <c:v>164</c:v>
                </c:pt>
                <c:pt idx="245">
                  <c:v>165</c:v>
                </c:pt>
                <c:pt idx="246">
                  <c:v>165</c:v>
                </c:pt>
                <c:pt idx="247">
                  <c:v>160</c:v>
                </c:pt>
                <c:pt idx="248">
                  <c:v>162</c:v>
                </c:pt>
                <c:pt idx="24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F-4F28-B663-D94B12BA799B}"/>
            </c:ext>
          </c:extLst>
        </c:ser>
        <c:ser>
          <c:idx val="1"/>
          <c:order val="1"/>
          <c:tx>
            <c:strRef>
              <c:f>'95%'!$C$1</c:f>
              <c:strCache>
                <c:ptCount val="1"/>
                <c:pt idx="0">
                  <c:v>Forecast(Price)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'95%'!$A$2:$A$314</c:f>
              <c:numCache>
                <c:formatCode>m/d/yyyy</c:formatCode>
                <c:ptCount val="313"/>
                <c:pt idx="0">
                  <c:v>43507</c:v>
                </c:pt>
                <c:pt idx="1">
                  <c:v>43508</c:v>
                </c:pt>
                <c:pt idx="2">
                  <c:v>43509</c:v>
                </c:pt>
                <c:pt idx="3">
                  <c:v>43510</c:v>
                </c:pt>
                <c:pt idx="4">
                  <c:v>43511</c:v>
                </c:pt>
                <c:pt idx="5">
                  <c:v>43512</c:v>
                </c:pt>
                <c:pt idx="6">
                  <c:v>43513</c:v>
                </c:pt>
                <c:pt idx="7">
                  <c:v>43514</c:v>
                </c:pt>
                <c:pt idx="8">
                  <c:v>43515</c:v>
                </c:pt>
                <c:pt idx="9">
                  <c:v>43516</c:v>
                </c:pt>
                <c:pt idx="10">
                  <c:v>43517</c:v>
                </c:pt>
                <c:pt idx="11">
                  <c:v>43518</c:v>
                </c:pt>
                <c:pt idx="12">
                  <c:v>43519</c:v>
                </c:pt>
                <c:pt idx="13">
                  <c:v>43520</c:v>
                </c:pt>
                <c:pt idx="14">
                  <c:v>43521</c:v>
                </c:pt>
                <c:pt idx="15">
                  <c:v>43522</c:v>
                </c:pt>
                <c:pt idx="16">
                  <c:v>43523</c:v>
                </c:pt>
                <c:pt idx="17">
                  <c:v>43524</c:v>
                </c:pt>
                <c:pt idx="18">
                  <c:v>43525</c:v>
                </c:pt>
                <c:pt idx="19">
                  <c:v>43526</c:v>
                </c:pt>
                <c:pt idx="20">
                  <c:v>43527</c:v>
                </c:pt>
                <c:pt idx="21">
                  <c:v>43528</c:v>
                </c:pt>
                <c:pt idx="22">
                  <c:v>43529</c:v>
                </c:pt>
                <c:pt idx="23">
                  <c:v>43530</c:v>
                </c:pt>
                <c:pt idx="24">
                  <c:v>43531</c:v>
                </c:pt>
                <c:pt idx="25">
                  <c:v>43532</c:v>
                </c:pt>
                <c:pt idx="26">
                  <c:v>43533</c:v>
                </c:pt>
                <c:pt idx="27">
                  <c:v>43534</c:v>
                </c:pt>
                <c:pt idx="28">
                  <c:v>43535</c:v>
                </c:pt>
                <c:pt idx="29">
                  <c:v>43536</c:v>
                </c:pt>
                <c:pt idx="30">
                  <c:v>43537</c:v>
                </c:pt>
                <c:pt idx="31">
                  <c:v>43538</c:v>
                </c:pt>
                <c:pt idx="32">
                  <c:v>43539</c:v>
                </c:pt>
                <c:pt idx="33">
                  <c:v>43540</c:v>
                </c:pt>
                <c:pt idx="34">
                  <c:v>43541</c:v>
                </c:pt>
                <c:pt idx="35">
                  <c:v>43542</c:v>
                </c:pt>
                <c:pt idx="36">
                  <c:v>43543</c:v>
                </c:pt>
                <c:pt idx="37">
                  <c:v>43544</c:v>
                </c:pt>
                <c:pt idx="38">
                  <c:v>43545</c:v>
                </c:pt>
                <c:pt idx="39">
                  <c:v>43546</c:v>
                </c:pt>
                <c:pt idx="40">
                  <c:v>43547</c:v>
                </c:pt>
                <c:pt idx="41">
                  <c:v>43548</c:v>
                </c:pt>
                <c:pt idx="42">
                  <c:v>43549</c:v>
                </c:pt>
                <c:pt idx="43">
                  <c:v>43550</c:v>
                </c:pt>
                <c:pt idx="44">
                  <c:v>43551</c:v>
                </c:pt>
                <c:pt idx="45">
                  <c:v>43552</c:v>
                </c:pt>
                <c:pt idx="46">
                  <c:v>43553</c:v>
                </c:pt>
                <c:pt idx="47">
                  <c:v>43554</c:v>
                </c:pt>
                <c:pt idx="48">
                  <c:v>43555</c:v>
                </c:pt>
                <c:pt idx="49">
                  <c:v>43556</c:v>
                </c:pt>
                <c:pt idx="50">
                  <c:v>43557</c:v>
                </c:pt>
                <c:pt idx="51">
                  <c:v>43558</c:v>
                </c:pt>
                <c:pt idx="52">
                  <c:v>43559</c:v>
                </c:pt>
                <c:pt idx="53">
                  <c:v>43560</c:v>
                </c:pt>
                <c:pt idx="54">
                  <c:v>43561</c:v>
                </c:pt>
                <c:pt idx="55">
                  <c:v>43562</c:v>
                </c:pt>
                <c:pt idx="56">
                  <c:v>43563</c:v>
                </c:pt>
                <c:pt idx="57">
                  <c:v>43564</c:v>
                </c:pt>
                <c:pt idx="58">
                  <c:v>43565</c:v>
                </c:pt>
                <c:pt idx="59">
                  <c:v>43566</c:v>
                </c:pt>
                <c:pt idx="60">
                  <c:v>43567</c:v>
                </c:pt>
                <c:pt idx="61">
                  <c:v>43568</c:v>
                </c:pt>
                <c:pt idx="62">
                  <c:v>43569</c:v>
                </c:pt>
                <c:pt idx="63">
                  <c:v>43570</c:v>
                </c:pt>
                <c:pt idx="64">
                  <c:v>43571</c:v>
                </c:pt>
                <c:pt idx="65">
                  <c:v>43572</c:v>
                </c:pt>
                <c:pt idx="66">
                  <c:v>43573</c:v>
                </c:pt>
                <c:pt idx="67">
                  <c:v>43574</c:v>
                </c:pt>
                <c:pt idx="68">
                  <c:v>43575</c:v>
                </c:pt>
                <c:pt idx="69">
                  <c:v>43576</c:v>
                </c:pt>
                <c:pt idx="70">
                  <c:v>43577</c:v>
                </c:pt>
                <c:pt idx="71">
                  <c:v>43578</c:v>
                </c:pt>
                <c:pt idx="72">
                  <c:v>43579</c:v>
                </c:pt>
                <c:pt idx="73">
                  <c:v>43580</c:v>
                </c:pt>
                <c:pt idx="74">
                  <c:v>43581</c:v>
                </c:pt>
                <c:pt idx="75">
                  <c:v>43582</c:v>
                </c:pt>
                <c:pt idx="76">
                  <c:v>43583</c:v>
                </c:pt>
                <c:pt idx="77">
                  <c:v>43584</c:v>
                </c:pt>
                <c:pt idx="78">
                  <c:v>43585</c:v>
                </c:pt>
                <c:pt idx="79">
                  <c:v>43586</c:v>
                </c:pt>
                <c:pt idx="80">
                  <c:v>43587</c:v>
                </c:pt>
                <c:pt idx="81">
                  <c:v>43588</c:v>
                </c:pt>
                <c:pt idx="82">
                  <c:v>43589</c:v>
                </c:pt>
                <c:pt idx="83">
                  <c:v>43590</c:v>
                </c:pt>
                <c:pt idx="84">
                  <c:v>43591</c:v>
                </c:pt>
                <c:pt idx="85">
                  <c:v>43592</c:v>
                </c:pt>
                <c:pt idx="86">
                  <c:v>43593</c:v>
                </c:pt>
                <c:pt idx="87">
                  <c:v>43594</c:v>
                </c:pt>
                <c:pt idx="88">
                  <c:v>43595</c:v>
                </c:pt>
                <c:pt idx="89">
                  <c:v>43596</c:v>
                </c:pt>
                <c:pt idx="90">
                  <c:v>43597</c:v>
                </c:pt>
                <c:pt idx="91">
                  <c:v>43598</c:v>
                </c:pt>
                <c:pt idx="92">
                  <c:v>43599</c:v>
                </c:pt>
                <c:pt idx="93">
                  <c:v>43600</c:v>
                </c:pt>
                <c:pt idx="94">
                  <c:v>43601</c:v>
                </c:pt>
                <c:pt idx="95">
                  <c:v>43602</c:v>
                </c:pt>
                <c:pt idx="96">
                  <c:v>43603</c:v>
                </c:pt>
                <c:pt idx="97">
                  <c:v>43604</c:v>
                </c:pt>
                <c:pt idx="98">
                  <c:v>43605</c:v>
                </c:pt>
                <c:pt idx="99">
                  <c:v>43606</c:v>
                </c:pt>
                <c:pt idx="100">
                  <c:v>43607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43775</c:v>
                </c:pt>
                <c:pt idx="269">
                  <c:v>43776</c:v>
                </c:pt>
                <c:pt idx="270">
                  <c:v>43777</c:v>
                </c:pt>
                <c:pt idx="271">
                  <c:v>43778</c:v>
                </c:pt>
                <c:pt idx="272">
                  <c:v>43779</c:v>
                </c:pt>
                <c:pt idx="273">
                  <c:v>43780</c:v>
                </c:pt>
                <c:pt idx="274">
                  <c:v>43781</c:v>
                </c:pt>
                <c:pt idx="275">
                  <c:v>43782</c:v>
                </c:pt>
                <c:pt idx="276">
                  <c:v>43783</c:v>
                </c:pt>
                <c:pt idx="277">
                  <c:v>43784</c:v>
                </c:pt>
                <c:pt idx="278">
                  <c:v>43785</c:v>
                </c:pt>
                <c:pt idx="279">
                  <c:v>43786</c:v>
                </c:pt>
                <c:pt idx="280">
                  <c:v>43787</c:v>
                </c:pt>
                <c:pt idx="281">
                  <c:v>43788</c:v>
                </c:pt>
                <c:pt idx="282">
                  <c:v>43789</c:v>
                </c:pt>
                <c:pt idx="283">
                  <c:v>43790</c:v>
                </c:pt>
                <c:pt idx="284">
                  <c:v>43791</c:v>
                </c:pt>
                <c:pt idx="285">
                  <c:v>43792</c:v>
                </c:pt>
                <c:pt idx="286">
                  <c:v>43793</c:v>
                </c:pt>
                <c:pt idx="287">
                  <c:v>43794</c:v>
                </c:pt>
                <c:pt idx="288">
                  <c:v>43795</c:v>
                </c:pt>
                <c:pt idx="289">
                  <c:v>43796</c:v>
                </c:pt>
                <c:pt idx="290">
                  <c:v>43797</c:v>
                </c:pt>
                <c:pt idx="291">
                  <c:v>43798</c:v>
                </c:pt>
                <c:pt idx="292">
                  <c:v>43799</c:v>
                </c:pt>
                <c:pt idx="293">
                  <c:v>43800</c:v>
                </c:pt>
                <c:pt idx="294">
                  <c:v>43801</c:v>
                </c:pt>
                <c:pt idx="295">
                  <c:v>43802</c:v>
                </c:pt>
                <c:pt idx="296">
                  <c:v>43803</c:v>
                </c:pt>
                <c:pt idx="297">
                  <c:v>43804</c:v>
                </c:pt>
                <c:pt idx="298">
                  <c:v>43805</c:v>
                </c:pt>
                <c:pt idx="299">
                  <c:v>43806</c:v>
                </c:pt>
                <c:pt idx="300">
                  <c:v>43807</c:v>
                </c:pt>
                <c:pt idx="301">
                  <c:v>43808</c:v>
                </c:pt>
                <c:pt idx="302">
                  <c:v>43809</c:v>
                </c:pt>
                <c:pt idx="303">
                  <c:v>43810</c:v>
                </c:pt>
                <c:pt idx="304">
                  <c:v>43811</c:v>
                </c:pt>
                <c:pt idx="305">
                  <c:v>43812</c:v>
                </c:pt>
                <c:pt idx="306">
                  <c:v>43813</c:v>
                </c:pt>
                <c:pt idx="307">
                  <c:v>43814</c:v>
                </c:pt>
                <c:pt idx="308">
                  <c:v>43815</c:v>
                </c:pt>
                <c:pt idx="309">
                  <c:v>43816</c:v>
                </c:pt>
                <c:pt idx="310">
                  <c:v>43817</c:v>
                </c:pt>
                <c:pt idx="311">
                  <c:v>43818</c:v>
                </c:pt>
                <c:pt idx="312">
                  <c:v>43819</c:v>
                </c:pt>
              </c:numCache>
            </c:numRef>
          </c:cat>
          <c:val>
            <c:numRef>
              <c:f>'95%'!$C$2:$C$314</c:f>
              <c:numCache>
                <c:formatCode>General</c:formatCode>
                <c:ptCount val="313"/>
                <c:pt idx="202">
                  <c:v>153</c:v>
                </c:pt>
                <c:pt idx="203">
                  <c:v>152.80310485409595</c:v>
                </c:pt>
                <c:pt idx="204">
                  <c:v>152.60620970819193</c:v>
                </c:pt>
                <c:pt idx="205">
                  <c:v>152.40931456228788</c:v>
                </c:pt>
                <c:pt idx="206">
                  <c:v>152.21241941638382</c:v>
                </c:pt>
                <c:pt idx="207">
                  <c:v>152.01552427047977</c:v>
                </c:pt>
                <c:pt idx="208">
                  <c:v>151.81862912457575</c:v>
                </c:pt>
                <c:pt idx="209">
                  <c:v>151.6217339786717</c:v>
                </c:pt>
                <c:pt idx="210">
                  <c:v>151.42483883276765</c:v>
                </c:pt>
                <c:pt idx="211">
                  <c:v>151.22794368686363</c:v>
                </c:pt>
                <c:pt idx="212">
                  <c:v>151.03104854095957</c:v>
                </c:pt>
                <c:pt idx="213">
                  <c:v>150.83415339505552</c:v>
                </c:pt>
                <c:pt idx="214">
                  <c:v>150.6372582491515</c:v>
                </c:pt>
                <c:pt idx="215">
                  <c:v>150.44036310324745</c:v>
                </c:pt>
                <c:pt idx="216">
                  <c:v>150.2434679573434</c:v>
                </c:pt>
                <c:pt idx="217">
                  <c:v>150.04657281143935</c:v>
                </c:pt>
                <c:pt idx="218">
                  <c:v>149.84967766553532</c:v>
                </c:pt>
                <c:pt idx="219">
                  <c:v>149.65278251963127</c:v>
                </c:pt>
                <c:pt idx="220">
                  <c:v>149.45588737372722</c:v>
                </c:pt>
                <c:pt idx="221">
                  <c:v>149.2589922278232</c:v>
                </c:pt>
                <c:pt idx="222">
                  <c:v>149.06209708191915</c:v>
                </c:pt>
                <c:pt idx="223">
                  <c:v>148.8652019360151</c:v>
                </c:pt>
                <c:pt idx="224">
                  <c:v>148.66830679011105</c:v>
                </c:pt>
                <c:pt idx="225">
                  <c:v>148.47141164420702</c:v>
                </c:pt>
                <c:pt idx="226">
                  <c:v>148.27451649830297</c:v>
                </c:pt>
                <c:pt idx="227">
                  <c:v>148.07762135239892</c:v>
                </c:pt>
                <c:pt idx="228">
                  <c:v>147.8807262064949</c:v>
                </c:pt>
                <c:pt idx="229">
                  <c:v>147.68383106059085</c:v>
                </c:pt>
                <c:pt idx="230">
                  <c:v>147.4869359146868</c:v>
                </c:pt>
                <c:pt idx="231">
                  <c:v>147.29004076878277</c:v>
                </c:pt>
                <c:pt idx="232">
                  <c:v>147.09314562287872</c:v>
                </c:pt>
                <c:pt idx="233">
                  <c:v>146.89625047697467</c:v>
                </c:pt>
                <c:pt idx="234">
                  <c:v>146.69935533107062</c:v>
                </c:pt>
                <c:pt idx="235">
                  <c:v>146.5024601851666</c:v>
                </c:pt>
                <c:pt idx="236">
                  <c:v>146.30556503926255</c:v>
                </c:pt>
                <c:pt idx="237">
                  <c:v>146.1086698933585</c:v>
                </c:pt>
                <c:pt idx="238">
                  <c:v>145.91177474745447</c:v>
                </c:pt>
                <c:pt idx="239">
                  <c:v>145.71487960155042</c:v>
                </c:pt>
                <c:pt idx="240">
                  <c:v>145.51798445564637</c:v>
                </c:pt>
                <c:pt idx="241">
                  <c:v>145.32108930974232</c:v>
                </c:pt>
                <c:pt idx="242">
                  <c:v>145.1241941638383</c:v>
                </c:pt>
                <c:pt idx="243">
                  <c:v>144.92729901793425</c:v>
                </c:pt>
                <c:pt idx="244">
                  <c:v>144.73040387203019</c:v>
                </c:pt>
                <c:pt idx="245">
                  <c:v>144.53350872612617</c:v>
                </c:pt>
                <c:pt idx="246">
                  <c:v>144.33661358022212</c:v>
                </c:pt>
                <c:pt idx="247">
                  <c:v>144.13971843431807</c:v>
                </c:pt>
                <c:pt idx="248">
                  <c:v>143.94282328841405</c:v>
                </c:pt>
                <c:pt idx="249">
                  <c:v>143.74592814251</c:v>
                </c:pt>
                <c:pt idx="250">
                  <c:v>143.54903299660594</c:v>
                </c:pt>
                <c:pt idx="251">
                  <c:v>143.35213785070189</c:v>
                </c:pt>
                <c:pt idx="252">
                  <c:v>143.15524270479787</c:v>
                </c:pt>
                <c:pt idx="253">
                  <c:v>142.95834755889382</c:v>
                </c:pt>
                <c:pt idx="254">
                  <c:v>142.76145241298977</c:v>
                </c:pt>
                <c:pt idx="255">
                  <c:v>142.56455726708575</c:v>
                </c:pt>
                <c:pt idx="256">
                  <c:v>142.3676621211817</c:v>
                </c:pt>
                <c:pt idx="257">
                  <c:v>142.17076697527764</c:v>
                </c:pt>
                <c:pt idx="258">
                  <c:v>141.97387182937359</c:v>
                </c:pt>
                <c:pt idx="259">
                  <c:v>141.77697668346957</c:v>
                </c:pt>
                <c:pt idx="260">
                  <c:v>141.58008153756552</c:v>
                </c:pt>
                <c:pt idx="261">
                  <c:v>141.38318639166147</c:v>
                </c:pt>
                <c:pt idx="262">
                  <c:v>141.18629124575745</c:v>
                </c:pt>
                <c:pt idx="263">
                  <c:v>140.98939609985339</c:v>
                </c:pt>
                <c:pt idx="264">
                  <c:v>140.79250095394934</c:v>
                </c:pt>
                <c:pt idx="265">
                  <c:v>140.59560580804532</c:v>
                </c:pt>
                <c:pt idx="266">
                  <c:v>140.39871066214127</c:v>
                </c:pt>
                <c:pt idx="267">
                  <c:v>140.20181551623722</c:v>
                </c:pt>
                <c:pt idx="268">
                  <c:v>140.00492037033317</c:v>
                </c:pt>
                <c:pt idx="269">
                  <c:v>139.80802522442914</c:v>
                </c:pt>
                <c:pt idx="270">
                  <c:v>139.61113007852509</c:v>
                </c:pt>
                <c:pt idx="271">
                  <c:v>139.41423493262104</c:v>
                </c:pt>
                <c:pt idx="272">
                  <c:v>139.21733978671702</c:v>
                </c:pt>
                <c:pt idx="273">
                  <c:v>139.02044464081297</c:v>
                </c:pt>
                <c:pt idx="274">
                  <c:v>138.82354949490892</c:v>
                </c:pt>
                <c:pt idx="275">
                  <c:v>138.62665434900487</c:v>
                </c:pt>
                <c:pt idx="276">
                  <c:v>138.42975920310084</c:v>
                </c:pt>
                <c:pt idx="277">
                  <c:v>138.23286405719679</c:v>
                </c:pt>
                <c:pt idx="278">
                  <c:v>138.03596891129274</c:v>
                </c:pt>
                <c:pt idx="279">
                  <c:v>137.83907376538872</c:v>
                </c:pt>
                <c:pt idx="280">
                  <c:v>137.64217861948467</c:v>
                </c:pt>
                <c:pt idx="281">
                  <c:v>137.44528347358062</c:v>
                </c:pt>
                <c:pt idx="282">
                  <c:v>137.24838832767659</c:v>
                </c:pt>
                <c:pt idx="283">
                  <c:v>137.05149318177254</c:v>
                </c:pt>
                <c:pt idx="284">
                  <c:v>136.85459803586849</c:v>
                </c:pt>
                <c:pt idx="285">
                  <c:v>136.65770288996447</c:v>
                </c:pt>
                <c:pt idx="286">
                  <c:v>136.46080774406042</c:v>
                </c:pt>
                <c:pt idx="287">
                  <c:v>136.26391259815637</c:v>
                </c:pt>
                <c:pt idx="288">
                  <c:v>136.06701745225232</c:v>
                </c:pt>
                <c:pt idx="289">
                  <c:v>135.87012230634829</c:v>
                </c:pt>
                <c:pt idx="290">
                  <c:v>135.67322716044424</c:v>
                </c:pt>
                <c:pt idx="291">
                  <c:v>135.47633201454019</c:v>
                </c:pt>
                <c:pt idx="292">
                  <c:v>135.27943686863614</c:v>
                </c:pt>
                <c:pt idx="293">
                  <c:v>135.08254172273212</c:v>
                </c:pt>
                <c:pt idx="294">
                  <c:v>134.88564657682807</c:v>
                </c:pt>
                <c:pt idx="295">
                  <c:v>134.68875143092401</c:v>
                </c:pt>
                <c:pt idx="296">
                  <c:v>134.49185628501999</c:v>
                </c:pt>
                <c:pt idx="297">
                  <c:v>134.29496113911594</c:v>
                </c:pt>
                <c:pt idx="298">
                  <c:v>134.09806599321189</c:v>
                </c:pt>
                <c:pt idx="299">
                  <c:v>133.90117084730787</c:v>
                </c:pt>
                <c:pt idx="300">
                  <c:v>133.70427570140382</c:v>
                </c:pt>
                <c:pt idx="301">
                  <c:v>133.50738055549976</c:v>
                </c:pt>
                <c:pt idx="302">
                  <c:v>133.31048540959574</c:v>
                </c:pt>
                <c:pt idx="303">
                  <c:v>133.11359026369169</c:v>
                </c:pt>
                <c:pt idx="304">
                  <c:v>132.91669511778764</c:v>
                </c:pt>
                <c:pt idx="305">
                  <c:v>132.71979997188359</c:v>
                </c:pt>
                <c:pt idx="306">
                  <c:v>132.52290482597957</c:v>
                </c:pt>
                <c:pt idx="307">
                  <c:v>132.32600968007552</c:v>
                </c:pt>
                <c:pt idx="308">
                  <c:v>132.12911453417146</c:v>
                </c:pt>
                <c:pt idx="309">
                  <c:v>131.93221938826741</c:v>
                </c:pt>
                <c:pt idx="310">
                  <c:v>131.73532424236339</c:v>
                </c:pt>
                <c:pt idx="311">
                  <c:v>131.53842909645934</c:v>
                </c:pt>
                <c:pt idx="312">
                  <c:v>131.34153395055529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4F28-B663-D94B12BA799B}"/>
            </c:ext>
          </c:extLst>
        </c:ser>
        <c:ser>
          <c:idx val="2"/>
          <c:order val="2"/>
          <c:tx>
            <c:strRef>
              <c:f>'95%'!$D$1</c:f>
              <c:strCache>
                <c:ptCount val="1"/>
                <c:pt idx="0">
                  <c:v>Lower Confidence Bound(Price)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'95%'!$A$2:$A$314</c:f>
              <c:numCache>
                <c:formatCode>m/d/yyyy</c:formatCode>
                <c:ptCount val="313"/>
                <c:pt idx="0">
                  <c:v>43507</c:v>
                </c:pt>
                <c:pt idx="1">
                  <c:v>43508</c:v>
                </c:pt>
                <c:pt idx="2">
                  <c:v>43509</c:v>
                </c:pt>
                <c:pt idx="3">
                  <c:v>43510</c:v>
                </c:pt>
                <c:pt idx="4">
                  <c:v>43511</c:v>
                </c:pt>
                <c:pt idx="5">
                  <c:v>43512</c:v>
                </c:pt>
                <c:pt idx="6">
                  <c:v>43513</c:v>
                </c:pt>
                <c:pt idx="7">
                  <c:v>43514</c:v>
                </c:pt>
                <c:pt idx="8">
                  <c:v>43515</c:v>
                </c:pt>
                <c:pt idx="9">
                  <c:v>43516</c:v>
                </c:pt>
                <c:pt idx="10">
                  <c:v>43517</c:v>
                </c:pt>
                <c:pt idx="11">
                  <c:v>43518</c:v>
                </c:pt>
                <c:pt idx="12">
                  <c:v>43519</c:v>
                </c:pt>
                <c:pt idx="13">
                  <c:v>43520</c:v>
                </c:pt>
                <c:pt idx="14">
                  <c:v>43521</c:v>
                </c:pt>
                <c:pt idx="15">
                  <c:v>43522</c:v>
                </c:pt>
                <c:pt idx="16">
                  <c:v>43523</c:v>
                </c:pt>
                <c:pt idx="17">
                  <c:v>43524</c:v>
                </c:pt>
                <c:pt idx="18">
                  <c:v>43525</c:v>
                </c:pt>
                <c:pt idx="19">
                  <c:v>43526</c:v>
                </c:pt>
                <c:pt idx="20">
                  <c:v>43527</c:v>
                </c:pt>
                <c:pt idx="21">
                  <c:v>43528</c:v>
                </c:pt>
                <c:pt idx="22">
                  <c:v>43529</c:v>
                </c:pt>
                <c:pt idx="23">
                  <c:v>43530</c:v>
                </c:pt>
                <c:pt idx="24">
                  <c:v>43531</c:v>
                </c:pt>
                <c:pt idx="25">
                  <c:v>43532</c:v>
                </c:pt>
                <c:pt idx="26">
                  <c:v>43533</c:v>
                </c:pt>
                <c:pt idx="27">
                  <c:v>43534</c:v>
                </c:pt>
                <c:pt idx="28">
                  <c:v>43535</c:v>
                </c:pt>
                <c:pt idx="29">
                  <c:v>43536</c:v>
                </c:pt>
                <c:pt idx="30">
                  <c:v>43537</c:v>
                </c:pt>
                <c:pt idx="31">
                  <c:v>43538</c:v>
                </c:pt>
                <c:pt idx="32">
                  <c:v>43539</c:v>
                </c:pt>
                <c:pt idx="33">
                  <c:v>43540</c:v>
                </c:pt>
                <c:pt idx="34">
                  <c:v>43541</c:v>
                </c:pt>
                <c:pt idx="35">
                  <c:v>43542</c:v>
                </c:pt>
                <c:pt idx="36">
                  <c:v>43543</c:v>
                </c:pt>
                <c:pt idx="37">
                  <c:v>43544</c:v>
                </c:pt>
                <c:pt idx="38">
                  <c:v>43545</c:v>
                </c:pt>
                <c:pt idx="39">
                  <c:v>43546</c:v>
                </c:pt>
                <c:pt idx="40">
                  <c:v>43547</c:v>
                </c:pt>
                <c:pt idx="41">
                  <c:v>43548</c:v>
                </c:pt>
                <c:pt idx="42">
                  <c:v>43549</c:v>
                </c:pt>
                <c:pt idx="43">
                  <c:v>43550</c:v>
                </c:pt>
                <c:pt idx="44">
                  <c:v>43551</c:v>
                </c:pt>
                <c:pt idx="45">
                  <c:v>43552</c:v>
                </c:pt>
                <c:pt idx="46">
                  <c:v>43553</c:v>
                </c:pt>
                <c:pt idx="47">
                  <c:v>43554</c:v>
                </c:pt>
                <c:pt idx="48">
                  <c:v>43555</c:v>
                </c:pt>
                <c:pt idx="49">
                  <c:v>43556</c:v>
                </c:pt>
                <c:pt idx="50">
                  <c:v>43557</c:v>
                </c:pt>
                <c:pt idx="51">
                  <c:v>43558</c:v>
                </c:pt>
                <c:pt idx="52">
                  <c:v>43559</c:v>
                </c:pt>
                <c:pt idx="53">
                  <c:v>43560</c:v>
                </c:pt>
                <c:pt idx="54">
                  <c:v>43561</c:v>
                </c:pt>
                <c:pt idx="55">
                  <c:v>43562</c:v>
                </c:pt>
                <c:pt idx="56">
                  <c:v>43563</c:v>
                </c:pt>
                <c:pt idx="57">
                  <c:v>43564</c:v>
                </c:pt>
                <c:pt idx="58">
                  <c:v>43565</c:v>
                </c:pt>
                <c:pt idx="59">
                  <c:v>43566</c:v>
                </c:pt>
                <c:pt idx="60">
                  <c:v>43567</c:v>
                </c:pt>
                <c:pt idx="61">
                  <c:v>43568</c:v>
                </c:pt>
                <c:pt idx="62">
                  <c:v>43569</c:v>
                </c:pt>
                <c:pt idx="63">
                  <c:v>43570</c:v>
                </c:pt>
                <c:pt idx="64">
                  <c:v>43571</c:v>
                </c:pt>
                <c:pt idx="65">
                  <c:v>43572</c:v>
                </c:pt>
                <c:pt idx="66">
                  <c:v>43573</c:v>
                </c:pt>
                <c:pt idx="67">
                  <c:v>43574</c:v>
                </c:pt>
                <c:pt idx="68">
                  <c:v>43575</c:v>
                </c:pt>
                <c:pt idx="69">
                  <c:v>43576</c:v>
                </c:pt>
                <c:pt idx="70">
                  <c:v>43577</c:v>
                </c:pt>
                <c:pt idx="71">
                  <c:v>43578</c:v>
                </c:pt>
                <c:pt idx="72">
                  <c:v>43579</c:v>
                </c:pt>
                <c:pt idx="73">
                  <c:v>43580</c:v>
                </c:pt>
                <c:pt idx="74">
                  <c:v>43581</c:v>
                </c:pt>
                <c:pt idx="75">
                  <c:v>43582</c:v>
                </c:pt>
                <c:pt idx="76">
                  <c:v>43583</c:v>
                </c:pt>
                <c:pt idx="77">
                  <c:v>43584</c:v>
                </c:pt>
                <c:pt idx="78">
                  <c:v>43585</c:v>
                </c:pt>
                <c:pt idx="79">
                  <c:v>43586</c:v>
                </c:pt>
                <c:pt idx="80">
                  <c:v>43587</c:v>
                </c:pt>
                <c:pt idx="81">
                  <c:v>43588</c:v>
                </c:pt>
                <c:pt idx="82">
                  <c:v>43589</c:v>
                </c:pt>
                <c:pt idx="83">
                  <c:v>43590</c:v>
                </c:pt>
                <c:pt idx="84">
                  <c:v>43591</c:v>
                </c:pt>
                <c:pt idx="85">
                  <c:v>43592</c:v>
                </c:pt>
                <c:pt idx="86">
                  <c:v>43593</c:v>
                </c:pt>
                <c:pt idx="87">
                  <c:v>43594</c:v>
                </c:pt>
                <c:pt idx="88">
                  <c:v>43595</c:v>
                </c:pt>
                <c:pt idx="89">
                  <c:v>43596</c:v>
                </c:pt>
                <c:pt idx="90">
                  <c:v>43597</c:v>
                </c:pt>
                <c:pt idx="91">
                  <c:v>43598</c:v>
                </c:pt>
                <c:pt idx="92">
                  <c:v>43599</c:v>
                </c:pt>
                <c:pt idx="93">
                  <c:v>43600</c:v>
                </c:pt>
                <c:pt idx="94">
                  <c:v>43601</c:v>
                </c:pt>
                <c:pt idx="95">
                  <c:v>43602</c:v>
                </c:pt>
                <c:pt idx="96">
                  <c:v>43603</c:v>
                </c:pt>
                <c:pt idx="97">
                  <c:v>43604</c:v>
                </c:pt>
                <c:pt idx="98">
                  <c:v>43605</c:v>
                </c:pt>
                <c:pt idx="99">
                  <c:v>43606</c:v>
                </c:pt>
                <c:pt idx="100">
                  <c:v>43607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43775</c:v>
                </c:pt>
                <c:pt idx="269">
                  <c:v>43776</c:v>
                </c:pt>
                <c:pt idx="270">
                  <c:v>43777</c:v>
                </c:pt>
                <c:pt idx="271">
                  <c:v>43778</c:v>
                </c:pt>
                <c:pt idx="272">
                  <c:v>43779</c:v>
                </c:pt>
                <c:pt idx="273">
                  <c:v>43780</c:v>
                </c:pt>
                <c:pt idx="274">
                  <c:v>43781</c:v>
                </c:pt>
                <c:pt idx="275">
                  <c:v>43782</c:v>
                </c:pt>
                <c:pt idx="276">
                  <c:v>43783</c:v>
                </c:pt>
                <c:pt idx="277">
                  <c:v>43784</c:v>
                </c:pt>
                <c:pt idx="278">
                  <c:v>43785</c:v>
                </c:pt>
                <c:pt idx="279">
                  <c:v>43786</c:v>
                </c:pt>
                <c:pt idx="280">
                  <c:v>43787</c:v>
                </c:pt>
                <c:pt idx="281">
                  <c:v>43788</c:v>
                </c:pt>
                <c:pt idx="282">
                  <c:v>43789</c:v>
                </c:pt>
                <c:pt idx="283">
                  <c:v>43790</c:v>
                </c:pt>
                <c:pt idx="284">
                  <c:v>43791</c:v>
                </c:pt>
                <c:pt idx="285">
                  <c:v>43792</c:v>
                </c:pt>
                <c:pt idx="286">
                  <c:v>43793</c:v>
                </c:pt>
                <c:pt idx="287">
                  <c:v>43794</c:v>
                </c:pt>
                <c:pt idx="288">
                  <c:v>43795</c:v>
                </c:pt>
                <c:pt idx="289">
                  <c:v>43796</c:v>
                </c:pt>
                <c:pt idx="290">
                  <c:v>43797</c:v>
                </c:pt>
                <c:pt idx="291">
                  <c:v>43798</c:v>
                </c:pt>
                <c:pt idx="292">
                  <c:v>43799</c:v>
                </c:pt>
                <c:pt idx="293">
                  <c:v>43800</c:v>
                </c:pt>
                <c:pt idx="294">
                  <c:v>43801</c:v>
                </c:pt>
                <c:pt idx="295">
                  <c:v>43802</c:v>
                </c:pt>
                <c:pt idx="296">
                  <c:v>43803</c:v>
                </c:pt>
                <c:pt idx="297">
                  <c:v>43804</c:v>
                </c:pt>
                <c:pt idx="298">
                  <c:v>43805</c:v>
                </c:pt>
                <c:pt idx="299">
                  <c:v>43806</c:v>
                </c:pt>
                <c:pt idx="300">
                  <c:v>43807</c:v>
                </c:pt>
                <c:pt idx="301">
                  <c:v>43808</c:v>
                </c:pt>
                <c:pt idx="302">
                  <c:v>43809</c:v>
                </c:pt>
                <c:pt idx="303">
                  <c:v>43810</c:v>
                </c:pt>
                <c:pt idx="304">
                  <c:v>43811</c:v>
                </c:pt>
                <c:pt idx="305">
                  <c:v>43812</c:v>
                </c:pt>
                <c:pt idx="306">
                  <c:v>43813</c:v>
                </c:pt>
                <c:pt idx="307">
                  <c:v>43814</c:v>
                </c:pt>
                <c:pt idx="308">
                  <c:v>43815</c:v>
                </c:pt>
                <c:pt idx="309">
                  <c:v>43816</c:v>
                </c:pt>
                <c:pt idx="310">
                  <c:v>43817</c:v>
                </c:pt>
                <c:pt idx="311">
                  <c:v>43818</c:v>
                </c:pt>
                <c:pt idx="312">
                  <c:v>43819</c:v>
                </c:pt>
              </c:numCache>
            </c:numRef>
          </c:cat>
          <c:val>
            <c:numRef>
              <c:f>'95%'!$D$2:$D$314</c:f>
              <c:numCache>
                <c:formatCode>General</c:formatCode>
                <c:ptCount val="313"/>
                <c:pt idx="202" formatCode="0.00">
                  <c:v>153</c:v>
                </c:pt>
                <c:pt idx="203" formatCode="0.00">
                  <c:v>147.38392619694892</c:v>
                </c:pt>
                <c:pt idx="204" formatCode="0.00">
                  <c:v>144.94616473384505</c:v>
                </c:pt>
                <c:pt idx="205" formatCode="0.00">
                  <c:v>143.02614951380372</c:v>
                </c:pt>
                <c:pt idx="206" formatCode="0.00">
                  <c:v>141.37405939250078</c:v>
                </c:pt>
                <c:pt idx="207" formatCode="0.00">
                  <c:v>139.8930190514813</c:v>
                </c:pt>
                <c:pt idx="208" formatCode="0.00">
                  <c:v>138.53333276378245</c:v>
                </c:pt>
                <c:pt idx="209" formatCode="0.00">
                  <c:v>137.26548075679355</c:v>
                </c:pt>
                <c:pt idx="210" formatCode="0.00">
                  <c:v>136.07023323544348</c:v>
                </c:pt>
                <c:pt idx="211" formatCode="0.00">
                  <c:v>134.93423700099328</c:v>
                </c:pt>
                <c:pt idx="212" formatCode="0.00">
                  <c:v>133.84777298438783</c:v>
                </c:pt>
                <c:pt idx="213" formatCode="0.00">
                  <c:v>132.80350682738992</c:v>
                </c:pt>
                <c:pt idx="214" formatCode="0.00">
                  <c:v>131.79574273990551</c:v>
                </c:pt>
                <c:pt idx="215" formatCode="0.00">
                  <c:v>130.81995304893593</c:v>
                </c:pt>
                <c:pt idx="216" formatCode="0.00">
                  <c:v>129.87246831506812</c:v>
                </c:pt>
                <c:pt idx="217" formatCode="0.00">
                  <c:v>128.95026572704884</c:v>
                </c:pt>
                <c:pt idx="218" formatCode="0.00">
                  <c:v>128.05082017358635</c:v>
                </c:pt>
                <c:pt idx="219" formatCode="0.00">
                  <c:v>127.17199669647204</c:v>
                </c:pt>
                <c:pt idx="220" formatCode="0.00">
                  <c:v>126.31197108561223</c:v>
                </c:pt>
                <c:pt idx="221" formatCode="0.00">
                  <c:v>125.46917010863021</c:v>
                </c:pt>
                <c:pt idx="222" formatCode="0.00">
                  <c:v>124.64222574940673</c:v>
                </c:pt>
                <c:pt idx="223" formatCode="0.00">
                  <c:v>123.82993964086187</c:v>
                </c:pt>
                <c:pt idx="224" formatCode="0.00">
                  <c:v>123.03125504717816</c:v>
                </c:pt>
                <c:pt idx="225" formatCode="0.00">
                  <c:v>122.24523452516152</c:v>
                </c:pt>
                <c:pt idx="226" formatCode="0.00">
                  <c:v>121.47104191847843</c:v>
                </c:pt>
                <c:pt idx="227" formatCode="0.00">
                  <c:v>120.70792770011126</c:v>
                </c:pt>
                <c:pt idx="228" formatCode="0.00">
                  <c:v>119.9552169323408</c:v>
                </c:pt>
                <c:pt idx="229" formatCode="0.00">
                  <c:v>119.2122992948311</c:v>
                </c:pt>
                <c:pt idx="230" formatCode="0.00">
                  <c:v>118.4786207626744</c:v>
                </c:pt>
                <c:pt idx="231" formatCode="0.00">
                  <c:v>117.75367661262305</c:v>
                </c:pt>
                <c:pt idx="232" formatCode="0.00">
                  <c:v>117.03700550735364</c:v>
                </c:pt>
                <c:pt idx="233" formatCode="0.00">
                  <c:v>116.32818446144363</c:v>
                </c:pt>
                <c:pt idx="234" formatCode="0.00">
                  <c:v>115.62682453363421</c:v>
                </c:pt>
                <c:pt idx="235" formatCode="0.00">
                  <c:v>114.93256712132518</c:v>
                </c:pt>
                <c:pt idx="236" formatCode="0.00">
                  <c:v>114.2450807575318</c:v>
                </c:pt>
                <c:pt idx="237" formatCode="0.00">
                  <c:v>113.56405832949446</c:v>
                </c:pt>
                <c:pt idx="238" formatCode="0.00">
                  <c:v>112.88921465305168</c:v>
                </c:pt>
                <c:pt idx="239" formatCode="0.00">
                  <c:v>112.22028434871821</c:v>
                </c:pt>
                <c:pt idx="240" formatCode="0.00">
                  <c:v>111.55701997485448</c:v>
                </c:pt>
                <c:pt idx="241" formatCode="0.00">
                  <c:v>110.89919038090471</c:v>
                </c:pt>
                <c:pt idx="242" formatCode="0.00">
                  <c:v>110.24657924981994</c:v>
                </c:pt>
                <c:pt idx="243" formatCode="0.00">
                  <c:v>109.59898380377587</c:v>
                </c:pt>
                <c:pt idx="244" formatCode="0.00">
                  <c:v>108.9562136513803</c:v>
                </c:pt>
                <c:pt idx="245" formatCode="0.00">
                  <c:v>108.31808975792319</c:v>
                </c:pt>
                <c:pt idx="246" formatCode="0.00">
                  <c:v>107.68444352299866</c:v>
                </c:pt>
                <c:pt idx="247" formatCode="0.00">
                  <c:v>107.05511595213292</c:v>
                </c:pt>
                <c:pt idx="248" formatCode="0.00">
                  <c:v>106.42995691097407</c:v>
                </c:pt>
                <c:pt idx="249" formatCode="0.00">
                  <c:v>105.80882445221039</c:v>
                </c:pt>
                <c:pt idx="250" formatCode="0.00">
                  <c:v>105.19158420673833</c:v>
                </c:pt>
                <c:pt idx="251" formatCode="0.00">
                  <c:v>104.57810883174406</c:v>
                </c:pt>
                <c:pt idx="252" formatCode="0.00">
                  <c:v>103.96827750933349</c:v>
                </c:pt>
                <c:pt idx="253" formatCode="0.00">
                  <c:v>103.36197549016799</c:v>
                </c:pt>
                <c:pt idx="254" formatCode="0.00">
                  <c:v>102.75909367726919</c:v>
                </c:pt>
                <c:pt idx="255" formatCode="0.00">
                  <c:v>102.15952824575646</c:v>
                </c:pt>
                <c:pt idx="256" formatCode="0.00">
                  <c:v>101.56318029480008</c:v>
                </c:pt>
                <c:pt idx="257" formatCode="0.00">
                  <c:v>100.96995552851834</c:v>
                </c:pt>
                <c:pt idx="258" formatCode="0.00">
                  <c:v>100.37976396293206</c:v>
                </c:pt>
                <c:pt idx="259" formatCode="0.00">
                  <c:v>99.792519656424616</c:v>
                </c:pt>
                <c:pt idx="260" formatCode="0.00">
                  <c:v>99.208140461444913</c:v>
                </c:pt>
                <c:pt idx="261" formatCode="0.00">
                  <c:v>98.626547795444282</c:v>
                </c:pt>
                <c:pt idx="262" formatCode="0.00">
                  <c:v>98.047666429258555</c:v>
                </c:pt>
                <c:pt idx="263" formatCode="0.00">
                  <c:v>97.471424291339531</c:v>
                </c:pt>
                <c:pt idx="264" formatCode="0.00">
                  <c:v>96.897752286410736</c:v>
                </c:pt>
                <c:pt idx="265" formatCode="0.00">
                  <c:v>96.326584127269797</c:v>
                </c:pt>
                <c:pt idx="266" formatCode="0.00">
                  <c:v>95.757856178592476</c:v>
                </c:pt>
                <c:pt idx="267" formatCode="0.00">
                  <c:v>95.191507311709358</c:v>
                </c:pt>
                <c:pt idx="268" formatCode="0.00">
                  <c:v>94.627478769427569</c:v>
                </c:pt>
                <c:pt idx="269" formatCode="0.00">
                  <c:v>94.065714040062801</c:v>
                </c:pt>
                <c:pt idx="270" formatCode="0.00">
                  <c:v>93.506158739926434</c:v>
                </c:pt>
                <c:pt idx="271" formatCode="0.00">
                  <c:v>92.948760503585191</c:v>
                </c:pt>
                <c:pt idx="272" formatCode="0.00">
                  <c:v>92.393468881274515</c:v>
                </c:pt>
                <c:pt idx="273" formatCode="0.00">
                  <c:v>91.840235242904612</c:v>
                </c:pt>
                <c:pt idx="274" formatCode="0.00">
                  <c:v>91.289012688149313</c:v>
                </c:pt>
                <c:pt idx="275" formatCode="0.00">
                  <c:v>90.739755962153254</c:v>
                </c:pt>
                <c:pt idx="276" formatCode="0.00">
                  <c:v>90.192421376435107</c:v>
                </c:pt>
                <c:pt idx="277" formatCode="0.00">
                  <c:v>89.646966734600653</c:v>
                </c:pt>
                <c:pt idx="278" formatCode="0.00">
                  <c:v>89.103351262513925</c:v>
                </c:pt>
                <c:pt idx="279" formatCode="0.00">
                  <c:v>88.561535542603622</c:v>
                </c:pt>
                <c:pt idx="280" formatCode="0.00">
                  <c:v>88.021481452009766</c:v>
                </c:pt>
                <c:pt idx="281" formatCode="0.00">
                  <c:v>87.483152104300686</c:v>
                </c:pt>
                <c:pt idx="282" formatCode="0.00">
                  <c:v>86.946511794510897</c:v>
                </c:pt>
                <c:pt idx="283" formatCode="0.00">
                  <c:v>86.411525947272608</c:v>
                </c:pt>
                <c:pt idx="284" formatCode="0.00">
                  <c:v>85.878161067830774</c:v>
                </c:pt>
                <c:pt idx="285" formatCode="0.00">
                  <c:v>85.346384695748014</c:v>
                </c:pt>
                <c:pt idx="286" formatCode="0.00">
                  <c:v>84.816165361121605</c:v>
                </c:pt>
                <c:pt idx="287" formatCode="0.00">
                  <c:v>84.287472543148283</c:v>
                </c:pt>
                <c:pt idx="288" formatCode="0.00">
                  <c:v>83.760276630884448</c:v>
                </c:pt>
                <c:pt idx="289" formatCode="0.00">
                  <c:v>83.234548886062043</c:v>
                </c:pt>
                <c:pt idx="290" formatCode="0.00">
                  <c:v>82.710261407829734</c:v>
                </c:pt>
                <c:pt idx="291" formatCode="0.00">
                  <c:v>82.187387099299372</c:v>
                </c:pt>
                <c:pt idx="292" formatCode="0.00">
                  <c:v>81.665899635786147</c:v>
                </c:pt>
                <c:pt idx="293" formatCode="0.00">
                  <c:v>81.14577343463867</c:v>
                </c:pt>
                <c:pt idx="294" formatCode="0.00">
                  <c:v>80.626983626563288</c:v>
                </c:pt>
                <c:pt idx="295" formatCode="0.00">
                  <c:v>80.109506028353223</c:v>
                </c:pt>
                <c:pt idx="296" formatCode="0.00">
                  <c:v>79.593317116939176</c:v>
                </c:pt>
                <c:pt idx="297" formatCode="0.00">
                  <c:v>79.078394004684199</c:v>
                </c:pt>
                <c:pt idx="298" formatCode="0.00">
                  <c:v>78.564714415851171</c:v>
                </c:pt>
                <c:pt idx="299" formatCode="0.00">
                  <c:v>78.052256664175076</c:v>
                </c:pt>
                <c:pt idx="300" formatCode="0.00">
                  <c:v>77.540999631477675</c:v>
                </c:pt>
                <c:pt idx="301" formatCode="0.00">
                  <c:v>77.030922747266345</c:v>
                </c:pt>
                <c:pt idx="302" formatCode="0.00">
                  <c:v>76.522005969261883</c:v>
                </c:pt>
                <c:pt idx="303" formatCode="0.00">
                  <c:v>76.01422976480444</c:v>
                </c:pt>
                <c:pt idx="304" formatCode="0.00">
                  <c:v>75.507575093089855</c:v>
                </c:pt>
                <c:pt idx="305" formatCode="0.00">
                  <c:v>75.002023388191191</c:v>
                </c:pt>
                <c:pt idx="306" formatCode="0.00">
                  <c:v>74.497556542824015</c:v>
                </c:pt>
                <c:pt idx="307" formatCode="0.00">
                  <c:v>73.994156892815568</c:v>
                </c:pt>
                <c:pt idx="308" formatCode="0.00">
                  <c:v>73.491807202241432</c:v>
                </c:pt>
                <c:pt idx="309" formatCode="0.00">
                  <c:v>72.990490649194584</c:v>
                </c:pt>
                <c:pt idx="310" formatCode="0.00">
                  <c:v>72.490190812154538</c:v>
                </c:pt>
                <c:pt idx="311" formatCode="0.00">
                  <c:v>71.990891656925982</c:v>
                </c:pt>
                <c:pt idx="312" formatCode="0.00">
                  <c:v>71.492577524118161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4F28-B663-D94B12BA799B}"/>
            </c:ext>
          </c:extLst>
        </c:ser>
        <c:ser>
          <c:idx val="3"/>
          <c:order val="3"/>
          <c:tx>
            <c:strRef>
              <c:f>'95%'!$E$1</c:f>
              <c:strCache>
                <c:ptCount val="1"/>
                <c:pt idx="0">
                  <c:v>Upper Confidence Bound(Price)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'95%'!$A$2:$A$314</c:f>
              <c:numCache>
                <c:formatCode>m/d/yyyy</c:formatCode>
                <c:ptCount val="313"/>
                <c:pt idx="0">
                  <c:v>43507</c:v>
                </c:pt>
                <c:pt idx="1">
                  <c:v>43508</c:v>
                </c:pt>
                <c:pt idx="2">
                  <c:v>43509</c:v>
                </c:pt>
                <c:pt idx="3">
                  <c:v>43510</c:v>
                </c:pt>
                <c:pt idx="4">
                  <c:v>43511</c:v>
                </c:pt>
                <c:pt idx="5">
                  <c:v>43512</c:v>
                </c:pt>
                <c:pt idx="6">
                  <c:v>43513</c:v>
                </c:pt>
                <c:pt idx="7">
                  <c:v>43514</c:v>
                </c:pt>
                <c:pt idx="8">
                  <c:v>43515</c:v>
                </c:pt>
                <c:pt idx="9">
                  <c:v>43516</c:v>
                </c:pt>
                <c:pt idx="10">
                  <c:v>43517</c:v>
                </c:pt>
                <c:pt idx="11">
                  <c:v>43518</c:v>
                </c:pt>
                <c:pt idx="12">
                  <c:v>43519</c:v>
                </c:pt>
                <c:pt idx="13">
                  <c:v>43520</c:v>
                </c:pt>
                <c:pt idx="14">
                  <c:v>43521</c:v>
                </c:pt>
                <c:pt idx="15">
                  <c:v>43522</c:v>
                </c:pt>
                <c:pt idx="16">
                  <c:v>43523</c:v>
                </c:pt>
                <c:pt idx="17">
                  <c:v>43524</c:v>
                </c:pt>
                <c:pt idx="18">
                  <c:v>43525</c:v>
                </c:pt>
                <c:pt idx="19">
                  <c:v>43526</c:v>
                </c:pt>
                <c:pt idx="20">
                  <c:v>43527</c:v>
                </c:pt>
                <c:pt idx="21">
                  <c:v>43528</c:v>
                </c:pt>
                <c:pt idx="22">
                  <c:v>43529</c:v>
                </c:pt>
                <c:pt idx="23">
                  <c:v>43530</c:v>
                </c:pt>
                <c:pt idx="24">
                  <c:v>43531</c:v>
                </c:pt>
                <c:pt idx="25">
                  <c:v>43532</c:v>
                </c:pt>
                <c:pt idx="26">
                  <c:v>43533</c:v>
                </c:pt>
                <c:pt idx="27">
                  <c:v>43534</c:v>
                </c:pt>
                <c:pt idx="28">
                  <c:v>43535</c:v>
                </c:pt>
                <c:pt idx="29">
                  <c:v>43536</c:v>
                </c:pt>
                <c:pt idx="30">
                  <c:v>43537</c:v>
                </c:pt>
                <c:pt idx="31">
                  <c:v>43538</c:v>
                </c:pt>
                <c:pt idx="32">
                  <c:v>43539</c:v>
                </c:pt>
                <c:pt idx="33">
                  <c:v>43540</c:v>
                </c:pt>
                <c:pt idx="34">
                  <c:v>43541</c:v>
                </c:pt>
                <c:pt idx="35">
                  <c:v>43542</c:v>
                </c:pt>
                <c:pt idx="36">
                  <c:v>43543</c:v>
                </c:pt>
                <c:pt idx="37">
                  <c:v>43544</c:v>
                </c:pt>
                <c:pt idx="38">
                  <c:v>43545</c:v>
                </c:pt>
                <c:pt idx="39">
                  <c:v>43546</c:v>
                </c:pt>
                <c:pt idx="40">
                  <c:v>43547</c:v>
                </c:pt>
                <c:pt idx="41">
                  <c:v>43548</c:v>
                </c:pt>
                <c:pt idx="42">
                  <c:v>43549</c:v>
                </c:pt>
                <c:pt idx="43">
                  <c:v>43550</c:v>
                </c:pt>
                <c:pt idx="44">
                  <c:v>43551</c:v>
                </c:pt>
                <c:pt idx="45">
                  <c:v>43552</c:v>
                </c:pt>
                <c:pt idx="46">
                  <c:v>43553</c:v>
                </c:pt>
                <c:pt idx="47">
                  <c:v>43554</c:v>
                </c:pt>
                <c:pt idx="48">
                  <c:v>43555</c:v>
                </c:pt>
                <c:pt idx="49">
                  <c:v>43556</c:v>
                </c:pt>
                <c:pt idx="50">
                  <c:v>43557</c:v>
                </c:pt>
                <c:pt idx="51">
                  <c:v>43558</c:v>
                </c:pt>
                <c:pt idx="52">
                  <c:v>43559</c:v>
                </c:pt>
                <c:pt idx="53">
                  <c:v>43560</c:v>
                </c:pt>
                <c:pt idx="54">
                  <c:v>43561</c:v>
                </c:pt>
                <c:pt idx="55">
                  <c:v>43562</c:v>
                </c:pt>
                <c:pt idx="56">
                  <c:v>43563</c:v>
                </c:pt>
                <c:pt idx="57">
                  <c:v>43564</c:v>
                </c:pt>
                <c:pt idx="58">
                  <c:v>43565</c:v>
                </c:pt>
                <c:pt idx="59">
                  <c:v>43566</c:v>
                </c:pt>
                <c:pt idx="60">
                  <c:v>43567</c:v>
                </c:pt>
                <c:pt idx="61">
                  <c:v>43568</c:v>
                </c:pt>
                <c:pt idx="62">
                  <c:v>43569</c:v>
                </c:pt>
                <c:pt idx="63">
                  <c:v>43570</c:v>
                </c:pt>
                <c:pt idx="64">
                  <c:v>43571</c:v>
                </c:pt>
                <c:pt idx="65">
                  <c:v>43572</c:v>
                </c:pt>
                <c:pt idx="66">
                  <c:v>43573</c:v>
                </c:pt>
                <c:pt idx="67">
                  <c:v>43574</c:v>
                </c:pt>
                <c:pt idx="68">
                  <c:v>43575</c:v>
                </c:pt>
                <c:pt idx="69">
                  <c:v>43576</c:v>
                </c:pt>
                <c:pt idx="70">
                  <c:v>43577</c:v>
                </c:pt>
                <c:pt idx="71">
                  <c:v>43578</c:v>
                </c:pt>
                <c:pt idx="72">
                  <c:v>43579</c:v>
                </c:pt>
                <c:pt idx="73">
                  <c:v>43580</c:v>
                </c:pt>
                <c:pt idx="74">
                  <c:v>43581</c:v>
                </c:pt>
                <c:pt idx="75">
                  <c:v>43582</c:v>
                </c:pt>
                <c:pt idx="76">
                  <c:v>43583</c:v>
                </c:pt>
                <c:pt idx="77">
                  <c:v>43584</c:v>
                </c:pt>
                <c:pt idx="78">
                  <c:v>43585</c:v>
                </c:pt>
                <c:pt idx="79">
                  <c:v>43586</c:v>
                </c:pt>
                <c:pt idx="80">
                  <c:v>43587</c:v>
                </c:pt>
                <c:pt idx="81">
                  <c:v>43588</c:v>
                </c:pt>
                <c:pt idx="82">
                  <c:v>43589</c:v>
                </c:pt>
                <c:pt idx="83">
                  <c:v>43590</c:v>
                </c:pt>
                <c:pt idx="84">
                  <c:v>43591</c:v>
                </c:pt>
                <c:pt idx="85">
                  <c:v>43592</c:v>
                </c:pt>
                <c:pt idx="86">
                  <c:v>43593</c:v>
                </c:pt>
                <c:pt idx="87">
                  <c:v>43594</c:v>
                </c:pt>
                <c:pt idx="88">
                  <c:v>43595</c:v>
                </c:pt>
                <c:pt idx="89">
                  <c:v>43596</c:v>
                </c:pt>
                <c:pt idx="90">
                  <c:v>43597</c:v>
                </c:pt>
                <c:pt idx="91">
                  <c:v>43598</c:v>
                </c:pt>
                <c:pt idx="92">
                  <c:v>43599</c:v>
                </c:pt>
                <c:pt idx="93">
                  <c:v>43600</c:v>
                </c:pt>
                <c:pt idx="94">
                  <c:v>43601</c:v>
                </c:pt>
                <c:pt idx="95">
                  <c:v>43602</c:v>
                </c:pt>
                <c:pt idx="96">
                  <c:v>43603</c:v>
                </c:pt>
                <c:pt idx="97">
                  <c:v>43604</c:v>
                </c:pt>
                <c:pt idx="98">
                  <c:v>43605</c:v>
                </c:pt>
                <c:pt idx="99">
                  <c:v>43606</c:v>
                </c:pt>
                <c:pt idx="100">
                  <c:v>43607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43775</c:v>
                </c:pt>
                <c:pt idx="269">
                  <c:v>43776</c:v>
                </c:pt>
                <c:pt idx="270">
                  <c:v>43777</c:v>
                </c:pt>
                <c:pt idx="271">
                  <c:v>43778</c:v>
                </c:pt>
                <c:pt idx="272">
                  <c:v>43779</c:v>
                </c:pt>
                <c:pt idx="273">
                  <c:v>43780</c:v>
                </c:pt>
                <c:pt idx="274">
                  <c:v>43781</c:v>
                </c:pt>
                <c:pt idx="275">
                  <c:v>43782</c:v>
                </c:pt>
                <c:pt idx="276">
                  <c:v>43783</c:v>
                </c:pt>
                <c:pt idx="277">
                  <c:v>43784</c:v>
                </c:pt>
                <c:pt idx="278">
                  <c:v>43785</c:v>
                </c:pt>
                <c:pt idx="279">
                  <c:v>43786</c:v>
                </c:pt>
                <c:pt idx="280">
                  <c:v>43787</c:v>
                </c:pt>
                <c:pt idx="281">
                  <c:v>43788</c:v>
                </c:pt>
                <c:pt idx="282">
                  <c:v>43789</c:v>
                </c:pt>
                <c:pt idx="283">
                  <c:v>43790</c:v>
                </c:pt>
                <c:pt idx="284">
                  <c:v>43791</c:v>
                </c:pt>
                <c:pt idx="285">
                  <c:v>43792</c:v>
                </c:pt>
                <c:pt idx="286">
                  <c:v>43793</c:v>
                </c:pt>
                <c:pt idx="287">
                  <c:v>43794</c:v>
                </c:pt>
                <c:pt idx="288">
                  <c:v>43795</c:v>
                </c:pt>
                <c:pt idx="289">
                  <c:v>43796</c:v>
                </c:pt>
                <c:pt idx="290">
                  <c:v>43797</c:v>
                </c:pt>
                <c:pt idx="291">
                  <c:v>43798</c:v>
                </c:pt>
                <c:pt idx="292">
                  <c:v>43799</c:v>
                </c:pt>
                <c:pt idx="293">
                  <c:v>43800</c:v>
                </c:pt>
                <c:pt idx="294">
                  <c:v>43801</c:v>
                </c:pt>
                <c:pt idx="295">
                  <c:v>43802</c:v>
                </c:pt>
                <c:pt idx="296">
                  <c:v>43803</c:v>
                </c:pt>
                <c:pt idx="297">
                  <c:v>43804</c:v>
                </c:pt>
                <c:pt idx="298">
                  <c:v>43805</c:v>
                </c:pt>
                <c:pt idx="299">
                  <c:v>43806</c:v>
                </c:pt>
                <c:pt idx="300">
                  <c:v>43807</c:v>
                </c:pt>
                <c:pt idx="301">
                  <c:v>43808</c:v>
                </c:pt>
                <c:pt idx="302">
                  <c:v>43809</c:v>
                </c:pt>
                <c:pt idx="303">
                  <c:v>43810</c:v>
                </c:pt>
                <c:pt idx="304">
                  <c:v>43811</c:v>
                </c:pt>
                <c:pt idx="305">
                  <c:v>43812</c:v>
                </c:pt>
                <c:pt idx="306">
                  <c:v>43813</c:v>
                </c:pt>
                <c:pt idx="307">
                  <c:v>43814</c:v>
                </c:pt>
                <c:pt idx="308">
                  <c:v>43815</c:v>
                </c:pt>
                <c:pt idx="309">
                  <c:v>43816</c:v>
                </c:pt>
                <c:pt idx="310">
                  <c:v>43817</c:v>
                </c:pt>
                <c:pt idx="311">
                  <c:v>43818</c:v>
                </c:pt>
                <c:pt idx="312">
                  <c:v>43819</c:v>
                </c:pt>
              </c:numCache>
            </c:numRef>
          </c:cat>
          <c:val>
            <c:numRef>
              <c:f>'95%'!$E$2:$E$314</c:f>
              <c:numCache>
                <c:formatCode>General</c:formatCode>
                <c:ptCount val="313"/>
                <c:pt idx="202" formatCode="0.00">
                  <c:v>153</c:v>
                </c:pt>
                <c:pt idx="203" formatCode="0.00">
                  <c:v>158.22228351124298</c:v>
                </c:pt>
                <c:pt idx="204" formatCode="0.00">
                  <c:v>160.2662546825388</c:v>
                </c:pt>
                <c:pt idx="205" formatCode="0.00">
                  <c:v>161.79247961077203</c:v>
                </c:pt>
                <c:pt idx="206" formatCode="0.00">
                  <c:v>163.05077944026687</c:v>
                </c:pt>
                <c:pt idx="207" formatCode="0.00">
                  <c:v>164.13802948947824</c:v>
                </c:pt>
                <c:pt idx="208" formatCode="0.00">
                  <c:v>165.10392548536905</c:v>
                </c:pt>
                <c:pt idx="209" formatCode="0.00">
                  <c:v>165.97798720054985</c:v>
                </c:pt>
                <c:pt idx="210" formatCode="0.00">
                  <c:v>166.77944443009181</c:v>
                </c:pt>
                <c:pt idx="211" formatCode="0.00">
                  <c:v>167.52165037273397</c:v>
                </c:pt>
                <c:pt idx="212" formatCode="0.00">
                  <c:v>168.21432409753132</c:v>
                </c:pt>
                <c:pt idx="213" formatCode="0.00">
                  <c:v>168.86479996272112</c:v>
                </c:pt>
                <c:pt idx="214" formatCode="0.00">
                  <c:v>169.47877375839749</c:v>
                </c:pt>
                <c:pt idx="215" formatCode="0.00">
                  <c:v>170.06077315755897</c:v>
                </c:pt>
                <c:pt idx="216" formatCode="0.00">
                  <c:v>170.61446759961868</c:v>
                </c:pt>
                <c:pt idx="217" formatCode="0.00">
                  <c:v>171.14287989582985</c:v>
                </c:pt>
                <c:pt idx="218" formatCode="0.00">
                  <c:v>171.6485351574843</c:v>
                </c:pt>
                <c:pt idx="219" formatCode="0.00">
                  <c:v>172.13356834279051</c:v>
                </c:pt>
                <c:pt idx="220" formatCode="0.00">
                  <c:v>172.5998036618422</c:v>
                </c:pt>
                <c:pt idx="221" formatCode="0.00">
                  <c:v>173.04881434701619</c:v>
                </c:pt>
                <c:pt idx="222" formatCode="0.00">
                  <c:v>173.48196841443155</c:v>
                </c:pt>
                <c:pt idx="223" formatCode="0.00">
                  <c:v>173.90046423116834</c:v>
                </c:pt>
                <c:pt idx="224" formatCode="0.00">
                  <c:v>174.30535853304391</c:v>
                </c:pt>
                <c:pt idx="225" formatCode="0.00">
                  <c:v>174.69758876325253</c:v>
                </c:pt>
                <c:pt idx="226" formatCode="0.00">
                  <c:v>175.07799107812752</c:v>
                </c:pt>
                <c:pt idx="227" formatCode="0.00">
                  <c:v>175.44731500468657</c:v>
                </c:pt>
                <c:pt idx="228" formatCode="0.00">
                  <c:v>175.80623548064898</c:v>
                </c:pt>
                <c:pt idx="229" formatCode="0.00">
                  <c:v>176.1553628263506</c:v>
                </c:pt>
                <c:pt idx="230" formatCode="0.00">
                  <c:v>176.49525106669921</c:v>
                </c:pt>
                <c:pt idx="231" formatCode="0.00">
                  <c:v>176.82640492494249</c:v>
                </c:pt>
                <c:pt idx="232" formatCode="0.00">
                  <c:v>177.14928573840382</c:v>
                </c:pt>
                <c:pt idx="233" formatCode="0.00">
                  <c:v>177.4643164925057</c:v>
                </c:pt>
                <c:pt idx="234" formatCode="0.00">
                  <c:v>177.77188612850705</c:v>
                </c:pt>
                <c:pt idx="235" formatCode="0.00">
                  <c:v>178.07235324900802</c:v>
                </c:pt>
                <c:pt idx="236" formatCode="0.00">
                  <c:v>178.36604932099328</c:v>
                </c:pt>
                <c:pt idx="237" formatCode="0.00">
                  <c:v>178.65328145722253</c:v>
                </c:pt>
                <c:pt idx="238" formatCode="0.00">
                  <c:v>178.93433484185726</c:v>
                </c:pt>
                <c:pt idx="239" formatCode="0.00">
                  <c:v>179.20947485438262</c:v>
                </c:pt>
                <c:pt idx="240" formatCode="0.00">
                  <c:v>179.47894893643826</c:v>
                </c:pt>
                <c:pt idx="241" formatCode="0.00">
                  <c:v>179.74298823857993</c:v>
                </c:pt>
                <c:pt idx="242" formatCode="0.00">
                  <c:v>180.00180907785665</c:v>
                </c:pt>
                <c:pt idx="243" formatCode="0.00">
                  <c:v>180.25561423209263</c:v>
                </c:pt>
                <c:pt idx="244" formatCode="0.00">
                  <c:v>180.50459409268009</c:v>
                </c:pt>
                <c:pt idx="245" formatCode="0.00">
                  <c:v>180.74892769432915</c:v>
                </c:pt>
                <c:pt idx="246" formatCode="0.00">
                  <c:v>180.98878363744558</c:v>
                </c:pt>
                <c:pt idx="247" formatCode="0.00">
                  <c:v>181.22432091650322</c:v>
                </c:pt>
                <c:pt idx="248" formatCode="0.00">
                  <c:v>181.45568966585404</c:v>
                </c:pt>
                <c:pt idx="249" formatCode="0.00">
                  <c:v>181.6830318328096</c:v>
                </c:pt>
                <c:pt idx="250" formatCode="0.00">
                  <c:v>181.90648178647356</c:v>
                </c:pt>
                <c:pt idx="251" formatCode="0.00">
                  <c:v>182.12616686965973</c:v>
                </c:pt>
                <c:pt idx="252" formatCode="0.00">
                  <c:v>182.34220790026225</c:v>
                </c:pt>
                <c:pt idx="253" formatCode="0.00">
                  <c:v>182.55471962761965</c:v>
                </c:pt>
                <c:pt idx="254" formatCode="0.00">
                  <c:v>182.76381114871035</c:v>
                </c:pt>
                <c:pt idx="255" formatCode="0.00">
                  <c:v>182.96958628841503</c:v>
                </c:pt>
                <c:pt idx="256" formatCode="0.00">
                  <c:v>183.17214394756331</c:v>
                </c:pt>
                <c:pt idx="257" formatCode="0.00">
                  <c:v>183.37157842203695</c:v>
                </c:pt>
                <c:pt idx="258" formatCode="0.00">
                  <c:v>183.56797969581513</c:v>
                </c:pt>
                <c:pt idx="259" formatCode="0.00">
                  <c:v>183.76143371051452</c:v>
                </c:pt>
                <c:pt idx="260" formatCode="0.00">
                  <c:v>183.95202261368613</c:v>
                </c:pt>
                <c:pt idx="261" formatCode="0.00">
                  <c:v>184.13982498787865</c:v>
                </c:pt>
                <c:pt idx="262" formatCode="0.00">
                  <c:v>184.32491606225634</c:v>
                </c:pt>
                <c:pt idx="263" formatCode="0.00">
                  <c:v>184.50736790836726</c:v>
                </c:pt>
                <c:pt idx="264" formatCode="0.00">
                  <c:v>184.68724962148795</c:v>
                </c:pt>
                <c:pt idx="265" formatCode="0.00">
                  <c:v>184.86462748882084</c:v>
                </c:pt>
                <c:pt idx="266" formatCode="0.00">
                  <c:v>185.03956514569006</c:v>
                </c:pt>
                <c:pt idx="267" formatCode="0.00">
                  <c:v>185.21212372076508</c:v>
                </c:pt>
                <c:pt idx="268" formatCode="0.00">
                  <c:v>185.38236197123877</c:v>
                </c:pt>
                <c:pt idx="269" formatCode="0.00">
                  <c:v>185.55033640879549</c:v>
                </c:pt>
                <c:pt idx="270" formatCode="0.00">
                  <c:v>185.71610141712375</c:v>
                </c:pt>
                <c:pt idx="271" formatCode="0.00">
                  <c:v>185.87970936165689</c:v>
                </c:pt>
                <c:pt idx="272" formatCode="0.00">
                  <c:v>186.04121069215952</c:v>
                </c:pt>
                <c:pt idx="273" formatCode="0.00">
                  <c:v>186.20065403872132</c:v>
                </c:pt>
                <c:pt idx="274" formatCode="0.00">
                  <c:v>186.35808630166852</c:v>
                </c:pt>
                <c:pt idx="275" formatCode="0.00">
                  <c:v>186.51355273585648</c:v>
                </c:pt>
                <c:pt idx="276" formatCode="0.00">
                  <c:v>186.66709702976658</c:v>
                </c:pt>
                <c:pt idx="277" formatCode="0.00">
                  <c:v>186.81876137979293</c:v>
                </c:pt>
                <c:pt idx="278" formatCode="0.00">
                  <c:v>186.96858656007157</c:v>
                </c:pt>
                <c:pt idx="279" formatCode="0.00">
                  <c:v>187.11661198817382</c:v>
                </c:pt>
                <c:pt idx="280" formatCode="0.00">
                  <c:v>187.26287578695957</c:v>
                </c:pt>
                <c:pt idx="281" formatCode="0.00">
                  <c:v>187.40741484286053</c:v>
                </c:pt>
                <c:pt idx="282" formatCode="0.00">
                  <c:v>187.55026486084228</c:v>
                </c:pt>
                <c:pt idx="283" formatCode="0.00">
                  <c:v>187.69146041627249</c:v>
                </c:pt>
                <c:pt idx="284" formatCode="0.00">
                  <c:v>187.83103500390621</c:v>
                </c:pt>
                <c:pt idx="285" formatCode="0.00">
                  <c:v>187.96902108418092</c:v>
                </c:pt>
                <c:pt idx="286" formatCode="0.00">
                  <c:v>188.10545012699924</c:v>
                </c:pt>
                <c:pt idx="287" formatCode="0.00">
                  <c:v>188.24035265316445</c:v>
                </c:pt>
                <c:pt idx="288" formatCode="0.00">
                  <c:v>188.37375827362018</c:v>
                </c:pt>
                <c:pt idx="289" formatCode="0.00">
                  <c:v>188.50569572663454</c:v>
                </c:pt>
                <c:pt idx="290" formatCode="0.00">
                  <c:v>188.63619291305875</c:v>
                </c:pt>
                <c:pt idx="291" formatCode="0.00">
                  <c:v>188.76527692978101</c:v>
                </c:pt>
                <c:pt idx="292" formatCode="0.00">
                  <c:v>188.89297410148612</c:v>
                </c:pt>
                <c:pt idx="293" formatCode="0.00">
                  <c:v>189.01931001082556</c:v>
                </c:pt>
                <c:pt idx="294" formatCode="0.00">
                  <c:v>189.14430952709284</c:v>
                </c:pt>
                <c:pt idx="295" formatCode="0.00">
                  <c:v>189.26799683349481</c:v>
                </c:pt>
                <c:pt idx="296" formatCode="0.00">
                  <c:v>189.39039545310081</c:v>
                </c:pt>
                <c:pt idx="297" formatCode="0.00">
                  <c:v>189.5115282735477</c:v>
                </c:pt>
                <c:pt idx="298" formatCode="0.00">
                  <c:v>189.63141757057261</c:v>
                </c:pt>
                <c:pt idx="299" formatCode="0.00">
                  <c:v>189.75008503044066</c:v>
                </c:pt>
                <c:pt idx="300" formatCode="0.00">
                  <c:v>189.86755177132994</c:v>
                </c:pt>
                <c:pt idx="301" formatCode="0.00">
                  <c:v>189.98383836373318</c:v>
                </c:pt>
                <c:pt idx="302" formatCode="0.00">
                  <c:v>190.09896484992959</c:v>
                </c:pt>
                <c:pt idx="303" formatCode="0.00">
                  <c:v>190.21295076257894</c:v>
                </c:pt>
                <c:pt idx="304" formatCode="0.00">
                  <c:v>190.32581514248542</c:v>
                </c:pt>
                <c:pt idx="305" formatCode="0.00">
                  <c:v>190.43757655557599</c:v>
                </c:pt>
                <c:pt idx="306" formatCode="0.00">
                  <c:v>190.54825310913512</c:v>
                </c:pt>
                <c:pt idx="307" formatCode="0.00">
                  <c:v>190.65786246733546</c:v>
                </c:pt>
                <c:pt idx="308" formatCode="0.00">
                  <c:v>190.7664218661015</c:v>
                </c:pt>
                <c:pt idx="309" formatCode="0.00">
                  <c:v>190.87394812734024</c:v>
                </c:pt>
                <c:pt idx="310" formatCode="0.00">
                  <c:v>190.98045767257224</c:v>
                </c:pt>
                <c:pt idx="311" formatCode="0.00">
                  <c:v>191.0859665359927</c:v>
                </c:pt>
                <c:pt idx="312" formatCode="0.00">
                  <c:v>191.19049037699241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FF-4F28-B663-D94B12BA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892296"/>
        <c:axId val="574893936"/>
      </c:lineChart>
      <c:catAx>
        <c:axId val="5748922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3936"/>
        <c:crosses val="autoZero"/>
        <c:auto val="1"/>
        <c:lblAlgn val="ctr"/>
        <c:lblOffset val="100"/>
        <c:noMultiLvlLbl val="0"/>
      </c:catAx>
      <c:valAx>
        <c:axId val="5748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Sheet6!$B$2:$B$314</c:f>
              <c:numCache>
                <c:formatCode>General</c:formatCode>
                <c:ptCount val="313"/>
                <c:pt idx="0">
                  <c:v>188</c:v>
                </c:pt>
                <c:pt idx="1">
                  <c:v>193</c:v>
                </c:pt>
                <c:pt idx="2">
                  <c:v>193</c:v>
                </c:pt>
                <c:pt idx="3">
                  <c:v>198</c:v>
                </c:pt>
                <c:pt idx="4">
                  <c:v>197</c:v>
                </c:pt>
                <c:pt idx="5">
                  <c:v>193</c:v>
                </c:pt>
                <c:pt idx="6">
                  <c:v>195</c:v>
                </c:pt>
                <c:pt idx="7">
                  <c:v>195</c:v>
                </c:pt>
                <c:pt idx="8">
                  <c:v>196</c:v>
                </c:pt>
                <c:pt idx="9">
                  <c:v>199</c:v>
                </c:pt>
                <c:pt idx="10">
                  <c:v>204</c:v>
                </c:pt>
                <c:pt idx="11">
                  <c:v>204</c:v>
                </c:pt>
                <c:pt idx="12">
                  <c:v>198</c:v>
                </c:pt>
                <c:pt idx="13">
                  <c:v>195</c:v>
                </c:pt>
                <c:pt idx="14">
                  <c:v>195</c:v>
                </c:pt>
                <c:pt idx="15">
                  <c:v>194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203</c:v>
                </c:pt>
                <c:pt idx="20">
                  <c:v>201</c:v>
                </c:pt>
                <c:pt idx="21">
                  <c:v>200</c:v>
                </c:pt>
                <c:pt idx="22">
                  <c:v>196</c:v>
                </c:pt>
                <c:pt idx="23">
                  <c:v>201</c:v>
                </c:pt>
                <c:pt idx="24">
                  <c:v>201</c:v>
                </c:pt>
                <c:pt idx="25">
                  <c:v>205</c:v>
                </c:pt>
                <c:pt idx="26">
                  <c:v>206</c:v>
                </c:pt>
                <c:pt idx="27">
                  <c:v>200</c:v>
                </c:pt>
                <c:pt idx="28">
                  <c:v>197</c:v>
                </c:pt>
                <c:pt idx="29">
                  <c:v>197</c:v>
                </c:pt>
                <c:pt idx="30">
                  <c:v>199</c:v>
                </c:pt>
                <c:pt idx="31">
                  <c:v>197</c:v>
                </c:pt>
                <c:pt idx="32">
                  <c:v>194</c:v>
                </c:pt>
                <c:pt idx="33">
                  <c:v>195</c:v>
                </c:pt>
                <c:pt idx="34">
                  <c:v>197</c:v>
                </c:pt>
                <c:pt idx="35">
                  <c:v>194</c:v>
                </c:pt>
                <c:pt idx="36">
                  <c:v>193</c:v>
                </c:pt>
                <c:pt idx="37">
                  <c:v>187</c:v>
                </c:pt>
                <c:pt idx="38">
                  <c:v>189</c:v>
                </c:pt>
                <c:pt idx="39">
                  <c:v>191</c:v>
                </c:pt>
                <c:pt idx="40">
                  <c:v>184</c:v>
                </c:pt>
                <c:pt idx="41">
                  <c:v>186</c:v>
                </c:pt>
                <c:pt idx="42">
                  <c:v>187</c:v>
                </c:pt>
                <c:pt idx="43">
                  <c:v>191</c:v>
                </c:pt>
                <c:pt idx="44">
                  <c:v>191</c:v>
                </c:pt>
                <c:pt idx="45">
                  <c:v>190</c:v>
                </c:pt>
                <c:pt idx="46">
                  <c:v>189</c:v>
                </c:pt>
                <c:pt idx="47">
                  <c:v>188</c:v>
                </c:pt>
                <c:pt idx="48">
                  <c:v>183</c:v>
                </c:pt>
                <c:pt idx="49">
                  <c:v>181</c:v>
                </c:pt>
                <c:pt idx="50">
                  <c:v>185</c:v>
                </c:pt>
                <c:pt idx="51">
                  <c:v>187</c:v>
                </c:pt>
                <c:pt idx="52">
                  <c:v>185</c:v>
                </c:pt>
                <c:pt idx="53">
                  <c:v>185</c:v>
                </c:pt>
                <c:pt idx="54">
                  <c:v>182</c:v>
                </c:pt>
                <c:pt idx="55">
                  <c:v>180</c:v>
                </c:pt>
                <c:pt idx="56">
                  <c:v>177</c:v>
                </c:pt>
                <c:pt idx="57">
                  <c:v>179</c:v>
                </c:pt>
                <c:pt idx="58">
                  <c:v>177</c:v>
                </c:pt>
                <c:pt idx="59">
                  <c:v>178</c:v>
                </c:pt>
                <c:pt idx="60">
                  <c:v>175</c:v>
                </c:pt>
                <c:pt idx="61">
                  <c:v>181</c:v>
                </c:pt>
                <c:pt idx="62">
                  <c:v>181</c:v>
                </c:pt>
                <c:pt idx="63">
                  <c:v>183</c:v>
                </c:pt>
                <c:pt idx="64">
                  <c:v>180</c:v>
                </c:pt>
                <c:pt idx="65">
                  <c:v>180</c:v>
                </c:pt>
                <c:pt idx="66">
                  <c:v>179</c:v>
                </c:pt>
                <c:pt idx="67">
                  <c:v>171</c:v>
                </c:pt>
                <c:pt idx="68">
                  <c:v>168</c:v>
                </c:pt>
                <c:pt idx="69">
                  <c:v>169</c:v>
                </c:pt>
                <c:pt idx="70">
                  <c:v>169</c:v>
                </c:pt>
                <c:pt idx="71">
                  <c:v>174</c:v>
                </c:pt>
                <c:pt idx="72">
                  <c:v>177</c:v>
                </c:pt>
                <c:pt idx="73">
                  <c:v>176</c:v>
                </c:pt>
                <c:pt idx="74">
                  <c:v>176</c:v>
                </c:pt>
                <c:pt idx="75">
                  <c:v>177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178</c:v>
                </c:pt>
                <c:pt idx="80">
                  <c:v>178</c:v>
                </c:pt>
                <c:pt idx="81">
                  <c:v>175</c:v>
                </c:pt>
                <c:pt idx="82">
                  <c:v>173</c:v>
                </c:pt>
                <c:pt idx="83">
                  <c:v>173</c:v>
                </c:pt>
                <c:pt idx="84">
                  <c:v>175</c:v>
                </c:pt>
                <c:pt idx="85">
                  <c:v>179</c:v>
                </c:pt>
                <c:pt idx="86">
                  <c:v>172</c:v>
                </c:pt>
                <c:pt idx="87">
                  <c:v>176</c:v>
                </c:pt>
                <c:pt idx="88">
                  <c:v>175</c:v>
                </c:pt>
                <c:pt idx="89">
                  <c:v>177</c:v>
                </c:pt>
                <c:pt idx="90">
                  <c:v>180</c:v>
                </c:pt>
                <c:pt idx="91">
                  <c:v>181</c:v>
                </c:pt>
                <c:pt idx="92">
                  <c:v>181</c:v>
                </c:pt>
                <c:pt idx="93">
                  <c:v>180</c:v>
                </c:pt>
                <c:pt idx="94">
                  <c:v>181</c:v>
                </c:pt>
                <c:pt idx="95">
                  <c:v>180</c:v>
                </c:pt>
                <c:pt idx="96">
                  <c:v>175</c:v>
                </c:pt>
                <c:pt idx="97">
                  <c:v>173</c:v>
                </c:pt>
                <c:pt idx="98">
                  <c:v>171</c:v>
                </c:pt>
                <c:pt idx="99">
                  <c:v>172</c:v>
                </c:pt>
                <c:pt idx="100">
                  <c:v>172</c:v>
                </c:pt>
                <c:pt idx="101">
                  <c:v>174</c:v>
                </c:pt>
                <c:pt idx="102">
                  <c:v>175</c:v>
                </c:pt>
                <c:pt idx="103">
                  <c:v>172</c:v>
                </c:pt>
                <c:pt idx="104">
                  <c:v>168</c:v>
                </c:pt>
                <c:pt idx="105">
                  <c:v>166</c:v>
                </c:pt>
                <c:pt idx="106">
                  <c:v>164</c:v>
                </c:pt>
                <c:pt idx="107">
                  <c:v>161</c:v>
                </c:pt>
                <c:pt idx="108">
                  <c:v>158</c:v>
                </c:pt>
                <c:pt idx="109">
                  <c:v>157</c:v>
                </c:pt>
                <c:pt idx="110">
                  <c:v>157</c:v>
                </c:pt>
                <c:pt idx="111">
                  <c:v>156</c:v>
                </c:pt>
                <c:pt idx="112">
                  <c:v>155</c:v>
                </c:pt>
                <c:pt idx="113">
                  <c:v>156</c:v>
                </c:pt>
                <c:pt idx="114">
                  <c:v>161</c:v>
                </c:pt>
                <c:pt idx="115">
                  <c:v>165</c:v>
                </c:pt>
                <c:pt idx="116">
                  <c:v>167</c:v>
                </c:pt>
                <c:pt idx="117">
                  <c:v>169</c:v>
                </c:pt>
                <c:pt idx="118">
                  <c:v>170</c:v>
                </c:pt>
                <c:pt idx="119">
                  <c:v>171</c:v>
                </c:pt>
                <c:pt idx="120">
                  <c:v>171</c:v>
                </c:pt>
                <c:pt idx="121">
                  <c:v>166</c:v>
                </c:pt>
                <c:pt idx="122">
                  <c:v>169</c:v>
                </c:pt>
                <c:pt idx="123">
                  <c:v>169</c:v>
                </c:pt>
                <c:pt idx="124">
                  <c:v>168</c:v>
                </c:pt>
                <c:pt idx="125">
                  <c:v>169</c:v>
                </c:pt>
                <c:pt idx="126">
                  <c:v>169</c:v>
                </c:pt>
                <c:pt idx="127">
                  <c:v>169</c:v>
                </c:pt>
                <c:pt idx="128">
                  <c:v>170</c:v>
                </c:pt>
                <c:pt idx="129">
                  <c:v>171</c:v>
                </c:pt>
                <c:pt idx="130">
                  <c:v>169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169</c:v>
                </c:pt>
                <c:pt idx="135">
                  <c:v>170</c:v>
                </c:pt>
                <c:pt idx="136">
                  <c:v>167</c:v>
                </c:pt>
                <c:pt idx="137">
                  <c:v>169</c:v>
                </c:pt>
                <c:pt idx="138">
                  <c:v>170</c:v>
                </c:pt>
                <c:pt idx="139">
                  <c:v>168</c:v>
                </c:pt>
                <c:pt idx="140">
                  <c:v>170</c:v>
                </c:pt>
                <c:pt idx="141">
                  <c:v>169</c:v>
                </c:pt>
                <c:pt idx="142">
                  <c:v>169</c:v>
                </c:pt>
                <c:pt idx="143">
                  <c:v>167</c:v>
                </c:pt>
                <c:pt idx="144">
                  <c:v>171</c:v>
                </c:pt>
                <c:pt idx="145">
                  <c:v>171</c:v>
                </c:pt>
                <c:pt idx="146">
                  <c:v>168</c:v>
                </c:pt>
                <c:pt idx="147">
                  <c:v>167</c:v>
                </c:pt>
                <c:pt idx="148">
                  <c:v>167</c:v>
                </c:pt>
                <c:pt idx="149">
                  <c:v>168</c:v>
                </c:pt>
                <c:pt idx="150">
                  <c:v>170</c:v>
                </c:pt>
                <c:pt idx="151">
                  <c:v>171</c:v>
                </c:pt>
                <c:pt idx="152">
                  <c:v>171</c:v>
                </c:pt>
                <c:pt idx="153">
                  <c:v>170</c:v>
                </c:pt>
                <c:pt idx="154">
                  <c:v>168</c:v>
                </c:pt>
                <c:pt idx="155">
                  <c:v>170</c:v>
                </c:pt>
                <c:pt idx="156">
                  <c:v>171</c:v>
                </c:pt>
                <c:pt idx="157">
                  <c:v>170</c:v>
                </c:pt>
                <c:pt idx="158">
                  <c:v>171</c:v>
                </c:pt>
                <c:pt idx="159">
                  <c:v>171</c:v>
                </c:pt>
                <c:pt idx="160">
                  <c:v>170</c:v>
                </c:pt>
                <c:pt idx="161">
                  <c:v>167</c:v>
                </c:pt>
                <c:pt idx="162">
                  <c:v>169</c:v>
                </c:pt>
                <c:pt idx="163">
                  <c:v>172</c:v>
                </c:pt>
                <c:pt idx="164">
                  <c:v>174</c:v>
                </c:pt>
                <c:pt idx="165">
                  <c:v>174</c:v>
                </c:pt>
                <c:pt idx="166">
                  <c:v>175</c:v>
                </c:pt>
                <c:pt idx="167">
                  <c:v>171</c:v>
                </c:pt>
                <c:pt idx="168">
                  <c:v>168</c:v>
                </c:pt>
                <c:pt idx="169">
                  <c:v>168</c:v>
                </c:pt>
                <c:pt idx="170">
                  <c:v>163</c:v>
                </c:pt>
                <c:pt idx="171">
                  <c:v>158</c:v>
                </c:pt>
                <c:pt idx="172">
                  <c:v>159</c:v>
                </c:pt>
                <c:pt idx="173">
                  <c:v>166</c:v>
                </c:pt>
                <c:pt idx="174">
                  <c:v>168</c:v>
                </c:pt>
                <c:pt idx="175">
                  <c:v>167</c:v>
                </c:pt>
                <c:pt idx="176">
                  <c:v>170</c:v>
                </c:pt>
                <c:pt idx="177">
                  <c:v>174</c:v>
                </c:pt>
                <c:pt idx="178">
                  <c:v>173</c:v>
                </c:pt>
                <c:pt idx="179">
                  <c:v>172</c:v>
                </c:pt>
                <c:pt idx="180">
                  <c:v>171</c:v>
                </c:pt>
                <c:pt idx="181">
                  <c:v>165</c:v>
                </c:pt>
                <c:pt idx="182">
                  <c:v>161</c:v>
                </c:pt>
                <c:pt idx="183">
                  <c:v>163</c:v>
                </c:pt>
                <c:pt idx="184">
                  <c:v>158</c:v>
                </c:pt>
                <c:pt idx="185">
                  <c:v>156</c:v>
                </c:pt>
                <c:pt idx="186">
                  <c:v>159</c:v>
                </c:pt>
                <c:pt idx="187">
                  <c:v>160</c:v>
                </c:pt>
                <c:pt idx="188">
                  <c:v>161</c:v>
                </c:pt>
                <c:pt idx="189">
                  <c:v>159</c:v>
                </c:pt>
                <c:pt idx="190">
                  <c:v>159</c:v>
                </c:pt>
                <c:pt idx="191">
                  <c:v>162</c:v>
                </c:pt>
                <c:pt idx="192">
                  <c:v>162</c:v>
                </c:pt>
                <c:pt idx="193">
                  <c:v>159</c:v>
                </c:pt>
                <c:pt idx="194">
                  <c:v>153</c:v>
                </c:pt>
                <c:pt idx="195">
                  <c:v>153</c:v>
                </c:pt>
                <c:pt idx="196">
                  <c:v>153</c:v>
                </c:pt>
                <c:pt idx="197">
                  <c:v>155</c:v>
                </c:pt>
                <c:pt idx="198">
                  <c:v>153</c:v>
                </c:pt>
                <c:pt idx="199">
                  <c:v>155</c:v>
                </c:pt>
                <c:pt idx="200">
                  <c:v>152</c:v>
                </c:pt>
                <c:pt idx="201">
                  <c:v>154</c:v>
                </c:pt>
                <c:pt idx="202">
                  <c:v>153</c:v>
                </c:pt>
                <c:pt idx="203">
                  <c:v>151</c:v>
                </c:pt>
                <c:pt idx="204">
                  <c:v>150</c:v>
                </c:pt>
                <c:pt idx="205">
                  <c:v>147</c:v>
                </c:pt>
                <c:pt idx="206">
                  <c:v>151</c:v>
                </c:pt>
                <c:pt idx="207">
                  <c:v>154</c:v>
                </c:pt>
                <c:pt idx="208">
                  <c:v>155</c:v>
                </c:pt>
                <c:pt idx="209">
                  <c:v>155</c:v>
                </c:pt>
                <c:pt idx="210">
                  <c:v>157</c:v>
                </c:pt>
                <c:pt idx="211">
                  <c:v>156</c:v>
                </c:pt>
                <c:pt idx="212">
                  <c:v>154</c:v>
                </c:pt>
                <c:pt idx="213">
                  <c:v>155</c:v>
                </c:pt>
                <c:pt idx="214">
                  <c:v>154</c:v>
                </c:pt>
                <c:pt idx="215">
                  <c:v>157</c:v>
                </c:pt>
                <c:pt idx="216">
                  <c:v>158</c:v>
                </c:pt>
                <c:pt idx="217">
                  <c:v>155</c:v>
                </c:pt>
                <c:pt idx="218">
                  <c:v>156</c:v>
                </c:pt>
                <c:pt idx="219">
                  <c:v>157</c:v>
                </c:pt>
                <c:pt idx="220">
                  <c:v>158</c:v>
                </c:pt>
                <c:pt idx="221">
                  <c:v>159</c:v>
                </c:pt>
                <c:pt idx="222">
                  <c:v>159</c:v>
                </c:pt>
                <c:pt idx="223">
                  <c:v>161</c:v>
                </c:pt>
                <c:pt idx="224">
                  <c:v>160</c:v>
                </c:pt>
                <c:pt idx="225">
                  <c:v>162</c:v>
                </c:pt>
                <c:pt idx="226">
                  <c:v>163</c:v>
                </c:pt>
                <c:pt idx="227">
                  <c:v>164</c:v>
                </c:pt>
                <c:pt idx="228">
                  <c:v>164</c:v>
                </c:pt>
                <c:pt idx="229">
                  <c:v>162</c:v>
                </c:pt>
                <c:pt idx="230">
                  <c:v>159</c:v>
                </c:pt>
                <c:pt idx="231">
                  <c:v>157</c:v>
                </c:pt>
                <c:pt idx="232">
                  <c:v>156</c:v>
                </c:pt>
                <c:pt idx="233">
                  <c:v>155</c:v>
                </c:pt>
                <c:pt idx="234">
                  <c:v>155</c:v>
                </c:pt>
                <c:pt idx="235">
                  <c:v>159</c:v>
                </c:pt>
                <c:pt idx="236">
                  <c:v>161</c:v>
                </c:pt>
                <c:pt idx="237">
                  <c:v>160</c:v>
                </c:pt>
                <c:pt idx="238">
                  <c:v>163</c:v>
                </c:pt>
                <c:pt idx="239">
                  <c:v>167</c:v>
                </c:pt>
                <c:pt idx="240">
                  <c:v>163</c:v>
                </c:pt>
                <c:pt idx="241">
                  <c:v>164</c:v>
                </c:pt>
                <c:pt idx="242">
                  <c:v>166</c:v>
                </c:pt>
                <c:pt idx="243">
                  <c:v>165</c:v>
                </c:pt>
                <c:pt idx="244">
                  <c:v>164</c:v>
                </c:pt>
                <c:pt idx="245">
                  <c:v>165</c:v>
                </c:pt>
                <c:pt idx="246">
                  <c:v>165</c:v>
                </c:pt>
                <c:pt idx="247">
                  <c:v>160</c:v>
                </c:pt>
                <c:pt idx="248">
                  <c:v>162</c:v>
                </c:pt>
                <c:pt idx="24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B-490F-9591-BCAEC7B6E6A6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Forecast(Price)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Sheet6!$A$2:$A$314</c:f>
              <c:numCache>
                <c:formatCode>m/d/yyyy</c:formatCode>
                <c:ptCount val="313"/>
                <c:pt idx="0">
                  <c:v>43507</c:v>
                </c:pt>
                <c:pt idx="1">
                  <c:v>43508</c:v>
                </c:pt>
                <c:pt idx="2">
                  <c:v>43509</c:v>
                </c:pt>
                <c:pt idx="3">
                  <c:v>43510</c:v>
                </c:pt>
                <c:pt idx="4">
                  <c:v>43511</c:v>
                </c:pt>
                <c:pt idx="5">
                  <c:v>43512</c:v>
                </c:pt>
                <c:pt idx="6">
                  <c:v>43513</c:v>
                </c:pt>
                <c:pt idx="7">
                  <c:v>43514</c:v>
                </c:pt>
                <c:pt idx="8">
                  <c:v>43515</c:v>
                </c:pt>
                <c:pt idx="9">
                  <c:v>43516</c:v>
                </c:pt>
                <c:pt idx="10">
                  <c:v>43517</c:v>
                </c:pt>
                <c:pt idx="11">
                  <c:v>43518</c:v>
                </c:pt>
                <c:pt idx="12">
                  <c:v>43519</c:v>
                </c:pt>
                <c:pt idx="13">
                  <c:v>43520</c:v>
                </c:pt>
                <c:pt idx="14">
                  <c:v>43521</c:v>
                </c:pt>
                <c:pt idx="15">
                  <c:v>43522</c:v>
                </c:pt>
                <c:pt idx="16">
                  <c:v>43523</c:v>
                </c:pt>
                <c:pt idx="17">
                  <c:v>43524</c:v>
                </c:pt>
                <c:pt idx="18">
                  <c:v>43525</c:v>
                </c:pt>
                <c:pt idx="19">
                  <c:v>43526</c:v>
                </c:pt>
                <c:pt idx="20">
                  <c:v>43527</c:v>
                </c:pt>
                <c:pt idx="21">
                  <c:v>43528</c:v>
                </c:pt>
                <c:pt idx="22">
                  <c:v>43529</c:v>
                </c:pt>
                <c:pt idx="23">
                  <c:v>43530</c:v>
                </c:pt>
                <c:pt idx="24">
                  <c:v>43531</c:v>
                </c:pt>
                <c:pt idx="25">
                  <c:v>43532</c:v>
                </c:pt>
                <c:pt idx="26">
                  <c:v>43533</c:v>
                </c:pt>
                <c:pt idx="27">
                  <c:v>43534</c:v>
                </c:pt>
                <c:pt idx="28">
                  <c:v>43535</c:v>
                </c:pt>
                <c:pt idx="29">
                  <c:v>43536</c:v>
                </c:pt>
                <c:pt idx="30">
                  <c:v>43537</c:v>
                </c:pt>
                <c:pt idx="31">
                  <c:v>43538</c:v>
                </c:pt>
                <c:pt idx="32">
                  <c:v>43539</c:v>
                </c:pt>
                <c:pt idx="33">
                  <c:v>43540</c:v>
                </c:pt>
                <c:pt idx="34">
                  <c:v>43541</c:v>
                </c:pt>
                <c:pt idx="35">
                  <c:v>43542</c:v>
                </c:pt>
                <c:pt idx="36">
                  <c:v>43543</c:v>
                </c:pt>
                <c:pt idx="37">
                  <c:v>43544</c:v>
                </c:pt>
                <c:pt idx="38">
                  <c:v>43545</c:v>
                </c:pt>
                <c:pt idx="39">
                  <c:v>43546</c:v>
                </c:pt>
                <c:pt idx="40">
                  <c:v>43547</c:v>
                </c:pt>
                <c:pt idx="41">
                  <c:v>43548</c:v>
                </c:pt>
                <c:pt idx="42">
                  <c:v>43549</c:v>
                </c:pt>
                <c:pt idx="43">
                  <c:v>43550</c:v>
                </c:pt>
                <c:pt idx="44">
                  <c:v>43551</c:v>
                </c:pt>
                <c:pt idx="45">
                  <c:v>43552</c:v>
                </c:pt>
                <c:pt idx="46">
                  <c:v>43553</c:v>
                </c:pt>
                <c:pt idx="47">
                  <c:v>43554</c:v>
                </c:pt>
                <c:pt idx="48">
                  <c:v>43555</c:v>
                </c:pt>
                <c:pt idx="49">
                  <c:v>43556</c:v>
                </c:pt>
                <c:pt idx="50">
                  <c:v>43557</c:v>
                </c:pt>
                <c:pt idx="51">
                  <c:v>43558</c:v>
                </c:pt>
                <c:pt idx="52">
                  <c:v>43559</c:v>
                </c:pt>
                <c:pt idx="53">
                  <c:v>43560</c:v>
                </c:pt>
                <c:pt idx="54">
                  <c:v>43561</c:v>
                </c:pt>
                <c:pt idx="55">
                  <c:v>43562</c:v>
                </c:pt>
                <c:pt idx="56">
                  <c:v>43563</c:v>
                </c:pt>
                <c:pt idx="57">
                  <c:v>43564</c:v>
                </c:pt>
                <c:pt idx="58">
                  <c:v>43565</c:v>
                </c:pt>
                <c:pt idx="59">
                  <c:v>43566</c:v>
                </c:pt>
                <c:pt idx="60">
                  <c:v>43567</c:v>
                </c:pt>
                <c:pt idx="61">
                  <c:v>43568</c:v>
                </c:pt>
                <c:pt idx="62">
                  <c:v>43569</c:v>
                </c:pt>
                <c:pt idx="63">
                  <c:v>43570</c:v>
                </c:pt>
                <c:pt idx="64">
                  <c:v>43571</c:v>
                </c:pt>
                <c:pt idx="65">
                  <c:v>43572</c:v>
                </c:pt>
                <c:pt idx="66">
                  <c:v>43573</c:v>
                </c:pt>
                <c:pt idx="67">
                  <c:v>43574</c:v>
                </c:pt>
                <c:pt idx="68">
                  <c:v>43575</c:v>
                </c:pt>
                <c:pt idx="69">
                  <c:v>43576</c:v>
                </c:pt>
                <c:pt idx="70">
                  <c:v>43577</c:v>
                </c:pt>
                <c:pt idx="71">
                  <c:v>43578</c:v>
                </c:pt>
                <c:pt idx="72">
                  <c:v>43579</c:v>
                </c:pt>
                <c:pt idx="73">
                  <c:v>43580</c:v>
                </c:pt>
                <c:pt idx="74">
                  <c:v>43581</c:v>
                </c:pt>
                <c:pt idx="75">
                  <c:v>43582</c:v>
                </c:pt>
                <c:pt idx="76">
                  <c:v>43583</c:v>
                </c:pt>
                <c:pt idx="77">
                  <c:v>43584</c:v>
                </c:pt>
                <c:pt idx="78">
                  <c:v>43585</c:v>
                </c:pt>
                <c:pt idx="79">
                  <c:v>43586</c:v>
                </c:pt>
                <c:pt idx="80">
                  <c:v>43587</c:v>
                </c:pt>
                <c:pt idx="81">
                  <c:v>43588</c:v>
                </c:pt>
                <c:pt idx="82">
                  <c:v>43589</c:v>
                </c:pt>
                <c:pt idx="83">
                  <c:v>43590</c:v>
                </c:pt>
                <c:pt idx="84">
                  <c:v>43591</c:v>
                </c:pt>
                <c:pt idx="85">
                  <c:v>43592</c:v>
                </c:pt>
                <c:pt idx="86">
                  <c:v>43593</c:v>
                </c:pt>
                <c:pt idx="87">
                  <c:v>43594</c:v>
                </c:pt>
                <c:pt idx="88">
                  <c:v>43595</c:v>
                </c:pt>
                <c:pt idx="89">
                  <c:v>43596</c:v>
                </c:pt>
                <c:pt idx="90">
                  <c:v>43597</c:v>
                </c:pt>
                <c:pt idx="91">
                  <c:v>43598</c:v>
                </c:pt>
                <c:pt idx="92">
                  <c:v>43599</c:v>
                </c:pt>
                <c:pt idx="93">
                  <c:v>43600</c:v>
                </c:pt>
                <c:pt idx="94">
                  <c:v>43601</c:v>
                </c:pt>
                <c:pt idx="95">
                  <c:v>43602</c:v>
                </c:pt>
                <c:pt idx="96">
                  <c:v>43603</c:v>
                </c:pt>
                <c:pt idx="97">
                  <c:v>43604</c:v>
                </c:pt>
                <c:pt idx="98">
                  <c:v>43605</c:v>
                </c:pt>
                <c:pt idx="99">
                  <c:v>43606</c:v>
                </c:pt>
                <c:pt idx="100">
                  <c:v>43607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43775</c:v>
                </c:pt>
                <c:pt idx="269">
                  <c:v>43776</c:v>
                </c:pt>
                <c:pt idx="270">
                  <c:v>43777</c:v>
                </c:pt>
                <c:pt idx="271">
                  <c:v>43778</c:v>
                </c:pt>
                <c:pt idx="272">
                  <c:v>43779</c:v>
                </c:pt>
                <c:pt idx="273">
                  <c:v>43780</c:v>
                </c:pt>
                <c:pt idx="274">
                  <c:v>43781</c:v>
                </c:pt>
                <c:pt idx="275">
                  <c:v>43782</c:v>
                </c:pt>
                <c:pt idx="276">
                  <c:v>43783</c:v>
                </c:pt>
                <c:pt idx="277">
                  <c:v>43784</c:v>
                </c:pt>
                <c:pt idx="278">
                  <c:v>43785</c:v>
                </c:pt>
                <c:pt idx="279">
                  <c:v>43786</c:v>
                </c:pt>
                <c:pt idx="280">
                  <c:v>43787</c:v>
                </c:pt>
                <c:pt idx="281">
                  <c:v>43788</c:v>
                </c:pt>
                <c:pt idx="282">
                  <c:v>43789</c:v>
                </c:pt>
                <c:pt idx="283">
                  <c:v>43790</c:v>
                </c:pt>
                <c:pt idx="284">
                  <c:v>43791</c:v>
                </c:pt>
                <c:pt idx="285">
                  <c:v>43792</c:v>
                </c:pt>
                <c:pt idx="286">
                  <c:v>43793</c:v>
                </c:pt>
                <c:pt idx="287">
                  <c:v>43794</c:v>
                </c:pt>
                <c:pt idx="288">
                  <c:v>43795</c:v>
                </c:pt>
                <c:pt idx="289">
                  <c:v>43796</c:v>
                </c:pt>
                <c:pt idx="290">
                  <c:v>43797</c:v>
                </c:pt>
                <c:pt idx="291">
                  <c:v>43798</c:v>
                </c:pt>
                <c:pt idx="292">
                  <c:v>43799</c:v>
                </c:pt>
                <c:pt idx="293">
                  <c:v>43800</c:v>
                </c:pt>
                <c:pt idx="294">
                  <c:v>43801</c:v>
                </c:pt>
                <c:pt idx="295">
                  <c:v>43802</c:v>
                </c:pt>
                <c:pt idx="296">
                  <c:v>43803</c:v>
                </c:pt>
                <c:pt idx="297">
                  <c:v>43804</c:v>
                </c:pt>
                <c:pt idx="298">
                  <c:v>43805</c:v>
                </c:pt>
                <c:pt idx="299">
                  <c:v>43806</c:v>
                </c:pt>
                <c:pt idx="300">
                  <c:v>43807</c:v>
                </c:pt>
                <c:pt idx="301">
                  <c:v>43808</c:v>
                </c:pt>
                <c:pt idx="302">
                  <c:v>43809</c:v>
                </c:pt>
                <c:pt idx="303">
                  <c:v>43810</c:v>
                </c:pt>
                <c:pt idx="304">
                  <c:v>43811</c:v>
                </c:pt>
                <c:pt idx="305">
                  <c:v>43812</c:v>
                </c:pt>
                <c:pt idx="306">
                  <c:v>43813</c:v>
                </c:pt>
                <c:pt idx="307">
                  <c:v>43814</c:v>
                </c:pt>
                <c:pt idx="308">
                  <c:v>43815</c:v>
                </c:pt>
                <c:pt idx="309">
                  <c:v>43816</c:v>
                </c:pt>
                <c:pt idx="310">
                  <c:v>43817</c:v>
                </c:pt>
                <c:pt idx="311">
                  <c:v>43818</c:v>
                </c:pt>
                <c:pt idx="312">
                  <c:v>43819</c:v>
                </c:pt>
              </c:numCache>
            </c:numRef>
          </c:cat>
          <c:val>
            <c:numRef>
              <c:f>Sheet6!$C$2:$C$314</c:f>
              <c:numCache>
                <c:formatCode>General</c:formatCode>
                <c:ptCount val="313"/>
                <c:pt idx="202">
                  <c:v>153</c:v>
                </c:pt>
                <c:pt idx="203">
                  <c:v>152.80310485409595</c:v>
                </c:pt>
                <c:pt idx="204">
                  <c:v>152.60620970819193</c:v>
                </c:pt>
                <c:pt idx="205">
                  <c:v>152.40931456228788</c:v>
                </c:pt>
                <c:pt idx="206">
                  <c:v>152.21241941638382</c:v>
                </c:pt>
                <c:pt idx="207">
                  <c:v>152.01552427047977</c:v>
                </c:pt>
                <c:pt idx="208">
                  <c:v>151.81862912457575</c:v>
                </c:pt>
                <c:pt idx="209">
                  <c:v>151.6217339786717</c:v>
                </c:pt>
                <c:pt idx="210">
                  <c:v>151.42483883276765</c:v>
                </c:pt>
                <c:pt idx="211">
                  <c:v>151.22794368686363</c:v>
                </c:pt>
                <c:pt idx="212">
                  <c:v>151.03104854095957</c:v>
                </c:pt>
                <c:pt idx="213">
                  <c:v>150.83415339505552</c:v>
                </c:pt>
                <c:pt idx="214">
                  <c:v>150.6372582491515</c:v>
                </c:pt>
                <c:pt idx="215">
                  <c:v>150.44036310324745</c:v>
                </c:pt>
                <c:pt idx="216">
                  <c:v>150.2434679573434</c:v>
                </c:pt>
                <c:pt idx="217">
                  <c:v>150.04657281143935</c:v>
                </c:pt>
                <c:pt idx="218">
                  <c:v>149.84967766553532</c:v>
                </c:pt>
                <c:pt idx="219">
                  <c:v>149.65278251963127</c:v>
                </c:pt>
                <c:pt idx="220">
                  <c:v>149.45588737372722</c:v>
                </c:pt>
                <c:pt idx="221">
                  <c:v>149.2589922278232</c:v>
                </c:pt>
                <c:pt idx="222">
                  <c:v>149.06209708191915</c:v>
                </c:pt>
                <c:pt idx="223">
                  <c:v>148.8652019360151</c:v>
                </c:pt>
                <c:pt idx="224">
                  <c:v>148.66830679011105</c:v>
                </c:pt>
                <c:pt idx="225">
                  <c:v>148.47141164420702</c:v>
                </c:pt>
                <c:pt idx="226">
                  <c:v>148.27451649830297</c:v>
                </c:pt>
                <c:pt idx="227">
                  <c:v>148.07762135239892</c:v>
                </c:pt>
                <c:pt idx="228">
                  <c:v>147.8807262064949</c:v>
                </c:pt>
                <c:pt idx="229">
                  <c:v>147.68383106059085</c:v>
                </c:pt>
                <c:pt idx="230">
                  <c:v>147.4869359146868</c:v>
                </c:pt>
                <c:pt idx="231">
                  <c:v>147.29004076878277</c:v>
                </c:pt>
                <c:pt idx="232">
                  <c:v>147.09314562287872</c:v>
                </c:pt>
                <c:pt idx="233">
                  <c:v>146.89625047697467</c:v>
                </c:pt>
                <c:pt idx="234">
                  <c:v>146.69935533107062</c:v>
                </c:pt>
                <c:pt idx="235">
                  <c:v>146.5024601851666</c:v>
                </c:pt>
                <c:pt idx="236">
                  <c:v>146.30556503926255</c:v>
                </c:pt>
                <c:pt idx="237">
                  <c:v>146.1086698933585</c:v>
                </c:pt>
                <c:pt idx="238">
                  <c:v>145.91177474745447</c:v>
                </c:pt>
                <c:pt idx="239">
                  <c:v>145.71487960155042</c:v>
                </c:pt>
                <c:pt idx="240">
                  <c:v>145.51798445564637</c:v>
                </c:pt>
                <c:pt idx="241">
                  <c:v>145.32108930974232</c:v>
                </c:pt>
                <c:pt idx="242">
                  <c:v>145.1241941638383</c:v>
                </c:pt>
                <c:pt idx="243">
                  <c:v>144.92729901793425</c:v>
                </c:pt>
                <c:pt idx="244">
                  <c:v>144.73040387203019</c:v>
                </c:pt>
                <c:pt idx="245">
                  <c:v>144.53350872612617</c:v>
                </c:pt>
                <c:pt idx="246">
                  <c:v>144.33661358022212</c:v>
                </c:pt>
                <c:pt idx="247">
                  <c:v>144.13971843431807</c:v>
                </c:pt>
                <c:pt idx="248">
                  <c:v>143.94282328841405</c:v>
                </c:pt>
                <c:pt idx="249">
                  <c:v>143.74592814251</c:v>
                </c:pt>
                <c:pt idx="250">
                  <c:v>143.54903299660594</c:v>
                </c:pt>
                <c:pt idx="251">
                  <c:v>143.35213785070189</c:v>
                </c:pt>
                <c:pt idx="252">
                  <c:v>143.15524270479787</c:v>
                </c:pt>
                <c:pt idx="253">
                  <c:v>142.95834755889382</c:v>
                </c:pt>
                <c:pt idx="254">
                  <c:v>142.76145241298977</c:v>
                </c:pt>
                <c:pt idx="255">
                  <c:v>142.56455726708575</c:v>
                </c:pt>
                <c:pt idx="256">
                  <c:v>142.3676621211817</c:v>
                </c:pt>
                <c:pt idx="257">
                  <c:v>142.17076697527764</c:v>
                </c:pt>
                <c:pt idx="258">
                  <c:v>141.97387182937359</c:v>
                </c:pt>
                <c:pt idx="259">
                  <c:v>141.77697668346957</c:v>
                </c:pt>
                <c:pt idx="260">
                  <c:v>141.58008153756552</c:v>
                </c:pt>
                <c:pt idx="261">
                  <c:v>141.38318639166147</c:v>
                </c:pt>
                <c:pt idx="262">
                  <c:v>141.18629124575745</c:v>
                </c:pt>
                <c:pt idx="263">
                  <c:v>140.98939609985339</c:v>
                </c:pt>
                <c:pt idx="264">
                  <c:v>140.79250095394934</c:v>
                </c:pt>
                <c:pt idx="265">
                  <c:v>140.59560580804532</c:v>
                </c:pt>
                <c:pt idx="266">
                  <c:v>140.39871066214127</c:v>
                </c:pt>
                <c:pt idx="267">
                  <c:v>140.20181551623722</c:v>
                </c:pt>
                <c:pt idx="268">
                  <c:v>140.00492037033317</c:v>
                </c:pt>
                <c:pt idx="269">
                  <c:v>139.80802522442914</c:v>
                </c:pt>
                <c:pt idx="270">
                  <c:v>139.61113007852509</c:v>
                </c:pt>
                <c:pt idx="271">
                  <c:v>139.41423493262104</c:v>
                </c:pt>
                <c:pt idx="272">
                  <c:v>139.21733978671702</c:v>
                </c:pt>
                <c:pt idx="273">
                  <c:v>139.02044464081297</c:v>
                </c:pt>
                <c:pt idx="274">
                  <c:v>138.82354949490892</c:v>
                </c:pt>
                <c:pt idx="275">
                  <c:v>138.62665434900487</c:v>
                </c:pt>
                <c:pt idx="276">
                  <c:v>138.42975920310084</c:v>
                </c:pt>
                <c:pt idx="277">
                  <c:v>138.23286405719679</c:v>
                </c:pt>
                <c:pt idx="278">
                  <c:v>138.03596891129274</c:v>
                </c:pt>
                <c:pt idx="279">
                  <c:v>137.83907376538872</c:v>
                </c:pt>
                <c:pt idx="280">
                  <c:v>137.64217861948467</c:v>
                </c:pt>
                <c:pt idx="281">
                  <c:v>137.44528347358062</c:v>
                </c:pt>
                <c:pt idx="282">
                  <c:v>137.24838832767659</c:v>
                </c:pt>
                <c:pt idx="283">
                  <c:v>137.05149318177254</c:v>
                </c:pt>
                <c:pt idx="284">
                  <c:v>136.85459803586849</c:v>
                </c:pt>
                <c:pt idx="285">
                  <c:v>136.65770288996447</c:v>
                </c:pt>
                <c:pt idx="286">
                  <c:v>136.46080774406042</c:v>
                </c:pt>
                <c:pt idx="287">
                  <c:v>136.26391259815637</c:v>
                </c:pt>
                <c:pt idx="288">
                  <c:v>136.06701745225232</c:v>
                </c:pt>
                <c:pt idx="289">
                  <c:v>135.87012230634829</c:v>
                </c:pt>
                <c:pt idx="290">
                  <c:v>135.67322716044424</c:v>
                </c:pt>
                <c:pt idx="291">
                  <c:v>135.47633201454019</c:v>
                </c:pt>
                <c:pt idx="292">
                  <c:v>135.27943686863614</c:v>
                </c:pt>
                <c:pt idx="293">
                  <c:v>135.08254172273212</c:v>
                </c:pt>
                <c:pt idx="294">
                  <c:v>134.88564657682807</c:v>
                </c:pt>
                <c:pt idx="295">
                  <c:v>134.68875143092401</c:v>
                </c:pt>
                <c:pt idx="296">
                  <c:v>134.49185628501999</c:v>
                </c:pt>
                <c:pt idx="297">
                  <c:v>134.29496113911594</c:v>
                </c:pt>
                <c:pt idx="298">
                  <c:v>134.09806599321189</c:v>
                </c:pt>
                <c:pt idx="299">
                  <c:v>133.90117084730787</c:v>
                </c:pt>
                <c:pt idx="300">
                  <c:v>133.70427570140382</c:v>
                </c:pt>
                <c:pt idx="301">
                  <c:v>133.50738055549976</c:v>
                </c:pt>
                <c:pt idx="302">
                  <c:v>133.31048540959574</c:v>
                </c:pt>
                <c:pt idx="303">
                  <c:v>133.11359026369169</c:v>
                </c:pt>
                <c:pt idx="304">
                  <c:v>132.91669511778764</c:v>
                </c:pt>
                <c:pt idx="305">
                  <c:v>132.71979997188359</c:v>
                </c:pt>
                <c:pt idx="306">
                  <c:v>132.52290482597957</c:v>
                </c:pt>
                <c:pt idx="307">
                  <c:v>132.32600968007552</c:v>
                </c:pt>
                <c:pt idx="308">
                  <c:v>132.12911453417146</c:v>
                </c:pt>
                <c:pt idx="309">
                  <c:v>131.93221938826741</c:v>
                </c:pt>
                <c:pt idx="310">
                  <c:v>131.73532424236339</c:v>
                </c:pt>
                <c:pt idx="311">
                  <c:v>131.53842909645934</c:v>
                </c:pt>
                <c:pt idx="312">
                  <c:v>131.34153395055529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B-490F-9591-BCAEC7B6E6A6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Lower Confidence Bound(Price)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Sheet6!$A$2:$A$314</c:f>
              <c:numCache>
                <c:formatCode>m/d/yyyy</c:formatCode>
                <c:ptCount val="313"/>
                <c:pt idx="0">
                  <c:v>43507</c:v>
                </c:pt>
                <c:pt idx="1">
                  <c:v>43508</c:v>
                </c:pt>
                <c:pt idx="2">
                  <c:v>43509</c:v>
                </c:pt>
                <c:pt idx="3">
                  <c:v>43510</c:v>
                </c:pt>
                <c:pt idx="4">
                  <c:v>43511</c:v>
                </c:pt>
                <c:pt idx="5">
                  <c:v>43512</c:v>
                </c:pt>
                <c:pt idx="6">
                  <c:v>43513</c:v>
                </c:pt>
                <c:pt idx="7">
                  <c:v>43514</c:v>
                </c:pt>
                <c:pt idx="8">
                  <c:v>43515</c:v>
                </c:pt>
                <c:pt idx="9">
                  <c:v>43516</c:v>
                </c:pt>
                <c:pt idx="10">
                  <c:v>43517</c:v>
                </c:pt>
                <c:pt idx="11">
                  <c:v>43518</c:v>
                </c:pt>
                <c:pt idx="12">
                  <c:v>43519</c:v>
                </c:pt>
                <c:pt idx="13">
                  <c:v>43520</c:v>
                </c:pt>
                <c:pt idx="14">
                  <c:v>43521</c:v>
                </c:pt>
                <c:pt idx="15">
                  <c:v>43522</c:v>
                </c:pt>
                <c:pt idx="16">
                  <c:v>43523</c:v>
                </c:pt>
                <c:pt idx="17">
                  <c:v>43524</c:v>
                </c:pt>
                <c:pt idx="18">
                  <c:v>43525</c:v>
                </c:pt>
                <c:pt idx="19">
                  <c:v>43526</c:v>
                </c:pt>
                <c:pt idx="20">
                  <c:v>43527</c:v>
                </c:pt>
                <c:pt idx="21">
                  <c:v>43528</c:v>
                </c:pt>
                <c:pt idx="22">
                  <c:v>43529</c:v>
                </c:pt>
                <c:pt idx="23">
                  <c:v>43530</c:v>
                </c:pt>
                <c:pt idx="24">
                  <c:v>43531</c:v>
                </c:pt>
                <c:pt idx="25">
                  <c:v>43532</c:v>
                </c:pt>
                <c:pt idx="26">
                  <c:v>43533</c:v>
                </c:pt>
                <c:pt idx="27">
                  <c:v>43534</c:v>
                </c:pt>
                <c:pt idx="28">
                  <c:v>43535</c:v>
                </c:pt>
                <c:pt idx="29">
                  <c:v>43536</c:v>
                </c:pt>
                <c:pt idx="30">
                  <c:v>43537</c:v>
                </c:pt>
                <c:pt idx="31">
                  <c:v>43538</c:v>
                </c:pt>
                <c:pt idx="32">
                  <c:v>43539</c:v>
                </c:pt>
                <c:pt idx="33">
                  <c:v>43540</c:v>
                </c:pt>
                <c:pt idx="34">
                  <c:v>43541</c:v>
                </c:pt>
                <c:pt idx="35">
                  <c:v>43542</c:v>
                </c:pt>
                <c:pt idx="36">
                  <c:v>43543</c:v>
                </c:pt>
                <c:pt idx="37">
                  <c:v>43544</c:v>
                </c:pt>
                <c:pt idx="38">
                  <c:v>43545</c:v>
                </c:pt>
                <c:pt idx="39">
                  <c:v>43546</c:v>
                </c:pt>
                <c:pt idx="40">
                  <c:v>43547</c:v>
                </c:pt>
                <c:pt idx="41">
                  <c:v>43548</c:v>
                </c:pt>
                <c:pt idx="42">
                  <c:v>43549</c:v>
                </c:pt>
                <c:pt idx="43">
                  <c:v>43550</c:v>
                </c:pt>
                <c:pt idx="44">
                  <c:v>43551</c:v>
                </c:pt>
                <c:pt idx="45">
                  <c:v>43552</c:v>
                </c:pt>
                <c:pt idx="46">
                  <c:v>43553</c:v>
                </c:pt>
                <c:pt idx="47">
                  <c:v>43554</c:v>
                </c:pt>
                <c:pt idx="48">
                  <c:v>43555</c:v>
                </c:pt>
                <c:pt idx="49">
                  <c:v>43556</c:v>
                </c:pt>
                <c:pt idx="50">
                  <c:v>43557</c:v>
                </c:pt>
                <c:pt idx="51">
                  <c:v>43558</c:v>
                </c:pt>
                <c:pt idx="52">
                  <c:v>43559</c:v>
                </c:pt>
                <c:pt idx="53">
                  <c:v>43560</c:v>
                </c:pt>
                <c:pt idx="54">
                  <c:v>43561</c:v>
                </c:pt>
                <c:pt idx="55">
                  <c:v>43562</c:v>
                </c:pt>
                <c:pt idx="56">
                  <c:v>43563</c:v>
                </c:pt>
                <c:pt idx="57">
                  <c:v>43564</c:v>
                </c:pt>
                <c:pt idx="58">
                  <c:v>43565</c:v>
                </c:pt>
                <c:pt idx="59">
                  <c:v>43566</c:v>
                </c:pt>
                <c:pt idx="60">
                  <c:v>43567</c:v>
                </c:pt>
                <c:pt idx="61">
                  <c:v>43568</c:v>
                </c:pt>
                <c:pt idx="62">
                  <c:v>43569</c:v>
                </c:pt>
                <c:pt idx="63">
                  <c:v>43570</c:v>
                </c:pt>
                <c:pt idx="64">
                  <c:v>43571</c:v>
                </c:pt>
                <c:pt idx="65">
                  <c:v>43572</c:v>
                </c:pt>
                <c:pt idx="66">
                  <c:v>43573</c:v>
                </c:pt>
                <c:pt idx="67">
                  <c:v>43574</c:v>
                </c:pt>
                <c:pt idx="68">
                  <c:v>43575</c:v>
                </c:pt>
                <c:pt idx="69">
                  <c:v>43576</c:v>
                </c:pt>
                <c:pt idx="70">
                  <c:v>43577</c:v>
                </c:pt>
                <c:pt idx="71">
                  <c:v>43578</c:v>
                </c:pt>
                <c:pt idx="72">
                  <c:v>43579</c:v>
                </c:pt>
                <c:pt idx="73">
                  <c:v>43580</c:v>
                </c:pt>
                <c:pt idx="74">
                  <c:v>43581</c:v>
                </c:pt>
                <c:pt idx="75">
                  <c:v>43582</c:v>
                </c:pt>
                <c:pt idx="76">
                  <c:v>43583</c:v>
                </c:pt>
                <c:pt idx="77">
                  <c:v>43584</c:v>
                </c:pt>
                <c:pt idx="78">
                  <c:v>43585</c:v>
                </c:pt>
                <c:pt idx="79">
                  <c:v>43586</c:v>
                </c:pt>
                <c:pt idx="80">
                  <c:v>43587</c:v>
                </c:pt>
                <c:pt idx="81">
                  <c:v>43588</c:v>
                </c:pt>
                <c:pt idx="82">
                  <c:v>43589</c:v>
                </c:pt>
                <c:pt idx="83">
                  <c:v>43590</c:v>
                </c:pt>
                <c:pt idx="84">
                  <c:v>43591</c:v>
                </c:pt>
                <c:pt idx="85">
                  <c:v>43592</c:v>
                </c:pt>
                <c:pt idx="86">
                  <c:v>43593</c:v>
                </c:pt>
                <c:pt idx="87">
                  <c:v>43594</c:v>
                </c:pt>
                <c:pt idx="88">
                  <c:v>43595</c:v>
                </c:pt>
                <c:pt idx="89">
                  <c:v>43596</c:v>
                </c:pt>
                <c:pt idx="90">
                  <c:v>43597</c:v>
                </c:pt>
                <c:pt idx="91">
                  <c:v>43598</c:v>
                </c:pt>
                <c:pt idx="92">
                  <c:v>43599</c:v>
                </c:pt>
                <c:pt idx="93">
                  <c:v>43600</c:v>
                </c:pt>
                <c:pt idx="94">
                  <c:v>43601</c:v>
                </c:pt>
                <c:pt idx="95">
                  <c:v>43602</c:v>
                </c:pt>
                <c:pt idx="96">
                  <c:v>43603</c:v>
                </c:pt>
                <c:pt idx="97">
                  <c:v>43604</c:v>
                </c:pt>
                <c:pt idx="98">
                  <c:v>43605</c:v>
                </c:pt>
                <c:pt idx="99">
                  <c:v>43606</c:v>
                </c:pt>
                <c:pt idx="100">
                  <c:v>43607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43775</c:v>
                </c:pt>
                <c:pt idx="269">
                  <c:v>43776</c:v>
                </c:pt>
                <c:pt idx="270">
                  <c:v>43777</c:v>
                </c:pt>
                <c:pt idx="271">
                  <c:v>43778</c:v>
                </c:pt>
                <c:pt idx="272">
                  <c:v>43779</c:v>
                </c:pt>
                <c:pt idx="273">
                  <c:v>43780</c:v>
                </c:pt>
                <c:pt idx="274">
                  <c:v>43781</c:v>
                </c:pt>
                <c:pt idx="275">
                  <c:v>43782</c:v>
                </c:pt>
                <c:pt idx="276">
                  <c:v>43783</c:v>
                </c:pt>
                <c:pt idx="277">
                  <c:v>43784</c:v>
                </c:pt>
                <c:pt idx="278">
                  <c:v>43785</c:v>
                </c:pt>
                <c:pt idx="279">
                  <c:v>43786</c:v>
                </c:pt>
                <c:pt idx="280">
                  <c:v>43787</c:v>
                </c:pt>
                <c:pt idx="281">
                  <c:v>43788</c:v>
                </c:pt>
                <c:pt idx="282">
                  <c:v>43789</c:v>
                </c:pt>
                <c:pt idx="283">
                  <c:v>43790</c:v>
                </c:pt>
                <c:pt idx="284">
                  <c:v>43791</c:v>
                </c:pt>
                <c:pt idx="285">
                  <c:v>43792</c:v>
                </c:pt>
                <c:pt idx="286">
                  <c:v>43793</c:v>
                </c:pt>
                <c:pt idx="287">
                  <c:v>43794</c:v>
                </c:pt>
                <c:pt idx="288">
                  <c:v>43795</c:v>
                </c:pt>
                <c:pt idx="289">
                  <c:v>43796</c:v>
                </c:pt>
                <c:pt idx="290">
                  <c:v>43797</c:v>
                </c:pt>
                <c:pt idx="291">
                  <c:v>43798</c:v>
                </c:pt>
                <c:pt idx="292">
                  <c:v>43799</c:v>
                </c:pt>
                <c:pt idx="293">
                  <c:v>43800</c:v>
                </c:pt>
                <c:pt idx="294">
                  <c:v>43801</c:v>
                </c:pt>
                <c:pt idx="295">
                  <c:v>43802</c:v>
                </c:pt>
                <c:pt idx="296">
                  <c:v>43803</c:v>
                </c:pt>
                <c:pt idx="297">
                  <c:v>43804</c:v>
                </c:pt>
                <c:pt idx="298">
                  <c:v>43805</c:v>
                </c:pt>
                <c:pt idx="299">
                  <c:v>43806</c:v>
                </c:pt>
                <c:pt idx="300">
                  <c:v>43807</c:v>
                </c:pt>
                <c:pt idx="301">
                  <c:v>43808</c:v>
                </c:pt>
                <c:pt idx="302">
                  <c:v>43809</c:v>
                </c:pt>
                <c:pt idx="303">
                  <c:v>43810</c:v>
                </c:pt>
                <c:pt idx="304">
                  <c:v>43811</c:v>
                </c:pt>
                <c:pt idx="305">
                  <c:v>43812</c:v>
                </c:pt>
                <c:pt idx="306">
                  <c:v>43813</c:v>
                </c:pt>
                <c:pt idx="307">
                  <c:v>43814</c:v>
                </c:pt>
                <c:pt idx="308">
                  <c:v>43815</c:v>
                </c:pt>
                <c:pt idx="309">
                  <c:v>43816</c:v>
                </c:pt>
                <c:pt idx="310">
                  <c:v>43817</c:v>
                </c:pt>
                <c:pt idx="311">
                  <c:v>43818</c:v>
                </c:pt>
                <c:pt idx="312">
                  <c:v>43819</c:v>
                </c:pt>
              </c:numCache>
            </c:numRef>
          </c:cat>
          <c:val>
            <c:numRef>
              <c:f>Sheet6!$D$2:$D$314</c:f>
              <c:numCache>
                <c:formatCode>General</c:formatCode>
                <c:ptCount val="313"/>
                <c:pt idx="202" formatCode="0.00">
                  <c:v>153</c:v>
                </c:pt>
                <c:pt idx="203" formatCode="0.00">
                  <c:v>148.25518675987746</c:v>
                </c:pt>
                <c:pt idx="204" formatCode="0.00">
                  <c:v>146.17769731814278</c:v>
                </c:pt>
                <c:pt idx="205" formatCode="0.00">
                  <c:v>144.53471422063654</c:v>
                </c:pt>
                <c:pt idx="206" formatCode="0.00">
                  <c:v>143.11658095398809</c:v>
                </c:pt>
                <c:pt idx="207" formatCode="0.00">
                  <c:v>141.8419971880997</c:v>
                </c:pt>
                <c:pt idx="208" formatCode="0.00">
                  <c:v>140.66925695419675</c:v>
                </c:pt>
                <c:pt idx="209" formatCode="0.00">
                  <c:v>139.57358647815448</c:v>
                </c:pt>
                <c:pt idx="210" formatCode="0.00">
                  <c:v>138.53884760722232</c:v>
                </c:pt>
                <c:pt idx="211" formatCode="0.00">
                  <c:v>137.5538339837577</c:v>
                </c:pt>
                <c:pt idx="212" formatCode="0.00">
                  <c:v>136.61038910789028</c:v>
                </c:pt>
                <c:pt idx="213" formatCode="0.00">
                  <c:v>135.70235779215588</c:v>
                </c:pt>
                <c:pt idx="214" formatCode="0.00">
                  <c:v>134.82495997882461</c:v>
                </c:pt>
                <c:pt idx="215" formatCode="0.00">
                  <c:v>133.97439592493581</c:v>
                </c:pt>
                <c:pt idx="216" formatCode="0.00">
                  <c:v>133.14758613985848</c:v>
                </c:pt>
                <c:pt idx="217" formatCode="0.00">
                  <c:v>132.34199380041997</c:v>
                </c:pt>
                <c:pt idx="218" formatCode="0.00">
                  <c:v>131.55549976642212</c:v>
                </c:pt>
                <c:pt idx="219" formatCode="0.00">
                  <c:v>130.78631232445559</c:v>
                </c:pt>
                <c:pt idx="220" formatCode="0.00">
                  <c:v>130.03290054915007</c:v>
                </c:pt>
                <c:pt idx="221" formatCode="0.00">
                  <c:v>129.29394414227494</c:v>
                </c:pt>
                <c:pt idx="222" formatCode="0.00">
                  <c:v>128.56829502851184</c:v>
                </c:pt>
                <c:pt idx="223" formatCode="0.00">
                  <c:v>127.85494750650435</c:v>
                </c:pt>
                <c:pt idx="224" formatCode="0.00">
                  <c:v>127.15301473559833</c:v>
                </c:pt>
                <c:pt idx="225" formatCode="0.00">
                  <c:v>126.46170998866513</c:v>
                </c:pt>
                <c:pt idx="226" formatCode="0.00">
                  <c:v>125.78033154118904</c:v>
                </c:pt>
                <c:pt idx="227" formatCode="0.00">
                  <c:v>125.108250370268</c:v>
                </c:pt>
                <c:pt idx="228" formatCode="0.00">
                  <c:v>124.44490005031247</c:v>
                </c:pt>
                <c:pt idx="229" formatCode="0.00">
                  <c:v>123.78976838435042</c:v>
                </c:pt>
                <c:pt idx="230" formatCode="0.00">
                  <c:v>123.14239042002245</c:v>
                </c:pt>
                <c:pt idx="231" formatCode="0.00">
                  <c:v>122.50234258022664</c:v>
                </c:pt>
                <c:pt idx="232" formatCode="0.00">
                  <c:v>121.86923769847638</c:v>
                </c:pt>
                <c:pt idx="233" formatCode="0.00">
                  <c:v>121.24272079421496</c:v>
                </c:pt>
                <c:pt idx="234" formatCode="0.00">
                  <c:v>120.6224654576485</c:v>
                </c:pt>
                <c:pt idx="235" formatCode="0.00">
                  <c:v>120.00817073998803</c:v>
                </c:pt>
                <c:pt idx="236" formatCode="0.00">
                  <c:v>119.39955846537094</c:v>
                </c:pt>
                <c:pt idx="237" formatCode="0.00">
                  <c:v>118.79637089664465</c:v>
                </c:pt>
                <c:pt idx="238" formatCode="0.00">
                  <c:v>118.1983686997163</c:v>
                </c:pt>
                <c:pt idx="239" formatCode="0.00">
                  <c:v>117.60532916110114</c:v>
                </c:pt>
                <c:pt idx="240" formatCode="0.00">
                  <c:v>117.01704462122919</c:v>
                </c:pt>
                <c:pt idx="241" formatCode="0.00">
                  <c:v>116.43332109243892</c:v>
                </c:pt>
                <c:pt idx="242" formatCode="0.00">
                  <c:v>115.85397703574012</c:v>
                </c:pt>
                <c:pt idx="243" formatCode="0.00">
                  <c:v>115.27884227461814</c:v>
                </c:pt>
                <c:pt idx="244" formatCode="0.00">
                  <c:v>114.7077570275798</c:v>
                </c:pt>
                <c:pt idx="245" formatCode="0.00">
                  <c:v>114.14057104396008</c:v>
                </c:pt>
                <c:pt idx="246" formatCode="0.00">
                  <c:v>113.57714282983798</c:v>
                </c:pt>
                <c:pt idx="247" formatCode="0.00">
                  <c:v>113.01733895284488</c:v>
                </c:pt>
                <c:pt idx="248" formatCode="0.00">
                  <c:v>112.46103341626086</c:v>
                </c:pt>
                <c:pt idx="249" formatCode="0.00">
                  <c:v>111.90810709414669</c:v>
                </c:pt>
                <c:pt idx="250" formatCode="0.00">
                  <c:v>111.35844722039586</c:v>
                </c:pt>
                <c:pt idx="251" formatCode="0.00">
                  <c:v>110.81194692555022</c:v>
                </c:pt>
                <c:pt idx="252" formatCode="0.00">
                  <c:v>110.26850481603671</c:v>
                </c:pt>
                <c:pt idx="253" formatCode="0.00">
                  <c:v>109.72802459117472</c:v>
                </c:pt>
                <c:pt idx="254" formatCode="0.00">
                  <c:v>109.19041469389376</c:v>
                </c:pt>
                <c:pt idx="255" formatCode="0.00">
                  <c:v>108.65558799160733</c:v>
                </c:pt>
                <c:pt idx="256" formatCode="0.00">
                  <c:v>108.12346148412269</c:v>
                </c:pt>
                <c:pt idx="257" formatCode="0.00">
                  <c:v>107.5939560358413</c:v>
                </c:pt>
                <c:pt idx="258" formatCode="0.00">
                  <c:v>107.06699612982732</c:v>
                </c:pt>
                <c:pt idx="259" formatCode="0.00">
                  <c:v>106.54250964160245</c:v>
                </c:pt>
                <c:pt idx="260" formatCode="0.00">
                  <c:v>106.02042763076858</c:v>
                </c:pt>
                <c:pt idx="261" formatCode="0.00">
                  <c:v>105.50068414877197</c:v>
                </c:pt>
                <c:pt idx="262" formatCode="0.00">
                  <c:v>104.98321606130784</c:v>
                </c:pt>
                <c:pt idx="263" formatCode="0.00">
                  <c:v>104.46796288402632</c:v>
                </c:pt>
                <c:pt idx="264" formatCode="0.00">
                  <c:v>103.9548666303434</c:v>
                </c:pt>
                <c:pt idx="265" formatCode="0.00">
                  <c:v>103.44387167028525</c:v>
                </c:pt>
                <c:pt idx="266" formatCode="0.00">
                  <c:v>102.9349245994043</c:v>
                </c:pt>
                <c:pt idx="267" formatCode="0.00">
                  <c:v>102.42797411690395</c:v>
                </c:pt>
                <c:pt idx="268" formatCode="0.00">
                  <c:v>101.92297091219359</c:v>
                </c:pt>
                <c:pt idx="269" formatCode="0.00">
                  <c:v>101.4198675591727</c:v>
                </c:pt>
                <c:pt idx="270" formatCode="0.00">
                  <c:v>100.91861841761101</c:v>
                </c:pt>
                <c:pt idx="271" formatCode="0.00">
                  <c:v>100.41917954105165</c:v>
                </c:pt>
                <c:pt idx="272" formatCode="0.00">
                  <c:v>99.92150859071748</c:v>
                </c:pt>
                <c:pt idx="273" formatCode="0.00">
                  <c:v>99.42556475495067</c:v>
                </c:pt>
                <c:pt idx="274" formatCode="0.00">
                  <c:v>98.931308673756746</c:v>
                </c:pt>
                <c:pt idx="275" formatCode="0.00">
                  <c:v>98.438702368063872</c:v>
                </c:pt>
                <c:pt idx="276" formatCode="0.00">
                  <c:v>97.947709173342702</c:v>
                </c:pt>
                <c:pt idx="277" formatCode="0.00">
                  <c:v>97.458293677262915</c:v>
                </c:pt>
                <c:pt idx="278" formatCode="0.00">
                  <c:v>96.97042166109091</c:v>
                </c:pt>
                <c:pt idx="279" formatCode="0.00">
                  <c:v>96.484060044558049</c:v>
                </c:pt>
                <c:pt idx="280" formatCode="0.00">
                  <c:v>95.999176833951736</c:v>
                </c:pt>
                <c:pt idx="281" formatCode="0.00">
                  <c:v>95.515741073202619</c:v>
                </c:pt>
                <c:pt idx="282" formatCode="0.00">
                  <c:v>95.033722797759111</c:v>
                </c:pt>
                <c:pt idx="283" formatCode="0.00">
                  <c:v>94.553092991057866</c:v>
                </c:pt>
                <c:pt idx="284" formatCode="0.00">
                  <c:v>94.073823543414335</c:v>
                </c:pt>
                <c:pt idx="285" formatCode="0.00">
                  <c:v>93.595887213170755</c:v>
                </c:pt>
                <c:pt idx="286" formatCode="0.00">
                  <c:v>93.119257589952156</c:v>
                </c:pt>
                <c:pt idx="287" formatCode="0.00">
                  <c:v>92.643909059893048</c:v>
                </c:pt>
                <c:pt idx="288" formatCode="0.00">
                  <c:v>92.169816772706213</c:v>
                </c:pt>
                <c:pt idx="289" formatCode="0.00">
                  <c:v>91.696956610476803</c:v>
                </c:pt>
                <c:pt idx="290" formatCode="0.00">
                  <c:v>91.225305158072246</c:v>
                </c:pt>
                <c:pt idx="291" formatCode="0.00">
                  <c:v>90.754839675067174</c:v>
                </c:pt>
                <c:pt idx="292" formatCode="0.00">
                  <c:v>90.285538069089654</c:v>
                </c:pt>
                <c:pt idx="293" formatCode="0.00">
                  <c:v>89.817378870501869</c:v>
                </c:pt>
                <c:pt idx="294" formatCode="0.00">
                  <c:v>89.35034120833464</c:v>
                </c:pt>
                <c:pt idx="295" formatCode="0.00">
                  <c:v>88.88440478740111</c:v>
                </c:pt>
                <c:pt idx="296" formatCode="0.00">
                  <c:v>88.419549866519176</c:v>
                </c:pt>
                <c:pt idx="297" formatCode="0.00">
                  <c:v>87.955757237778428</c:v>
                </c:pt>
                <c:pt idx="298" formatCode="0.00">
                  <c:v>87.493008206790975</c:v>
                </c:pt>
                <c:pt idx="299" formatCode="0.00">
                  <c:v>87.031284573869485</c:v>
                </c:pt>
                <c:pt idx="300" formatCode="0.00">
                  <c:v>86.570568616080109</c:v>
                </c:pt>
                <c:pt idx="301" formatCode="0.00">
                  <c:v>86.110843070121234</c:v>
                </c:pt>
                <c:pt idx="302" formatCode="0.00">
                  <c:v>85.65209111598196</c:v>
                </c:pt>
                <c:pt idx="303" formatCode="0.00">
                  <c:v>85.194296361337365</c:v>
                </c:pt>
                <c:pt idx="304" formatCode="0.00">
                  <c:v>84.737442826640873</c:v>
                </c:pt>
                <c:pt idx="305" formatCode="0.00">
                  <c:v>84.28151493087546</c:v>
                </c:pt>
                <c:pt idx="306" formatCode="0.00">
                  <c:v>83.826497477928996</c:v>
                </c:pt>
                <c:pt idx="307" formatCode="0.00">
                  <c:v>83.37237564356036</c:v>
                </c:pt>
                <c:pt idx="308" formatCode="0.00">
                  <c:v>82.919134962925838</c:v>
                </c:pt>
                <c:pt idx="309" formatCode="0.00">
                  <c:v>82.466761318636003</c:v>
                </c:pt>
                <c:pt idx="310" formatCode="0.00">
                  <c:v>82.015240929316448</c:v>
                </c:pt>
                <c:pt idx="311" formatCode="0.00">
                  <c:v>81.564560338646274</c:v>
                </c:pt>
                <c:pt idx="312" formatCode="0.00">
                  <c:v>81.114706404850494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B-490F-9591-BCAEC7B6E6A6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Upper Confidence Bound(Price)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Sheet6!$A$2:$A$314</c:f>
              <c:numCache>
                <c:formatCode>m/d/yyyy</c:formatCode>
                <c:ptCount val="313"/>
                <c:pt idx="0">
                  <c:v>43507</c:v>
                </c:pt>
                <c:pt idx="1">
                  <c:v>43508</c:v>
                </c:pt>
                <c:pt idx="2">
                  <c:v>43509</c:v>
                </c:pt>
                <c:pt idx="3">
                  <c:v>43510</c:v>
                </c:pt>
                <c:pt idx="4">
                  <c:v>43511</c:v>
                </c:pt>
                <c:pt idx="5">
                  <c:v>43512</c:v>
                </c:pt>
                <c:pt idx="6">
                  <c:v>43513</c:v>
                </c:pt>
                <c:pt idx="7">
                  <c:v>43514</c:v>
                </c:pt>
                <c:pt idx="8">
                  <c:v>43515</c:v>
                </c:pt>
                <c:pt idx="9">
                  <c:v>43516</c:v>
                </c:pt>
                <c:pt idx="10">
                  <c:v>43517</c:v>
                </c:pt>
                <c:pt idx="11">
                  <c:v>43518</c:v>
                </c:pt>
                <c:pt idx="12">
                  <c:v>43519</c:v>
                </c:pt>
                <c:pt idx="13">
                  <c:v>43520</c:v>
                </c:pt>
                <c:pt idx="14">
                  <c:v>43521</c:v>
                </c:pt>
                <c:pt idx="15">
                  <c:v>43522</c:v>
                </c:pt>
                <c:pt idx="16">
                  <c:v>43523</c:v>
                </c:pt>
                <c:pt idx="17">
                  <c:v>43524</c:v>
                </c:pt>
                <c:pt idx="18">
                  <c:v>43525</c:v>
                </c:pt>
                <c:pt idx="19">
                  <c:v>43526</c:v>
                </c:pt>
                <c:pt idx="20">
                  <c:v>43527</c:v>
                </c:pt>
                <c:pt idx="21">
                  <c:v>43528</c:v>
                </c:pt>
                <c:pt idx="22">
                  <c:v>43529</c:v>
                </c:pt>
                <c:pt idx="23">
                  <c:v>43530</c:v>
                </c:pt>
                <c:pt idx="24">
                  <c:v>43531</c:v>
                </c:pt>
                <c:pt idx="25">
                  <c:v>43532</c:v>
                </c:pt>
                <c:pt idx="26">
                  <c:v>43533</c:v>
                </c:pt>
                <c:pt idx="27">
                  <c:v>43534</c:v>
                </c:pt>
                <c:pt idx="28">
                  <c:v>43535</c:v>
                </c:pt>
                <c:pt idx="29">
                  <c:v>43536</c:v>
                </c:pt>
                <c:pt idx="30">
                  <c:v>43537</c:v>
                </c:pt>
                <c:pt idx="31">
                  <c:v>43538</c:v>
                </c:pt>
                <c:pt idx="32">
                  <c:v>43539</c:v>
                </c:pt>
                <c:pt idx="33">
                  <c:v>43540</c:v>
                </c:pt>
                <c:pt idx="34">
                  <c:v>43541</c:v>
                </c:pt>
                <c:pt idx="35">
                  <c:v>43542</c:v>
                </c:pt>
                <c:pt idx="36">
                  <c:v>43543</c:v>
                </c:pt>
                <c:pt idx="37">
                  <c:v>43544</c:v>
                </c:pt>
                <c:pt idx="38">
                  <c:v>43545</c:v>
                </c:pt>
                <c:pt idx="39">
                  <c:v>43546</c:v>
                </c:pt>
                <c:pt idx="40">
                  <c:v>43547</c:v>
                </c:pt>
                <c:pt idx="41">
                  <c:v>43548</c:v>
                </c:pt>
                <c:pt idx="42">
                  <c:v>43549</c:v>
                </c:pt>
                <c:pt idx="43">
                  <c:v>43550</c:v>
                </c:pt>
                <c:pt idx="44">
                  <c:v>43551</c:v>
                </c:pt>
                <c:pt idx="45">
                  <c:v>43552</c:v>
                </c:pt>
                <c:pt idx="46">
                  <c:v>43553</c:v>
                </c:pt>
                <c:pt idx="47">
                  <c:v>43554</c:v>
                </c:pt>
                <c:pt idx="48">
                  <c:v>43555</c:v>
                </c:pt>
                <c:pt idx="49">
                  <c:v>43556</c:v>
                </c:pt>
                <c:pt idx="50">
                  <c:v>43557</c:v>
                </c:pt>
                <c:pt idx="51">
                  <c:v>43558</c:v>
                </c:pt>
                <c:pt idx="52">
                  <c:v>43559</c:v>
                </c:pt>
                <c:pt idx="53">
                  <c:v>43560</c:v>
                </c:pt>
                <c:pt idx="54">
                  <c:v>43561</c:v>
                </c:pt>
                <c:pt idx="55">
                  <c:v>43562</c:v>
                </c:pt>
                <c:pt idx="56">
                  <c:v>43563</c:v>
                </c:pt>
                <c:pt idx="57">
                  <c:v>43564</c:v>
                </c:pt>
                <c:pt idx="58">
                  <c:v>43565</c:v>
                </c:pt>
                <c:pt idx="59">
                  <c:v>43566</c:v>
                </c:pt>
                <c:pt idx="60">
                  <c:v>43567</c:v>
                </c:pt>
                <c:pt idx="61">
                  <c:v>43568</c:v>
                </c:pt>
                <c:pt idx="62">
                  <c:v>43569</c:v>
                </c:pt>
                <c:pt idx="63">
                  <c:v>43570</c:v>
                </c:pt>
                <c:pt idx="64">
                  <c:v>43571</c:v>
                </c:pt>
                <c:pt idx="65">
                  <c:v>43572</c:v>
                </c:pt>
                <c:pt idx="66">
                  <c:v>43573</c:v>
                </c:pt>
                <c:pt idx="67">
                  <c:v>43574</c:v>
                </c:pt>
                <c:pt idx="68">
                  <c:v>43575</c:v>
                </c:pt>
                <c:pt idx="69">
                  <c:v>43576</c:v>
                </c:pt>
                <c:pt idx="70">
                  <c:v>43577</c:v>
                </c:pt>
                <c:pt idx="71">
                  <c:v>43578</c:v>
                </c:pt>
                <c:pt idx="72">
                  <c:v>43579</c:v>
                </c:pt>
                <c:pt idx="73">
                  <c:v>43580</c:v>
                </c:pt>
                <c:pt idx="74">
                  <c:v>43581</c:v>
                </c:pt>
                <c:pt idx="75">
                  <c:v>43582</c:v>
                </c:pt>
                <c:pt idx="76">
                  <c:v>43583</c:v>
                </c:pt>
                <c:pt idx="77">
                  <c:v>43584</c:v>
                </c:pt>
                <c:pt idx="78">
                  <c:v>43585</c:v>
                </c:pt>
                <c:pt idx="79">
                  <c:v>43586</c:v>
                </c:pt>
                <c:pt idx="80">
                  <c:v>43587</c:v>
                </c:pt>
                <c:pt idx="81">
                  <c:v>43588</c:v>
                </c:pt>
                <c:pt idx="82">
                  <c:v>43589</c:v>
                </c:pt>
                <c:pt idx="83">
                  <c:v>43590</c:v>
                </c:pt>
                <c:pt idx="84">
                  <c:v>43591</c:v>
                </c:pt>
                <c:pt idx="85">
                  <c:v>43592</c:v>
                </c:pt>
                <c:pt idx="86">
                  <c:v>43593</c:v>
                </c:pt>
                <c:pt idx="87">
                  <c:v>43594</c:v>
                </c:pt>
                <c:pt idx="88">
                  <c:v>43595</c:v>
                </c:pt>
                <c:pt idx="89">
                  <c:v>43596</c:v>
                </c:pt>
                <c:pt idx="90">
                  <c:v>43597</c:v>
                </c:pt>
                <c:pt idx="91">
                  <c:v>43598</c:v>
                </c:pt>
                <c:pt idx="92">
                  <c:v>43599</c:v>
                </c:pt>
                <c:pt idx="93">
                  <c:v>43600</c:v>
                </c:pt>
                <c:pt idx="94">
                  <c:v>43601</c:v>
                </c:pt>
                <c:pt idx="95">
                  <c:v>43602</c:v>
                </c:pt>
                <c:pt idx="96">
                  <c:v>43603</c:v>
                </c:pt>
                <c:pt idx="97">
                  <c:v>43604</c:v>
                </c:pt>
                <c:pt idx="98">
                  <c:v>43605</c:v>
                </c:pt>
                <c:pt idx="99">
                  <c:v>43606</c:v>
                </c:pt>
                <c:pt idx="100">
                  <c:v>43607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43775</c:v>
                </c:pt>
                <c:pt idx="269">
                  <c:v>43776</c:v>
                </c:pt>
                <c:pt idx="270">
                  <c:v>43777</c:v>
                </c:pt>
                <c:pt idx="271">
                  <c:v>43778</c:v>
                </c:pt>
                <c:pt idx="272">
                  <c:v>43779</c:v>
                </c:pt>
                <c:pt idx="273">
                  <c:v>43780</c:v>
                </c:pt>
                <c:pt idx="274">
                  <c:v>43781</c:v>
                </c:pt>
                <c:pt idx="275">
                  <c:v>43782</c:v>
                </c:pt>
                <c:pt idx="276">
                  <c:v>43783</c:v>
                </c:pt>
                <c:pt idx="277">
                  <c:v>43784</c:v>
                </c:pt>
                <c:pt idx="278">
                  <c:v>43785</c:v>
                </c:pt>
                <c:pt idx="279">
                  <c:v>43786</c:v>
                </c:pt>
                <c:pt idx="280">
                  <c:v>43787</c:v>
                </c:pt>
                <c:pt idx="281">
                  <c:v>43788</c:v>
                </c:pt>
                <c:pt idx="282">
                  <c:v>43789</c:v>
                </c:pt>
                <c:pt idx="283">
                  <c:v>43790</c:v>
                </c:pt>
                <c:pt idx="284">
                  <c:v>43791</c:v>
                </c:pt>
                <c:pt idx="285">
                  <c:v>43792</c:v>
                </c:pt>
                <c:pt idx="286">
                  <c:v>43793</c:v>
                </c:pt>
                <c:pt idx="287">
                  <c:v>43794</c:v>
                </c:pt>
                <c:pt idx="288">
                  <c:v>43795</c:v>
                </c:pt>
                <c:pt idx="289">
                  <c:v>43796</c:v>
                </c:pt>
                <c:pt idx="290">
                  <c:v>43797</c:v>
                </c:pt>
                <c:pt idx="291">
                  <c:v>43798</c:v>
                </c:pt>
                <c:pt idx="292">
                  <c:v>43799</c:v>
                </c:pt>
                <c:pt idx="293">
                  <c:v>43800</c:v>
                </c:pt>
                <c:pt idx="294">
                  <c:v>43801</c:v>
                </c:pt>
                <c:pt idx="295">
                  <c:v>43802</c:v>
                </c:pt>
                <c:pt idx="296">
                  <c:v>43803</c:v>
                </c:pt>
                <c:pt idx="297">
                  <c:v>43804</c:v>
                </c:pt>
                <c:pt idx="298">
                  <c:v>43805</c:v>
                </c:pt>
                <c:pt idx="299">
                  <c:v>43806</c:v>
                </c:pt>
                <c:pt idx="300">
                  <c:v>43807</c:v>
                </c:pt>
                <c:pt idx="301">
                  <c:v>43808</c:v>
                </c:pt>
                <c:pt idx="302">
                  <c:v>43809</c:v>
                </c:pt>
                <c:pt idx="303">
                  <c:v>43810</c:v>
                </c:pt>
                <c:pt idx="304">
                  <c:v>43811</c:v>
                </c:pt>
                <c:pt idx="305">
                  <c:v>43812</c:v>
                </c:pt>
                <c:pt idx="306">
                  <c:v>43813</c:v>
                </c:pt>
                <c:pt idx="307">
                  <c:v>43814</c:v>
                </c:pt>
                <c:pt idx="308">
                  <c:v>43815</c:v>
                </c:pt>
                <c:pt idx="309">
                  <c:v>43816</c:v>
                </c:pt>
                <c:pt idx="310">
                  <c:v>43817</c:v>
                </c:pt>
                <c:pt idx="311">
                  <c:v>43818</c:v>
                </c:pt>
                <c:pt idx="312">
                  <c:v>43819</c:v>
                </c:pt>
              </c:numCache>
            </c:numRef>
          </c:cat>
          <c:val>
            <c:numRef>
              <c:f>Sheet6!$E$2:$E$314</c:f>
              <c:numCache>
                <c:formatCode>General</c:formatCode>
                <c:ptCount val="313"/>
                <c:pt idx="202" formatCode="0.00">
                  <c:v>153</c:v>
                </c:pt>
                <c:pt idx="203" formatCode="0.00">
                  <c:v>157.35102294831444</c:v>
                </c:pt>
                <c:pt idx="204" formatCode="0.00">
                  <c:v>159.03472209824108</c:v>
                </c:pt>
                <c:pt idx="205" formatCode="0.00">
                  <c:v>160.28391490393921</c:v>
                </c:pt>
                <c:pt idx="206" formatCode="0.00">
                  <c:v>161.30825787877956</c:v>
                </c:pt>
                <c:pt idx="207" formatCode="0.00">
                  <c:v>162.18905135285985</c:v>
                </c:pt>
                <c:pt idx="208" formatCode="0.00">
                  <c:v>162.96800129495475</c:v>
                </c:pt>
                <c:pt idx="209" formatCode="0.00">
                  <c:v>163.66988147918892</c:v>
                </c:pt>
                <c:pt idx="210" formatCode="0.00">
                  <c:v>164.31083005831297</c:v>
                </c:pt>
                <c:pt idx="211" formatCode="0.00">
                  <c:v>164.90205338996955</c:v>
                </c:pt>
                <c:pt idx="212" formatCode="0.00">
                  <c:v>165.45170797402886</c:v>
                </c:pt>
                <c:pt idx="213" formatCode="0.00">
                  <c:v>165.96594899795517</c:v>
                </c:pt>
                <c:pt idx="214" formatCode="0.00">
                  <c:v>166.44955651947839</c:v>
                </c:pt>
                <c:pt idx="215" formatCode="0.00">
                  <c:v>166.90633028155909</c:v>
                </c:pt>
                <c:pt idx="216" formatCode="0.00">
                  <c:v>167.33934977482832</c:v>
                </c:pt>
                <c:pt idx="217" formatCode="0.00">
                  <c:v>167.75115182245872</c:v>
                </c:pt>
                <c:pt idx="218" formatCode="0.00">
                  <c:v>168.14385556464853</c:v>
                </c:pt>
                <c:pt idx="219" formatCode="0.00">
                  <c:v>168.51925271480695</c:v>
                </c:pt>
                <c:pt idx="220" formatCode="0.00">
                  <c:v>168.87887419830437</c:v>
                </c:pt>
                <c:pt idx="221" formatCode="0.00">
                  <c:v>169.22404031337146</c:v>
                </c:pt>
                <c:pt idx="222" formatCode="0.00">
                  <c:v>169.55589913532646</c:v>
                </c:pt>
                <c:pt idx="223" formatCode="0.00">
                  <c:v>169.87545636552585</c:v>
                </c:pt>
                <c:pt idx="224" formatCode="0.00">
                  <c:v>170.18359884462376</c:v>
                </c:pt>
                <c:pt idx="225" formatCode="0.00">
                  <c:v>170.4811132997489</c:v>
                </c:pt>
                <c:pt idx="226" formatCode="0.00">
                  <c:v>170.7687014554169</c:v>
                </c:pt>
                <c:pt idx="227" formatCode="0.00">
                  <c:v>171.04699233452985</c:v>
                </c:pt>
                <c:pt idx="228" formatCode="0.00">
                  <c:v>171.31655236267733</c:v>
                </c:pt>
                <c:pt idx="229" formatCode="0.00">
                  <c:v>171.57789373683127</c:v>
                </c:pt>
                <c:pt idx="230" formatCode="0.00">
                  <c:v>171.83148140935114</c:v>
                </c:pt>
                <c:pt idx="231" formatCode="0.00">
                  <c:v>172.07773895733891</c:v>
                </c:pt>
                <c:pt idx="232" formatCode="0.00">
                  <c:v>172.31705354728106</c:v>
                </c:pt>
                <c:pt idx="233" formatCode="0.00">
                  <c:v>172.54978015973438</c:v>
                </c:pt>
                <c:pt idx="234" formatCode="0.00">
                  <c:v>172.77624520449274</c:v>
                </c:pt>
                <c:pt idx="235" formatCode="0.00">
                  <c:v>172.99674963034516</c:v>
                </c:pt>
                <c:pt idx="236" formatCode="0.00">
                  <c:v>173.21157161315415</c:v>
                </c:pt>
                <c:pt idx="237" formatCode="0.00">
                  <c:v>173.42096889007234</c:v>
                </c:pt>
                <c:pt idx="238" formatCode="0.00">
                  <c:v>173.62518079519265</c:v>
                </c:pt>
                <c:pt idx="239" formatCode="0.00">
                  <c:v>173.8244300419997</c:v>
                </c:pt>
                <c:pt idx="240" formatCode="0.00">
                  <c:v>174.01892429006355</c:v>
                </c:pt>
                <c:pt idx="241" formatCode="0.00">
                  <c:v>174.20885752704572</c:v>
                </c:pt>
                <c:pt idx="242" formatCode="0.00">
                  <c:v>174.39441129193648</c:v>
                </c:pt>
                <c:pt idx="243" formatCode="0.00">
                  <c:v>174.57575576125035</c:v>
                </c:pt>
                <c:pt idx="244" formatCode="0.00">
                  <c:v>174.75305071648057</c:v>
                </c:pt>
                <c:pt idx="245" formatCode="0.00">
                  <c:v>174.92644640829226</c:v>
                </c:pt>
                <c:pt idx="246" formatCode="0.00">
                  <c:v>175.09608433060626</c:v>
                </c:pt>
                <c:pt idx="247" formatCode="0.00">
                  <c:v>175.26209791579126</c:v>
                </c:pt>
                <c:pt idx="248" formatCode="0.00">
                  <c:v>175.42461316056722</c:v>
                </c:pt>
                <c:pt idx="249" formatCode="0.00">
                  <c:v>175.58374919087331</c:v>
                </c:pt>
                <c:pt idx="250" formatCode="0.00">
                  <c:v>175.73961877281602</c:v>
                </c:pt>
                <c:pt idx="251" formatCode="0.00">
                  <c:v>175.89232877585357</c:v>
                </c:pt>
                <c:pt idx="252" formatCode="0.00">
                  <c:v>176.04198059355903</c:v>
                </c:pt>
                <c:pt idx="253" formatCode="0.00">
                  <c:v>176.18867052661292</c:v>
                </c:pt>
                <c:pt idx="254" formatCode="0.00">
                  <c:v>176.33249013208578</c:v>
                </c:pt>
                <c:pt idx="255" formatCode="0.00">
                  <c:v>176.47352654256417</c:v>
                </c:pt>
                <c:pt idx="256" formatCode="0.00">
                  <c:v>176.6118627582407</c:v>
                </c:pt>
                <c:pt idx="257" formatCode="0.00">
                  <c:v>176.74757791471399</c:v>
                </c:pt>
                <c:pt idx="258" formatCode="0.00">
                  <c:v>176.88074752891987</c:v>
                </c:pt>
                <c:pt idx="259" formatCode="0.00">
                  <c:v>177.01144372533668</c:v>
                </c:pt>
                <c:pt idx="260" formatCode="0.00">
                  <c:v>177.13973544436246</c:v>
                </c:pt>
                <c:pt idx="261" formatCode="0.00">
                  <c:v>177.26568863455097</c:v>
                </c:pt>
                <c:pt idx="262" formatCode="0.00">
                  <c:v>177.38936643020705</c:v>
                </c:pt>
                <c:pt idx="263" formatCode="0.00">
                  <c:v>177.51082931568047</c:v>
                </c:pt>
                <c:pt idx="264" formatCode="0.00">
                  <c:v>177.63013527755527</c:v>
                </c:pt>
                <c:pt idx="265" formatCode="0.00">
                  <c:v>177.74733994580538</c:v>
                </c:pt>
                <c:pt idx="266" formatCode="0.00">
                  <c:v>177.86249672487824</c:v>
                </c:pt>
                <c:pt idx="267" formatCode="0.00">
                  <c:v>177.97565691557048</c:v>
                </c:pt>
                <c:pt idx="268" formatCode="0.00">
                  <c:v>178.08686982847274</c:v>
                </c:pt>
                <c:pt idx="269" formatCode="0.00">
                  <c:v>178.19618288968559</c:v>
                </c:pt>
                <c:pt idx="270" formatCode="0.00">
                  <c:v>178.30364173943917</c:v>
                </c:pt>
                <c:pt idx="271" formatCode="0.00">
                  <c:v>178.40929032419044</c:v>
                </c:pt>
                <c:pt idx="272" formatCode="0.00">
                  <c:v>178.51317098271656</c:v>
                </c:pt>
                <c:pt idx="273" formatCode="0.00">
                  <c:v>178.61532452667527</c:v>
                </c:pt>
                <c:pt idx="274" formatCode="0.00">
                  <c:v>178.71579031606109</c:v>
                </c:pt>
                <c:pt idx="275" formatCode="0.00">
                  <c:v>178.81460632994586</c:v>
                </c:pt>
                <c:pt idx="276" formatCode="0.00">
                  <c:v>178.91180923285899</c:v>
                </c:pt>
                <c:pt idx="277" formatCode="0.00">
                  <c:v>179.00743443713066</c:v>
                </c:pt>
                <c:pt idx="278" formatCode="0.00">
                  <c:v>179.10151616149457</c:v>
                </c:pt>
                <c:pt idx="279" formatCode="0.00">
                  <c:v>179.19408748621939</c:v>
                </c:pt>
                <c:pt idx="280" formatCode="0.00">
                  <c:v>179.2851804050176</c:v>
                </c:pt>
                <c:pt idx="281" formatCode="0.00">
                  <c:v>179.37482587395863</c:v>
                </c:pt>
                <c:pt idx="282" formatCode="0.00">
                  <c:v>179.46305385759408</c:v>
                </c:pt>
                <c:pt idx="283" formatCode="0.00">
                  <c:v>179.54989337248722</c:v>
                </c:pt>
                <c:pt idx="284" formatCode="0.00">
                  <c:v>179.63537252832265</c:v>
                </c:pt>
                <c:pt idx="285" formatCode="0.00">
                  <c:v>179.71951856675818</c:v>
                </c:pt>
                <c:pt idx="286" formatCode="0.00">
                  <c:v>179.80235789816868</c:v>
                </c:pt>
                <c:pt idx="287" formatCode="0.00">
                  <c:v>179.88391613641969</c:v>
                </c:pt>
                <c:pt idx="288" formatCode="0.00">
                  <c:v>179.96421813179842</c:v>
                </c:pt>
                <c:pt idx="289" formatCode="0.00">
                  <c:v>180.04328800221978</c:v>
                </c:pt>
                <c:pt idx="290" formatCode="0.00">
                  <c:v>180.12114916281624</c:v>
                </c:pt>
                <c:pt idx="291" formatCode="0.00">
                  <c:v>180.19782435401322</c:v>
                </c:pt>
                <c:pt idx="292" formatCode="0.00">
                  <c:v>180.27333566818263</c:v>
                </c:pt>
                <c:pt idx="293" formatCode="0.00">
                  <c:v>180.34770457496236</c:v>
                </c:pt>
                <c:pt idx="294" formatCode="0.00">
                  <c:v>180.42095194532149</c:v>
                </c:pt>
                <c:pt idx="295" formatCode="0.00">
                  <c:v>180.49309807444692</c:v>
                </c:pt>
                <c:pt idx="296" formatCode="0.00">
                  <c:v>180.56416270352082</c:v>
                </c:pt>
                <c:pt idx="297" formatCode="0.00">
                  <c:v>180.63416504045347</c:v>
                </c:pt>
                <c:pt idx="298" formatCode="0.00">
                  <c:v>180.70312377963279</c:v>
                </c:pt>
                <c:pt idx="299" formatCode="0.00">
                  <c:v>180.77105712074626</c:v>
                </c:pt>
                <c:pt idx="300" formatCode="0.00">
                  <c:v>180.83798278672754</c:v>
                </c:pt>
                <c:pt idx="301" formatCode="0.00">
                  <c:v>180.9039180408783</c:v>
                </c:pt>
                <c:pt idx="302" formatCode="0.00">
                  <c:v>180.96887970320952</c:v>
                </c:pt>
                <c:pt idx="303" formatCode="0.00">
                  <c:v>181.03288416604602</c:v>
                </c:pt>
                <c:pt idx="304" formatCode="0.00">
                  <c:v>181.09594740893442</c:v>
                </c:pt>
                <c:pt idx="305" formatCode="0.00">
                  <c:v>181.15808501289172</c:v>
                </c:pt>
                <c:pt idx="306" formatCode="0.00">
                  <c:v>181.21931217403014</c:v>
                </c:pt>
                <c:pt idx="307" formatCode="0.00">
                  <c:v>181.27964371659067</c:v>
                </c:pt>
                <c:pt idx="308" formatCode="0.00">
                  <c:v>181.33909410541708</c:v>
                </c:pt>
                <c:pt idx="309" formatCode="0.00">
                  <c:v>181.39767745789882</c:v>
                </c:pt>
                <c:pt idx="310" formatCode="0.00">
                  <c:v>181.45540755541032</c:v>
                </c:pt>
                <c:pt idx="311" formatCode="0.00">
                  <c:v>181.51229785427239</c:v>
                </c:pt>
                <c:pt idx="312" formatCode="0.00">
                  <c:v>181.56836149626008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7B-490F-9591-BCAEC7B6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758168"/>
        <c:axId val="575758496"/>
      </c:lineChart>
      <c:catAx>
        <c:axId val="5757581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58496"/>
        <c:crosses val="autoZero"/>
        <c:auto val="1"/>
        <c:lblAlgn val="ctr"/>
        <c:lblOffset val="100"/>
        <c:noMultiLvlLbl val="0"/>
      </c:catAx>
      <c:valAx>
        <c:axId val="5757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5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m/d/yyyy</c:formatCode>
                <c:ptCount val="250"/>
                <c:pt idx="0">
                  <c:v>43507</c:v>
                </c:pt>
                <c:pt idx="1">
                  <c:v>43508</c:v>
                </c:pt>
                <c:pt idx="2">
                  <c:v>43509</c:v>
                </c:pt>
                <c:pt idx="3">
                  <c:v>43510</c:v>
                </c:pt>
                <c:pt idx="4">
                  <c:v>43511</c:v>
                </c:pt>
                <c:pt idx="5">
                  <c:v>43512</c:v>
                </c:pt>
                <c:pt idx="6">
                  <c:v>43513</c:v>
                </c:pt>
                <c:pt idx="7">
                  <c:v>43514</c:v>
                </c:pt>
                <c:pt idx="8">
                  <c:v>43515</c:v>
                </c:pt>
                <c:pt idx="9">
                  <c:v>43516</c:v>
                </c:pt>
                <c:pt idx="10">
                  <c:v>43517</c:v>
                </c:pt>
                <c:pt idx="11">
                  <c:v>43518</c:v>
                </c:pt>
                <c:pt idx="12">
                  <c:v>43519</c:v>
                </c:pt>
                <c:pt idx="13">
                  <c:v>43520</c:v>
                </c:pt>
                <c:pt idx="14">
                  <c:v>43521</c:v>
                </c:pt>
                <c:pt idx="15">
                  <c:v>43522</c:v>
                </c:pt>
                <c:pt idx="16">
                  <c:v>43523</c:v>
                </c:pt>
                <c:pt idx="17">
                  <c:v>43524</c:v>
                </c:pt>
                <c:pt idx="18">
                  <c:v>43525</c:v>
                </c:pt>
                <c:pt idx="19">
                  <c:v>43526</c:v>
                </c:pt>
                <c:pt idx="20">
                  <c:v>43527</c:v>
                </c:pt>
                <c:pt idx="21">
                  <c:v>43528</c:v>
                </c:pt>
                <c:pt idx="22">
                  <c:v>43529</c:v>
                </c:pt>
                <c:pt idx="23">
                  <c:v>43530</c:v>
                </c:pt>
                <c:pt idx="24">
                  <c:v>43531</c:v>
                </c:pt>
                <c:pt idx="25">
                  <c:v>43532</c:v>
                </c:pt>
                <c:pt idx="26">
                  <c:v>43533</c:v>
                </c:pt>
                <c:pt idx="27">
                  <c:v>43534</c:v>
                </c:pt>
                <c:pt idx="28">
                  <c:v>43535</c:v>
                </c:pt>
                <c:pt idx="29">
                  <c:v>43536</c:v>
                </c:pt>
                <c:pt idx="30">
                  <c:v>43537</c:v>
                </c:pt>
                <c:pt idx="31">
                  <c:v>43538</c:v>
                </c:pt>
                <c:pt idx="32">
                  <c:v>43539</c:v>
                </c:pt>
                <c:pt idx="33">
                  <c:v>43540</c:v>
                </c:pt>
                <c:pt idx="34">
                  <c:v>43541</c:v>
                </c:pt>
                <c:pt idx="35">
                  <c:v>43542</c:v>
                </c:pt>
                <c:pt idx="36">
                  <c:v>43543</c:v>
                </c:pt>
                <c:pt idx="37">
                  <c:v>43544</c:v>
                </c:pt>
                <c:pt idx="38">
                  <c:v>43545</c:v>
                </c:pt>
                <c:pt idx="39">
                  <c:v>43546</c:v>
                </c:pt>
                <c:pt idx="40">
                  <c:v>43547</c:v>
                </c:pt>
                <c:pt idx="41">
                  <c:v>43548</c:v>
                </c:pt>
                <c:pt idx="42">
                  <c:v>43549</c:v>
                </c:pt>
                <c:pt idx="43">
                  <c:v>43550</c:v>
                </c:pt>
                <c:pt idx="44">
                  <c:v>43551</c:v>
                </c:pt>
                <c:pt idx="45">
                  <c:v>43552</c:v>
                </c:pt>
                <c:pt idx="46">
                  <c:v>43553</c:v>
                </c:pt>
                <c:pt idx="47">
                  <c:v>43554</c:v>
                </c:pt>
                <c:pt idx="48">
                  <c:v>43555</c:v>
                </c:pt>
                <c:pt idx="49">
                  <c:v>43556</c:v>
                </c:pt>
                <c:pt idx="50">
                  <c:v>43557</c:v>
                </c:pt>
                <c:pt idx="51">
                  <c:v>43558</c:v>
                </c:pt>
                <c:pt idx="52">
                  <c:v>43559</c:v>
                </c:pt>
                <c:pt idx="53">
                  <c:v>43560</c:v>
                </c:pt>
                <c:pt idx="54">
                  <c:v>43561</c:v>
                </c:pt>
                <c:pt idx="55">
                  <c:v>43562</c:v>
                </c:pt>
                <c:pt idx="56">
                  <c:v>43563</c:v>
                </c:pt>
                <c:pt idx="57">
                  <c:v>43564</c:v>
                </c:pt>
                <c:pt idx="58">
                  <c:v>43565</c:v>
                </c:pt>
                <c:pt idx="59">
                  <c:v>43566</c:v>
                </c:pt>
                <c:pt idx="60">
                  <c:v>43567</c:v>
                </c:pt>
                <c:pt idx="61">
                  <c:v>43568</c:v>
                </c:pt>
                <c:pt idx="62">
                  <c:v>43569</c:v>
                </c:pt>
                <c:pt idx="63">
                  <c:v>43570</c:v>
                </c:pt>
                <c:pt idx="64">
                  <c:v>43571</c:v>
                </c:pt>
                <c:pt idx="65">
                  <c:v>43572</c:v>
                </c:pt>
                <c:pt idx="66">
                  <c:v>43573</c:v>
                </c:pt>
                <c:pt idx="67">
                  <c:v>43574</c:v>
                </c:pt>
                <c:pt idx="68">
                  <c:v>43575</c:v>
                </c:pt>
                <c:pt idx="69">
                  <c:v>43576</c:v>
                </c:pt>
                <c:pt idx="70">
                  <c:v>43577</c:v>
                </c:pt>
                <c:pt idx="71">
                  <c:v>43578</c:v>
                </c:pt>
                <c:pt idx="72">
                  <c:v>43579</c:v>
                </c:pt>
                <c:pt idx="73">
                  <c:v>43580</c:v>
                </c:pt>
                <c:pt idx="74">
                  <c:v>43581</c:v>
                </c:pt>
                <c:pt idx="75">
                  <c:v>43582</c:v>
                </c:pt>
                <c:pt idx="76">
                  <c:v>43583</c:v>
                </c:pt>
                <c:pt idx="77">
                  <c:v>43584</c:v>
                </c:pt>
                <c:pt idx="78">
                  <c:v>43585</c:v>
                </c:pt>
                <c:pt idx="79">
                  <c:v>43586</c:v>
                </c:pt>
                <c:pt idx="80">
                  <c:v>43587</c:v>
                </c:pt>
                <c:pt idx="81">
                  <c:v>43588</c:v>
                </c:pt>
                <c:pt idx="82">
                  <c:v>43589</c:v>
                </c:pt>
                <c:pt idx="83">
                  <c:v>43590</c:v>
                </c:pt>
                <c:pt idx="84">
                  <c:v>43591</c:v>
                </c:pt>
                <c:pt idx="85">
                  <c:v>43592</c:v>
                </c:pt>
                <c:pt idx="86">
                  <c:v>43593</c:v>
                </c:pt>
                <c:pt idx="87">
                  <c:v>43594</c:v>
                </c:pt>
                <c:pt idx="88">
                  <c:v>43595</c:v>
                </c:pt>
                <c:pt idx="89">
                  <c:v>43596</c:v>
                </c:pt>
                <c:pt idx="90">
                  <c:v>43597</c:v>
                </c:pt>
                <c:pt idx="91">
                  <c:v>43598</c:v>
                </c:pt>
                <c:pt idx="92">
                  <c:v>43599</c:v>
                </c:pt>
                <c:pt idx="93">
                  <c:v>43600</c:v>
                </c:pt>
                <c:pt idx="94">
                  <c:v>43601</c:v>
                </c:pt>
                <c:pt idx="95">
                  <c:v>43602</c:v>
                </c:pt>
                <c:pt idx="96">
                  <c:v>43603</c:v>
                </c:pt>
                <c:pt idx="97">
                  <c:v>43604</c:v>
                </c:pt>
                <c:pt idx="98">
                  <c:v>43605</c:v>
                </c:pt>
                <c:pt idx="99">
                  <c:v>43606</c:v>
                </c:pt>
                <c:pt idx="100">
                  <c:v>43607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</c:numCache>
            </c:numRef>
          </c:cat>
          <c:val>
            <c:numRef>
              <c:f>Sheet1!$B$2:$B$251</c:f>
              <c:numCache>
                <c:formatCode>General</c:formatCode>
                <c:ptCount val="250"/>
                <c:pt idx="0">
                  <c:v>188</c:v>
                </c:pt>
                <c:pt idx="1">
                  <c:v>193</c:v>
                </c:pt>
                <c:pt idx="2">
                  <c:v>193</c:v>
                </c:pt>
                <c:pt idx="3">
                  <c:v>198</c:v>
                </c:pt>
                <c:pt idx="4">
                  <c:v>197</c:v>
                </c:pt>
                <c:pt idx="5">
                  <c:v>193</c:v>
                </c:pt>
                <c:pt idx="6">
                  <c:v>195</c:v>
                </c:pt>
                <c:pt idx="7">
                  <c:v>195</c:v>
                </c:pt>
                <c:pt idx="8">
                  <c:v>196</c:v>
                </c:pt>
                <c:pt idx="9">
                  <c:v>199</c:v>
                </c:pt>
                <c:pt idx="10">
                  <c:v>204</c:v>
                </c:pt>
                <c:pt idx="11">
                  <c:v>204</c:v>
                </c:pt>
                <c:pt idx="12">
                  <c:v>198</c:v>
                </c:pt>
                <c:pt idx="13">
                  <c:v>195</c:v>
                </c:pt>
                <c:pt idx="14">
                  <c:v>195</c:v>
                </c:pt>
                <c:pt idx="15">
                  <c:v>194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203</c:v>
                </c:pt>
                <c:pt idx="20">
                  <c:v>201</c:v>
                </c:pt>
                <c:pt idx="21">
                  <c:v>200</c:v>
                </c:pt>
                <c:pt idx="22">
                  <c:v>196</c:v>
                </c:pt>
                <c:pt idx="23">
                  <c:v>201</c:v>
                </c:pt>
                <c:pt idx="24">
                  <c:v>201</c:v>
                </c:pt>
                <c:pt idx="25">
                  <c:v>205</c:v>
                </c:pt>
                <c:pt idx="26">
                  <c:v>206</c:v>
                </c:pt>
                <c:pt idx="27">
                  <c:v>200</c:v>
                </c:pt>
                <c:pt idx="28">
                  <c:v>197</c:v>
                </c:pt>
                <c:pt idx="29">
                  <c:v>197</c:v>
                </c:pt>
                <c:pt idx="30">
                  <c:v>199</c:v>
                </c:pt>
                <c:pt idx="31">
                  <c:v>197</c:v>
                </c:pt>
                <c:pt idx="32">
                  <c:v>194</c:v>
                </c:pt>
                <c:pt idx="33">
                  <c:v>195</c:v>
                </c:pt>
                <c:pt idx="34">
                  <c:v>197</c:v>
                </c:pt>
                <c:pt idx="35">
                  <c:v>194</c:v>
                </c:pt>
                <c:pt idx="36">
                  <c:v>193</c:v>
                </c:pt>
                <c:pt idx="37">
                  <c:v>187</c:v>
                </c:pt>
                <c:pt idx="38">
                  <c:v>189</c:v>
                </c:pt>
                <c:pt idx="39">
                  <c:v>191</c:v>
                </c:pt>
                <c:pt idx="40">
                  <c:v>184</c:v>
                </c:pt>
                <c:pt idx="41">
                  <c:v>186</c:v>
                </c:pt>
                <c:pt idx="42">
                  <c:v>187</c:v>
                </c:pt>
                <c:pt idx="43">
                  <c:v>191</c:v>
                </c:pt>
                <c:pt idx="44">
                  <c:v>191</c:v>
                </c:pt>
                <c:pt idx="45">
                  <c:v>190</c:v>
                </c:pt>
                <c:pt idx="46">
                  <c:v>189</c:v>
                </c:pt>
                <c:pt idx="47">
                  <c:v>188</c:v>
                </c:pt>
                <c:pt idx="48">
                  <c:v>183</c:v>
                </c:pt>
                <c:pt idx="49">
                  <c:v>181</c:v>
                </c:pt>
                <c:pt idx="50">
                  <c:v>185</c:v>
                </c:pt>
                <c:pt idx="51">
                  <c:v>187</c:v>
                </c:pt>
                <c:pt idx="52">
                  <c:v>185</c:v>
                </c:pt>
                <c:pt idx="53">
                  <c:v>185</c:v>
                </c:pt>
                <c:pt idx="54">
                  <c:v>182</c:v>
                </c:pt>
                <c:pt idx="55">
                  <c:v>180</c:v>
                </c:pt>
                <c:pt idx="56">
                  <c:v>177</c:v>
                </c:pt>
                <c:pt idx="57">
                  <c:v>179</c:v>
                </c:pt>
                <c:pt idx="58">
                  <c:v>177</c:v>
                </c:pt>
                <c:pt idx="59">
                  <c:v>178</c:v>
                </c:pt>
                <c:pt idx="60">
                  <c:v>175</c:v>
                </c:pt>
                <c:pt idx="61">
                  <c:v>181</c:v>
                </c:pt>
                <c:pt idx="62">
                  <c:v>181</c:v>
                </c:pt>
                <c:pt idx="63">
                  <c:v>183</c:v>
                </c:pt>
                <c:pt idx="64">
                  <c:v>180</c:v>
                </c:pt>
                <c:pt idx="65">
                  <c:v>180</c:v>
                </c:pt>
                <c:pt idx="66">
                  <c:v>179</c:v>
                </c:pt>
                <c:pt idx="67">
                  <c:v>171</c:v>
                </c:pt>
                <c:pt idx="68">
                  <c:v>168</c:v>
                </c:pt>
                <c:pt idx="69">
                  <c:v>169</c:v>
                </c:pt>
                <c:pt idx="70">
                  <c:v>169</c:v>
                </c:pt>
                <c:pt idx="71">
                  <c:v>174</c:v>
                </c:pt>
                <c:pt idx="72">
                  <c:v>177</c:v>
                </c:pt>
                <c:pt idx="73">
                  <c:v>176</c:v>
                </c:pt>
                <c:pt idx="74">
                  <c:v>176</c:v>
                </c:pt>
                <c:pt idx="75">
                  <c:v>177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178</c:v>
                </c:pt>
                <c:pt idx="80">
                  <c:v>178</c:v>
                </c:pt>
                <c:pt idx="81">
                  <c:v>175</c:v>
                </c:pt>
                <c:pt idx="82">
                  <c:v>173</c:v>
                </c:pt>
                <c:pt idx="83">
                  <c:v>173</c:v>
                </c:pt>
                <c:pt idx="84">
                  <c:v>175</c:v>
                </c:pt>
                <c:pt idx="85">
                  <c:v>179</c:v>
                </c:pt>
                <c:pt idx="86">
                  <c:v>172</c:v>
                </c:pt>
                <c:pt idx="87">
                  <c:v>176</c:v>
                </c:pt>
                <c:pt idx="88">
                  <c:v>175</c:v>
                </c:pt>
                <c:pt idx="89">
                  <c:v>177</c:v>
                </c:pt>
                <c:pt idx="90">
                  <c:v>180</c:v>
                </c:pt>
                <c:pt idx="91">
                  <c:v>181</c:v>
                </c:pt>
                <c:pt idx="92">
                  <c:v>181</c:v>
                </c:pt>
                <c:pt idx="93">
                  <c:v>180</c:v>
                </c:pt>
                <c:pt idx="94">
                  <c:v>181</c:v>
                </c:pt>
                <c:pt idx="95">
                  <c:v>180</c:v>
                </c:pt>
                <c:pt idx="96">
                  <c:v>175</c:v>
                </c:pt>
                <c:pt idx="97">
                  <c:v>173</c:v>
                </c:pt>
                <c:pt idx="98">
                  <c:v>171</c:v>
                </c:pt>
                <c:pt idx="99">
                  <c:v>172</c:v>
                </c:pt>
                <c:pt idx="100">
                  <c:v>172</c:v>
                </c:pt>
                <c:pt idx="101">
                  <c:v>174</c:v>
                </c:pt>
                <c:pt idx="102">
                  <c:v>175</c:v>
                </c:pt>
                <c:pt idx="103">
                  <c:v>172</c:v>
                </c:pt>
                <c:pt idx="104">
                  <c:v>168</c:v>
                </c:pt>
                <c:pt idx="105">
                  <c:v>166</c:v>
                </c:pt>
                <c:pt idx="106">
                  <c:v>164</c:v>
                </c:pt>
                <c:pt idx="107">
                  <c:v>161</c:v>
                </c:pt>
                <c:pt idx="108">
                  <c:v>158</c:v>
                </c:pt>
                <c:pt idx="109">
                  <c:v>157</c:v>
                </c:pt>
                <c:pt idx="110">
                  <c:v>157</c:v>
                </c:pt>
                <c:pt idx="111">
                  <c:v>156</c:v>
                </c:pt>
                <c:pt idx="112">
                  <c:v>155</c:v>
                </c:pt>
                <c:pt idx="113">
                  <c:v>156</c:v>
                </c:pt>
                <c:pt idx="114">
                  <c:v>161</c:v>
                </c:pt>
                <c:pt idx="115">
                  <c:v>165</c:v>
                </c:pt>
                <c:pt idx="116">
                  <c:v>167</c:v>
                </c:pt>
                <c:pt idx="117">
                  <c:v>169</c:v>
                </c:pt>
                <c:pt idx="118">
                  <c:v>170</c:v>
                </c:pt>
                <c:pt idx="119">
                  <c:v>171</c:v>
                </c:pt>
                <c:pt idx="120">
                  <c:v>171</c:v>
                </c:pt>
                <c:pt idx="121">
                  <c:v>166</c:v>
                </c:pt>
                <c:pt idx="122">
                  <c:v>169</c:v>
                </c:pt>
                <c:pt idx="123">
                  <c:v>169</c:v>
                </c:pt>
                <c:pt idx="124">
                  <c:v>168</c:v>
                </c:pt>
                <c:pt idx="125">
                  <c:v>169</c:v>
                </c:pt>
                <c:pt idx="126">
                  <c:v>169</c:v>
                </c:pt>
                <c:pt idx="127">
                  <c:v>169</c:v>
                </c:pt>
                <c:pt idx="128">
                  <c:v>170</c:v>
                </c:pt>
                <c:pt idx="129">
                  <c:v>171</c:v>
                </c:pt>
                <c:pt idx="130">
                  <c:v>169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169</c:v>
                </c:pt>
                <c:pt idx="135">
                  <c:v>170</c:v>
                </c:pt>
                <c:pt idx="136">
                  <c:v>167</c:v>
                </c:pt>
                <c:pt idx="137">
                  <c:v>169</c:v>
                </c:pt>
                <c:pt idx="138">
                  <c:v>170</c:v>
                </c:pt>
                <c:pt idx="139">
                  <c:v>168</c:v>
                </c:pt>
                <c:pt idx="140">
                  <c:v>170</c:v>
                </c:pt>
                <c:pt idx="141">
                  <c:v>169</c:v>
                </c:pt>
                <c:pt idx="142">
                  <c:v>169</c:v>
                </c:pt>
                <c:pt idx="143">
                  <c:v>167</c:v>
                </c:pt>
                <c:pt idx="144">
                  <c:v>171</c:v>
                </c:pt>
                <c:pt idx="145">
                  <c:v>171</c:v>
                </c:pt>
                <c:pt idx="146">
                  <c:v>168</c:v>
                </c:pt>
                <c:pt idx="147">
                  <c:v>167</c:v>
                </c:pt>
                <c:pt idx="148">
                  <c:v>167</c:v>
                </c:pt>
                <c:pt idx="149">
                  <c:v>168</c:v>
                </c:pt>
                <c:pt idx="150">
                  <c:v>170</c:v>
                </c:pt>
                <c:pt idx="151">
                  <c:v>171</c:v>
                </c:pt>
                <c:pt idx="152">
                  <c:v>171</c:v>
                </c:pt>
                <c:pt idx="153">
                  <c:v>170</c:v>
                </c:pt>
                <c:pt idx="154">
                  <c:v>168</c:v>
                </c:pt>
                <c:pt idx="155">
                  <c:v>170</c:v>
                </c:pt>
                <c:pt idx="156">
                  <c:v>171</c:v>
                </c:pt>
                <c:pt idx="157">
                  <c:v>170</c:v>
                </c:pt>
                <c:pt idx="158">
                  <c:v>171</c:v>
                </c:pt>
                <c:pt idx="159">
                  <c:v>171</c:v>
                </c:pt>
                <c:pt idx="160">
                  <c:v>170</c:v>
                </c:pt>
                <c:pt idx="161">
                  <c:v>167</c:v>
                </c:pt>
                <c:pt idx="162">
                  <c:v>169</c:v>
                </c:pt>
                <c:pt idx="163">
                  <c:v>172</c:v>
                </c:pt>
                <c:pt idx="164">
                  <c:v>174</c:v>
                </c:pt>
                <c:pt idx="165">
                  <c:v>174</c:v>
                </c:pt>
                <c:pt idx="166">
                  <c:v>175</c:v>
                </c:pt>
                <c:pt idx="167">
                  <c:v>171</c:v>
                </c:pt>
                <c:pt idx="168">
                  <c:v>168</c:v>
                </c:pt>
                <c:pt idx="169">
                  <c:v>168</c:v>
                </c:pt>
                <c:pt idx="170">
                  <c:v>163</c:v>
                </c:pt>
                <c:pt idx="171">
                  <c:v>158</c:v>
                </c:pt>
                <c:pt idx="172">
                  <c:v>159</c:v>
                </c:pt>
                <c:pt idx="173">
                  <c:v>166</c:v>
                </c:pt>
                <c:pt idx="174">
                  <c:v>168</c:v>
                </c:pt>
                <c:pt idx="175">
                  <c:v>167</c:v>
                </c:pt>
                <c:pt idx="176">
                  <c:v>170</c:v>
                </c:pt>
                <c:pt idx="177">
                  <c:v>174</c:v>
                </c:pt>
                <c:pt idx="178">
                  <c:v>173</c:v>
                </c:pt>
                <c:pt idx="179">
                  <c:v>172</c:v>
                </c:pt>
                <c:pt idx="180">
                  <c:v>171</c:v>
                </c:pt>
                <c:pt idx="181">
                  <c:v>165</c:v>
                </c:pt>
                <c:pt idx="182">
                  <c:v>161</c:v>
                </c:pt>
                <c:pt idx="183">
                  <c:v>163</c:v>
                </c:pt>
                <c:pt idx="184">
                  <c:v>158</c:v>
                </c:pt>
                <c:pt idx="185">
                  <c:v>156</c:v>
                </c:pt>
                <c:pt idx="186">
                  <c:v>159</c:v>
                </c:pt>
                <c:pt idx="187">
                  <c:v>160</c:v>
                </c:pt>
                <c:pt idx="188">
                  <c:v>161</c:v>
                </c:pt>
                <c:pt idx="189">
                  <c:v>159</c:v>
                </c:pt>
                <c:pt idx="190">
                  <c:v>159</c:v>
                </c:pt>
                <c:pt idx="191">
                  <c:v>162</c:v>
                </c:pt>
                <c:pt idx="192">
                  <c:v>162</c:v>
                </c:pt>
                <c:pt idx="193">
                  <c:v>159</c:v>
                </c:pt>
                <c:pt idx="194">
                  <c:v>153</c:v>
                </c:pt>
                <c:pt idx="195">
                  <c:v>153</c:v>
                </c:pt>
                <c:pt idx="196">
                  <c:v>153</c:v>
                </c:pt>
                <c:pt idx="197">
                  <c:v>155</c:v>
                </c:pt>
                <c:pt idx="198">
                  <c:v>153</c:v>
                </c:pt>
                <c:pt idx="199">
                  <c:v>155</c:v>
                </c:pt>
                <c:pt idx="200">
                  <c:v>152</c:v>
                </c:pt>
                <c:pt idx="201">
                  <c:v>154</c:v>
                </c:pt>
                <c:pt idx="202">
                  <c:v>153</c:v>
                </c:pt>
                <c:pt idx="203">
                  <c:v>151</c:v>
                </c:pt>
                <c:pt idx="204">
                  <c:v>150</c:v>
                </c:pt>
                <c:pt idx="205">
                  <c:v>147</c:v>
                </c:pt>
                <c:pt idx="206">
                  <c:v>151</c:v>
                </c:pt>
                <c:pt idx="207">
                  <c:v>154</c:v>
                </c:pt>
                <c:pt idx="208">
                  <c:v>155</c:v>
                </c:pt>
                <c:pt idx="209">
                  <c:v>155</c:v>
                </c:pt>
                <c:pt idx="210">
                  <c:v>157</c:v>
                </c:pt>
                <c:pt idx="211">
                  <c:v>156</c:v>
                </c:pt>
                <c:pt idx="212">
                  <c:v>154</c:v>
                </c:pt>
                <c:pt idx="213">
                  <c:v>155</c:v>
                </c:pt>
                <c:pt idx="214">
                  <c:v>154</c:v>
                </c:pt>
                <c:pt idx="215">
                  <c:v>157</c:v>
                </c:pt>
                <c:pt idx="216">
                  <c:v>158</c:v>
                </c:pt>
                <c:pt idx="217">
                  <c:v>155</c:v>
                </c:pt>
                <c:pt idx="218">
                  <c:v>156</c:v>
                </c:pt>
                <c:pt idx="219">
                  <c:v>157</c:v>
                </c:pt>
                <c:pt idx="220">
                  <c:v>158</c:v>
                </c:pt>
                <c:pt idx="221">
                  <c:v>159</c:v>
                </c:pt>
                <c:pt idx="222">
                  <c:v>159</c:v>
                </c:pt>
                <c:pt idx="223">
                  <c:v>161</c:v>
                </c:pt>
                <c:pt idx="224">
                  <c:v>160</c:v>
                </c:pt>
                <c:pt idx="225">
                  <c:v>162</c:v>
                </c:pt>
                <c:pt idx="226">
                  <c:v>163</c:v>
                </c:pt>
                <c:pt idx="227">
                  <c:v>164</c:v>
                </c:pt>
                <c:pt idx="228">
                  <c:v>164</c:v>
                </c:pt>
                <c:pt idx="229">
                  <c:v>162</c:v>
                </c:pt>
                <c:pt idx="230">
                  <c:v>159</c:v>
                </c:pt>
                <c:pt idx="231">
                  <c:v>157</c:v>
                </c:pt>
                <c:pt idx="232">
                  <c:v>156</c:v>
                </c:pt>
                <c:pt idx="233">
                  <c:v>155</c:v>
                </c:pt>
                <c:pt idx="234">
                  <c:v>155</c:v>
                </c:pt>
                <c:pt idx="235">
                  <c:v>159</c:v>
                </c:pt>
                <c:pt idx="236">
                  <c:v>161</c:v>
                </c:pt>
                <c:pt idx="237">
                  <c:v>160</c:v>
                </c:pt>
                <c:pt idx="238">
                  <c:v>163</c:v>
                </c:pt>
                <c:pt idx="239">
                  <c:v>167</c:v>
                </c:pt>
                <c:pt idx="240">
                  <c:v>163</c:v>
                </c:pt>
                <c:pt idx="241">
                  <c:v>164</c:v>
                </c:pt>
                <c:pt idx="242">
                  <c:v>166</c:v>
                </c:pt>
                <c:pt idx="243">
                  <c:v>165</c:v>
                </c:pt>
                <c:pt idx="244">
                  <c:v>164</c:v>
                </c:pt>
                <c:pt idx="245">
                  <c:v>165</c:v>
                </c:pt>
                <c:pt idx="246">
                  <c:v>165</c:v>
                </c:pt>
                <c:pt idx="247">
                  <c:v>160</c:v>
                </c:pt>
                <c:pt idx="248">
                  <c:v>162</c:v>
                </c:pt>
                <c:pt idx="24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2-433C-9E82-6DFB0BDD4D3A}"/>
            </c:ext>
          </c:extLst>
        </c:ser>
        <c:ser>
          <c:idx val="1"/>
          <c:order val="1"/>
          <c:tx>
            <c:v>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Sheet1!$C$2:$C$251</c:f>
              <c:numCache>
                <c:formatCode>General</c:formatCode>
                <c:ptCount val="250"/>
                <c:pt idx="0">
                  <c:v>#N/A</c:v>
                </c:pt>
                <c:pt idx="1">
                  <c:v>188</c:v>
                </c:pt>
                <c:pt idx="2">
                  <c:v>191.5</c:v>
                </c:pt>
                <c:pt idx="3">
                  <c:v>192.54999999999998</c:v>
                </c:pt>
                <c:pt idx="4">
                  <c:v>196.36499999999998</c:v>
                </c:pt>
                <c:pt idx="5">
                  <c:v>196.80949999999996</c:v>
                </c:pt>
                <c:pt idx="6">
                  <c:v>194.14284999999998</c:v>
                </c:pt>
                <c:pt idx="7">
                  <c:v>194.74285499999999</c:v>
                </c:pt>
                <c:pt idx="8">
                  <c:v>194.92285649999999</c:v>
                </c:pt>
                <c:pt idx="9">
                  <c:v>195.67685695</c:v>
                </c:pt>
                <c:pt idx="10">
                  <c:v>198.00305708499997</c:v>
                </c:pt>
                <c:pt idx="11">
                  <c:v>202.20091712549998</c:v>
                </c:pt>
                <c:pt idx="12">
                  <c:v>203.46027513764997</c:v>
                </c:pt>
                <c:pt idx="13">
                  <c:v>199.63808254129498</c:v>
                </c:pt>
                <c:pt idx="14">
                  <c:v>196.39142476238848</c:v>
                </c:pt>
                <c:pt idx="15">
                  <c:v>195.41742742871654</c:v>
                </c:pt>
                <c:pt idx="16">
                  <c:v>194.42522822861494</c:v>
                </c:pt>
                <c:pt idx="17">
                  <c:v>197.62756846858446</c:v>
                </c:pt>
                <c:pt idx="18">
                  <c:v>197.88827054057532</c:v>
                </c:pt>
                <c:pt idx="19">
                  <c:v>198.66648116217257</c:v>
                </c:pt>
                <c:pt idx="20">
                  <c:v>201.69994434865177</c:v>
                </c:pt>
                <c:pt idx="21">
                  <c:v>201.20998330459551</c:v>
                </c:pt>
                <c:pt idx="22">
                  <c:v>200.36299499137866</c:v>
                </c:pt>
                <c:pt idx="23">
                  <c:v>197.30889849741357</c:v>
                </c:pt>
                <c:pt idx="24">
                  <c:v>199.89266954922405</c:v>
                </c:pt>
                <c:pt idx="25">
                  <c:v>200.6678008647672</c:v>
                </c:pt>
                <c:pt idx="26">
                  <c:v>203.70034025943016</c:v>
                </c:pt>
                <c:pt idx="27">
                  <c:v>205.31010207782904</c:v>
                </c:pt>
                <c:pt idx="28">
                  <c:v>201.59303062334871</c:v>
                </c:pt>
                <c:pt idx="29">
                  <c:v>198.3779091870046</c:v>
                </c:pt>
                <c:pt idx="30">
                  <c:v>197.41337275610135</c:v>
                </c:pt>
                <c:pt idx="31">
                  <c:v>198.52401182683039</c:v>
                </c:pt>
                <c:pt idx="32">
                  <c:v>197.45720354804911</c:v>
                </c:pt>
                <c:pt idx="33">
                  <c:v>195.0371610644147</c:v>
                </c:pt>
                <c:pt idx="34">
                  <c:v>195.01114831932441</c:v>
                </c:pt>
                <c:pt idx="35">
                  <c:v>196.40334449579728</c:v>
                </c:pt>
                <c:pt idx="36">
                  <c:v>194.72100334873917</c:v>
                </c:pt>
                <c:pt idx="37">
                  <c:v>193.51630100462174</c:v>
                </c:pt>
                <c:pt idx="38">
                  <c:v>188.95489030138651</c:v>
                </c:pt>
                <c:pt idx="39">
                  <c:v>188.98646709041594</c:v>
                </c:pt>
                <c:pt idx="40">
                  <c:v>190.39594012712476</c:v>
                </c:pt>
                <c:pt idx="41">
                  <c:v>185.91878203813741</c:v>
                </c:pt>
                <c:pt idx="42">
                  <c:v>185.97563461144119</c:v>
                </c:pt>
                <c:pt idx="43">
                  <c:v>186.69269038343236</c:v>
                </c:pt>
                <c:pt idx="44">
                  <c:v>189.70780711502971</c:v>
                </c:pt>
                <c:pt idx="45">
                  <c:v>190.61234213450891</c:v>
                </c:pt>
                <c:pt idx="46">
                  <c:v>190.18370264035266</c:v>
                </c:pt>
                <c:pt idx="47">
                  <c:v>189.35511079210579</c:v>
                </c:pt>
                <c:pt idx="48">
                  <c:v>188.40653323763172</c:v>
                </c:pt>
                <c:pt idx="49">
                  <c:v>184.6219599712895</c:v>
                </c:pt>
                <c:pt idx="50">
                  <c:v>182.08658799138684</c:v>
                </c:pt>
                <c:pt idx="51">
                  <c:v>184.12597639741605</c:v>
                </c:pt>
                <c:pt idx="52">
                  <c:v>186.13779291922481</c:v>
                </c:pt>
                <c:pt idx="53">
                  <c:v>185.34133787576744</c:v>
                </c:pt>
                <c:pt idx="54">
                  <c:v>185.10240136273023</c:v>
                </c:pt>
                <c:pt idx="55">
                  <c:v>182.93072040881907</c:v>
                </c:pt>
                <c:pt idx="56">
                  <c:v>180.87921612264572</c:v>
                </c:pt>
                <c:pt idx="57">
                  <c:v>178.16376483679369</c:v>
                </c:pt>
                <c:pt idx="58">
                  <c:v>178.7491294510381</c:v>
                </c:pt>
                <c:pt idx="59">
                  <c:v>177.52473883531141</c:v>
                </c:pt>
                <c:pt idx="60">
                  <c:v>177.85742165059341</c:v>
                </c:pt>
                <c:pt idx="61">
                  <c:v>175.857226495178</c:v>
                </c:pt>
                <c:pt idx="62">
                  <c:v>179.45716794855338</c:v>
                </c:pt>
                <c:pt idx="63">
                  <c:v>180.53715038456599</c:v>
                </c:pt>
                <c:pt idx="64">
                  <c:v>182.2611451153698</c:v>
                </c:pt>
                <c:pt idx="65">
                  <c:v>180.67834353461092</c:v>
                </c:pt>
                <c:pt idx="66">
                  <c:v>180.20350306038327</c:v>
                </c:pt>
                <c:pt idx="67">
                  <c:v>179.36105091811498</c:v>
                </c:pt>
                <c:pt idx="68">
                  <c:v>173.50831527543448</c:v>
                </c:pt>
                <c:pt idx="69">
                  <c:v>169.65249458263034</c:v>
                </c:pt>
                <c:pt idx="70">
                  <c:v>169.1957483747891</c:v>
                </c:pt>
                <c:pt idx="71">
                  <c:v>169.05872451243673</c:v>
                </c:pt>
                <c:pt idx="72">
                  <c:v>172.517617353731</c:v>
                </c:pt>
                <c:pt idx="73">
                  <c:v>175.65528520611929</c:v>
                </c:pt>
                <c:pt idx="74">
                  <c:v>175.89658556183576</c:v>
                </c:pt>
                <c:pt idx="75">
                  <c:v>175.96897566855071</c:v>
                </c:pt>
                <c:pt idx="76">
                  <c:v>176.69069270056519</c:v>
                </c:pt>
                <c:pt idx="77">
                  <c:v>176.90720781016955</c:v>
                </c:pt>
                <c:pt idx="78">
                  <c:v>177.67216234305084</c:v>
                </c:pt>
                <c:pt idx="79">
                  <c:v>178.60164870291524</c:v>
                </c:pt>
                <c:pt idx="80">
                  <c:v>178.18049461087458</c:v>
                </c:pt>
                <c:pt idx="81">
                  <c:v>178.05414838326237</c:v>
                </c:pt>
                <c:pt idx="82">
                  <c:v>175.9162445149787</c:v>
                </c:pt>
                <c:pt idx="83">
                  <c:v>173.87487335449362</c:v>
                </c:pt>
                <c:pt idx="84">
                  <c:v>173.26246200634807</c:v>
                </c:pt>
                <c:pt idx="85">
                  <c:v>174.47873860190441</c:v>
                </c:pt>
                <c:pt idx="86">
                  <c:v>177.64362158057133</c:v>
                </c:pt>
                <c:pt idx="87">
                  <c:v>173.69308647417139</c:v>
                </c:pt>
                <c:pt idx="88">
                  <c:v>175.30792594225142</c:v>
                </c:pt>
                <c:pt idx="89">
                  <c:v>175.09237778267541</c:v>
                </c:pt>
                <c:pt idx="90">
                  <c:v>176.4277133348026</c:v>
                </c:pt>
                <c:pt idx="91">
                  <c:v>178.92831400044076</c:v>
                </c:pt>
                <c:pt idx="92">
                  <c:v>180.37849420013222</c:v>
                </c:pt>
                <c:pt idx="93">
                  <c:v>180.81354826003965</c:v>
                </c:pt>
                <c:pt idx="94">
                  <c:v>180.24406447801186</c:v>
                </c:pt>
                <c:pt idx="95">
                  <c:v>180.77321934340355</c:v>
                </c:pt>
                <c:pt idx="96">
                  <c:v>180.23196580302104</c:v>
                </c:pt>
                <c:pt idx="97">
                  <c:v>176.56958974090628</c:v>
                </c:pt>
                <c:pt idx="98">
                  <c:v>174.07087692227188</c:v>
                </c:pt>
                <c:pt idx="99">
                  <c:v>171.92126307668156</c:v>
                </c:pt>
                <c:pt idx="100">
                  <c:v>171.97637892300446</c:v>
                </c:pt>
                <c:pt idx="101">
                  <c:v>171.99291367690134</c:v>
                </c:pt>
                <c:pt idx="102">
                  <c:v>173.39787410307039</c:v>
                </c:pt>
                <c:pt idx="103">
                  <c:v>174.5193622309211</c:v>
                </c:pt>
                <c:pt idx="104">
                  <c:v>172.75580866927632</c:v>
                </c:pt>
                <c:pt idx="105">
                  <c:v>169.42674260078289</c:v>
                </c:pt>
                <c:pt idx="106">
                  <c:v>167.02802278023486</c:v>
                </c:pt>
                <c:pt idx="107">
                  <c:v>164.90840683407046</c:v>
                </c:pt>
                <c:pt idx="108">
                  <c:v>162.17252205022112</c:v>
                </c:pt>
                <c:pt idx="109">
                  <c:v>159.25175661506631</c:v>
                </c:pt>
                <c:pt idx="110">
                  <c:v>157.67552698451988</c:v>
                </c:pt>
                <c:pt idx="111">
                  <c:v>157.20265809535596</c:v>
                </c:pt>
                <c:pt idx="112">
                  <c:v>156.36079742860676</c:v>
                </c:pt>
                <c:pt idx="113">
                  <c:v>155.40823922858203</c:v>
                </c:pt>
                <c:pt idx="114">
                  <c:v>155.82247176857459</c:v>
                </c:pt>
                <c:pt idx="115">
                  <c:v>159.44674153057235</c:v>
                </c:pt>
                <c:pt idx="116">
                  <c:v>163.33402245917171</c:v>
                </c:pt>
                <c:pt idx="117">
                  <c:v>165.90020673775149</c:v>
                </c:pt>
                <c:pt idx="118">
                  <c:v>168.07006202132544</c:v>
                </c:pt>
                <c:pt idx="119">
                  <c:v>169.42101860639761</c:v>
                </c:pt>
                <c:pt idx="120">
                  <c:v>170.52630558191927</c:v>
                </c:pt>
                <c:pt idx="121">
                  <c:v>170.85789167457577</c:v>
                </c:pt>
                <c:pt idx="122">
                  <c:v>167.45736750237273</c:v>
                </c:pt>
                <c:pt idx="123">
                  <c:v>168.53721025071181</c:v>
                </c:pt>
                <c:pt idx="124">
                  <c:v>168.86116307521354</c:v>
                </c:pt>
                <c:pt idx="125">
                  <c:v>168.25834892256404</c:v>
                </c:pt>
                <c:pt idx="126">
                  <c:v>168.77750467676921</c:v>
                </c:pt>
                <c:pt idx="127">
                  <c:v>168.93325140303077</c:v>
                </c:pt>
                <c:pt idx="128">
                  <c:v>168.97997542090923</c:v>
                </c:pt>
                <c:pt idx="129">
                  <c:v>169.69399262627275</c:v>
                </c:pt>
                <c:pt idx="130">
                  <c:v>170.60819778788181</c:v>
                </c:pt>
                <c:pt idx="131">
                  <c:v>169.48245933636454</c:v>
                </c:pt>
                <c:pt idx="132">
                  <c:v>169.84473780090934</c:v>
                </c:pt>
                <c:pt idx="133">
                  <c:v>169.9534213402728</c:v>
                </c:pt>
                <c:pt idx="134">
                  <c:v>169.98602640208182</c:v>
                </c:pt>
                <c:pt idx="135">
                  <c:v>169.29580792062455</c:v>
                </c:pt>
                <c:pt idx="136">
                  <c:v>169.78874237618734</c:v>
                </c:pt>
                <c:pt idx="137">
                  <c:v>167.83662271285618</c:v>
                </c:pt>
                <c:pt idx="138">
                  <c:v>168.65098681385686</c:v>
                </c:pt>
                <c:pt idx="139">
                  <c:v>169.59529604415704</c:v>
                </c:pt>
                <c:pt idx="140">
                  <c:v>168.47858881324711</c:v>
                </c:pt>
                <c:pt idx="141">
                  <c:v>169.54357664397412</c:v>
                </c:pt>
                <c:pt idx="142">
                  <c:v>169.16307299319223</c:v>
                </c:pt>
                <c:pt idx="143">
                  <c:v>169.04892189795765</c:v>
                </c:pt>
                <c:pt idx="144">
                  <c:v>167.61467656938729</c:v>
                </c:pt>
                <c:pt idx="145">
                  <c:v>169.98440297081618</c:v>
                </c:pt>
                <c:pt idx="146">
                  <c:v>170.69532089124485</c:v>
                </c:pt>
                <c:pt idx="147">
                  <c:v>168.80859626737345</c:v>
                </c:pt>
                <c:pt idx="148">
                  <c:v>167.54257888021203</c:v>
                </c:pt>
                <c:pt idx="149">
                  <c:v>167.16277366406359</c:v>
                </c:pt>
                <c:pt idx="150">
                  <c:v>167.74883209921907</c:v>
                </c:pt>
                <c:pt idx="151">
                  <c:v>169.3246496297657</c:v>
                </c:pt>
                <c:pt idx="152">
                  <c:v>170.4973948889297</c:v>
                </c:pt>
                <c:pt idx="153">
                  <c:v>170.84921846667891</c:v>
                </c:pt>
                <c:pt idx="154">
                  <c:v>170.25476554000366</c:v>
                </c:pt>
                <c:pt idx="155">
                  <c:v>168.67642966200108</c:v>
                </c:pt>
                <c:pt idx="156">
                  <c:v>169.60292889860031</c:v>
                </c:pt>
                <c:pt idx="157">
                  <c:v>170.58087866958007</c:v>
                </c:pt>
                <c:pt idx="158">
                  <c:v>170.17426360087401</c:v>
                </c:pt>
                <c:pt idx="159">
                  <c:v>170.75227908026218</c:v>
                </c:pt>
                <c:pt idx="160">
                  <c:v>170.92568372407865</c:v>
                </c:pt>
                <c:pt idx="161">
                  <c:v>170.27770511722358</c:v>
                </c:pt>
                <c:pt idx="162">
                  <c:v>167.98331153516705</c:v>
                </c:pt>
                <c:pt idx="163">
                  <c:v>168.69499346055011</c:v>
                </c:pt>
                <c:pt idx="164">
                  <c:v>171.00849803816502</c:v>
                </c:pt>
                <c:pt idx="165">
                  <c:v>173.1025494114495</c:v>
                </c:pt>
                <c:pt idx="166">
                  <c:v>173.73076482343484</c:v>
                </c:pt>
                <c:pt idx="167">
                  <c:v>174.61922944703042</c:v>
                </c:pt>
                <c:pt idx="168">
                  <c:v>172.0857688341091</c:v>
                </c:pt>
                <c:pt idx="169">
                  <c:v>169.22573065023272</c:v>
                </c:pt>
                <c:pt idx="170">
                  <c:v>168.36771919506981</c:v>
                </c:pt>
                <c:pt idx="171">
                  <c:v>164.61031575852093</c:v>
                </c:pt>
                <c:pt idx="172">
                  <c:v>159.98309472755628</c:v>
                </c:pt>
                <c:pt idx="173">
                  <c:v>159.29492841826686</c:v>
                </c:pt>
                <c:pt idx="174">
                  <c:v>163.98847852548005</c:v>
                </c:pt>
                <c:pt idx="175">
                  <c:v>166.79654355764401</c:v>
                </c:pt>
                <c:pt idx="176">
                  <c:v>166.9389630672932</c:v>
                </c:pt>
                <c:pt idx="177">
                  <c:v>169.08168892018796</c:v>
                </c:pt>
                <c:pt idx="178">
                  <c:v>172.52450667605638</c:v>
                </c:pt>
                <c:pt idx="179">
                  <c:v>172.8573520028169</c:v>
                </c:pt>
                <c:pt idx="180">
                  <c:v>172.25720560084505</c:v>
                </c:pt>
                <c:pt idx="181">
                  <c:v>171.37716168025349</c:v>
                </c:pt>
                <c:pt idx="182">
                  <c:v>166.91314850407605</c:v>
                </c:pt>
                <c:pt idx="183">
                  <c:v>162.7739445512228</c:v>
                </c:pt>
                <c:pt idx="184">
                  <c:v>162.93218336536683</c:v>
                </c:pt>
                <c:pt idx="185">
                  <c:v>159.47965500961004</c:v>
                </c:pt>
                <c:pt idx="186">
                  <c:v>157.043896502883</c:v>
                </c:pt>
                <c:pt idx="187">
                  <c:v>158.4131689508649</c:v>
                </c:pt>
                <c:pt idx="188">
                  <c:v>159.52395068525948</c:v>
                </c:pt>
                <c:pt idx="189">
                  <c:v>160.55718520557784</c:v>
                </c:pt>
                <c:pt idx="190">
                  <c:v>159.46715556167334</c:v>
                </c:pt>
                <c:pt idx="191">
                  <c:v>159.14014666850198</c:v>
                </c:pt>
                <c:pt idx="192">
                  <c:v>161.14204400055058</c:v>
                </c:pt>
                <c:pt idx="193">
                  <c:v>161.74261320016518</c:v>
                </c:pt>
                <c:pt idx="194">
                  <c:v>159.82278396004955</c:v>
                </c:pt>
                <c:pt idx="195">
                  <c:v>155.04683518801485</c:v>
                </c:pt>
                <c:pt idx="196">
                  <c:v>153.61405055640444</c:v>
                </c:pt>
                <c:pt idx="197">
                  <c:v>153.18421516692132</c:v>
                </c:pt>
                <c:pt idx="198">
                  <c:v>154.45526455007638</c:v>
                </c:pt>
                <c:pt idx="199">
                  <c:v>153.43657936502291</c:v>
                </c:pt>
                <c:pt idx="200">
                  <c:v>154.53097380950686</c:v>
                </c:pt>
                <c:pt idx="201">
                  <c:v>152.75929214285205</c:v>
                </c:pt>
                <c:pt idx="202">
                  <c:v>153.62778764285559</c:v>
                </c:pt>
                <c:pt idx="203">
                  <c:v>153.18833629285666</c:v>
                </c:pt>
                <c:pt idx="204">
                  <c:v>151.65650088785699</c:v>
                </c:pt>
                <c:pt idx="205">
                  <c:v>150.49695026635709</c:v>
                </c:pt>
                <c:pt idx="206">
                  <c:v>148.04908507990712</c:v>
                </c:pt>
                <c:pt idx="207">
                  <c:v>150.11472552397211</c:v>
                </c:pt>
                <c:pt idx="208">
                  <c:v>152.83441765719164</c:v>
                </c:pt>
                <c:pt idx="209">
                  <c:v>154.3503252971575</c:v>
                </c:pt>
                <c:pt idx="210">
                  <c:v>154.80509758914724</c:v>
                </c:pt>
                <c:pt idx="211">
                  <c:v>156.34152927674415</c:v>
                </c:pt>
                <c:pt idx="212">
                  <c:v>156.10245878302322</c:v>
                </c:pt>
                <c:pt idx="213">
                  <c:v>154.63073763490695</c:v>
                </c:pt>
                <c:pt idx="214">
                  <c:v>154.88922129047208</c:v>
                </c:pt>
                <c:pt idx="215">
                  <c:v>154.26676638714162</c:v>
                </c:pt>
                <c:pt idx="216">
                  <c:v>156.18002991614247</c:v>
                </c:pt>
                <c:pt idx="217">
                  <c:v>157.45400897484274</c:v>
                </c:pt>
                <c:pt idx="218">
                  <c:v>155.73620269245282</c:v>
                </c:pt>
                <c:pt idx="219">
                  <c:v>155.92086080773583</c:v>
                </c:pt>
                <c:pt idx="220">
                  <c:v>156.67625824232073</c:v>
                </c:pt>
                <c:pt idx="221">
                  <c:v>157.60287747269621</c:v>
                </c:pt>
                <c:pt idx="222">
                  <c:v>158.58086324180886</c:v>
                </c:pt>
                <c:pt idx="223">
                  <c:v>158.87425897254266</c:v>
                </c:pt>
                <c:pt idx="224">
                  <c:v>160.36227769176278</c:v>
                </c:pt>
                <c:pt idx="225">
                  <c:v>160.10868330752885</c:v>
                </c:pt>
                <c:pt idx="226">
                  <c:v>161.43260499225863</c:v>
                </c:pt>
                <c:pt idx="227">
                  <c:v>162.52978149767759</c:v>
                </c:pt>
                <c:pt idx="228">
                  <c:v>163.55893444930328</c:v>
                </c:pt>
                <c:pt idx="229">
                  <c:v>163.86768033479098</c:v>
                </c:pt>
                <c:pt idx="230">
                  <c:v>162.56030410043729</c:v>
                </c:pt>
                <c:pt idx="231">
                  <c:v>160.06809123013119</c:v>
                </c:pt>
                <c:pt idx="232">
                  <c:v>157.92042736903934</c:v>
                </c:pt>
                <c:pt idx="233">
                  <c:v>156.5761282107118</c:v>
                </c:pt>
                <c:pt idx="234">
                  <c:v>155.47283846321355</c:v>
                </c:pt>
                <c:pt idx="235">
                  <c:v>155.14185153896406</c:v>
                </c:pt>
                <c:pt idx="236">
                  <c:v>157.84255546168922</c:v>
                </c:pt>
                <c:pt idx="237">
                  <c:v>160.05276663850674</c:v>
                </c:pt>
                <c:pt idx="238">
                  <c:v>160.01582999155201</c:v>
                </c:pt>
                <c:pt idx="239">
                  <c:v>162.10474899746561</c:v>
                </c:pt>
                <c:pt idx="240">
                  <c:v>165.53142469923966</c:v>
                </c:pt>
                <c:pt idx="241">
                  <c:v>163.75942740977189</c:v>
                </c:pt>
                <c:pt idx="242">
                  <c:v>163.92782822293157</c:v>
                </c:pt>
                <c:pt idx="243">
                  <c:v>165.37834846687946</c:v>
                </c:pt>
                <c:pt idx="244">
                  <c:v>165.11350454006381</c:v>
                </c:pt>
                <c:pt idx="245">
                  <c:v>164.33405136201912</c:v>
                </c:pt>
                <c:pt idx="246">
                  <c:v>164.80021540860571</c:v>
                </c:pt>
                <c:pt idx="247">
                  <c:v>164.9400646225817</c:v>
                </c:pt>
                <c:pt idx="248">
                  <c:v>161.48201938677451</c:v>
                </c:pt>
                <c:pt idx="249">
                  <c:v>161.84460581603236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2-433C-9E82-6DFB0BDD4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08944"/>
        <c:axId val="545005992"/>
      </c:lineChart>
      <c:dateAx>
        <c:axId val="545008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05992"/>
        <c:crosses val="autoZero"/>
        <c:auto val="1"/>
        <c:lblOffset val="100"/>
        <c:baseTimeUnit val="days"/>
      </c:dateAx>
      <c:valAx>
        <c:axId val="54500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0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4</xdr:row>
      <xdr:rowOff>14287</xdr:rowOff>
    </xdr:from>
    <xdr:to>
      <xdr:col>10</xdr:col>
      <xdr:colOff>485775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6C8EC-C5B3-42A0-9FB1-78756E766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4</xdr:row>
      <xdr:rowOff>14287</xdr:rowOff>
    </xdr:from>
    <xdr:to>
      <xdr:col>10</xdr:col>
      <xdr:colOff>476250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723BA-48F4-4843-9340-7F91B42A3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57150</xdr:rowOff>
    </xdr:from>
    <xdr:to>
      <xdr:col>20</xdr:col>
      <xdr:colOff>57150</xdr:colOff>
      <xdr:row>16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002EF-43C7-4093-81DD-47094179D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FE6240-30A5-4BA1-A6A2-08B764A32673}" name="Table6" displayName="Table6" ref="A1:G314" totalsRowShown="0">
  <autoFilter ref="A1:G314" xr:uid="{0BD1B0DE-0FCB-4199-B1B8-1A982F899B37}"/>
  <tableColumns count="7">
    <tableColumn id="1" xr3:uid="{0A3A0DE7-E3DA-4065-99F6-5559B3644685}" name="Date" dataDxfId="11"/>
    <tableColumn id="2" xr3:uid="{98265D87-87AA-4DB4-847F-B2F7AAA1C658}" name="Price"/>
    <tableColumn id="3" xr3:uid="{A176C65E-5D01-4658-AEB6-DC87B3EB870F}" name="Forecast(Price)" dataDxfId="10">
      <calculatedColumnFormula>_xlfn.FORECAST.ETS(A2,$B$2:$B$204,$A$2:$A$204,1,1)</calculatedColumnFormula>
    </tableColumn>
    <tableColumn id="4" xr3:uid="{E05C0B47-7F23-48DB-B894-ADC24AA6332B}" name="Lower Confidence Bound(Price)" dataDxfId="9">
      <calculatedColumnFormula>C2-_xlfn.FORECAST.ETS.CONFINT(A2,$B$2:$B$204,$A$2:$A$204,0.95,1,1)</calculatedColumnFormula>
    </tableColumn>
    <tableColumn id="5" xr3:uid="{B306B0DE-D141-4C4C-A436-041DAD93138B}" name="Upper Confidence Bound(Price)" dataDxfId="8">
      <calculatedColumnFormula>C2+_xlfn.FORECAST.ETS.CONFINT(A2,$B$2:$B$204,$A$2:$A$204,0.95,1,1)</calculatedColumnFormula>
    </tableColumn>
    <tableColumn id="6" xr3:uid="{D5D9E29F-92E3-44A0-867C-F881711A875A}" name="Column1" dataDxfId="7">
      <calculatedColumnFormula>Table6[[#This Row],[Price]]-Table6[[#This Row],[Forecast(Price)]]</calculatedColumnFormula>
    </tableColumn>
    <tableColumn id="7" xr3:uid="{CAA4F85E-721B-4597-A729-4E42B3D53390}" name="Column2" dataDxfId="6">
      <calculatedColumnFormula>Table6[[#This Row],[Column1]]^2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7D3E8E-544F-4B21-A2F8-E545036197B1}" name="Table7" displayName="Table7" ref="A1:F314" totalsRowShown="0">
  <autoFilter ref="A1:F314" xr:uid="{35DC63D6-A946-40B4-951D-BE4443367967}"/>
  <tableColumns count="6">
    <tableColumn id="1" xr3:uid="{CF52D956-C61D-4A29-8578-B88947F8F317}" name="Date" dataDxfId="5"/>
    <tableColumn id="2" xr3:uid="{32915E19-0860-4B52-B7CB-0FC771E74129}" name="Price"/>
    <tableColumn id="3" xr3:uid="{E3718DB6-28EC-4EEB-B115-9EC63DFC82C6}" name="Forecast(Price)" dataDxfId="4">
      <calculatedColumnFormula>_xlfn.FORECAST.ETS(A2,$B$2:$B$204,$A$2:$A$204,1,1)</calculatedColumnFormula>
    </tableColumn>
    <tableColumn id="4" xr3:uid="{0F9FC65D-542F-49C9-9B63-96E36E7FC140}" name="Lower Confidence Bound(Price)" dataDxfId="3">
      <calculatedColumnFormula>C2-_xlfn.FORECAST.ETS.CONFINT(A2,$B$2:$B$204,$A$2:$A$204,0.9,1,1)</calculatedColumnFormula>
    </tableColumn>
    <tableColumn id="5" xr3:uid="{7B749E53-0122-47AA-B5DC-094CAEDFE1EA}" name="Upper Confidence Bound(Price)" dataDxfId="2">
      <calculatedColumnFormula>C2+_xlfn.FORECAST.ETS.CONFINT(A2,$B$2:$B$204,$A$2:$A$204,0.9,1,1)</calculatedColumnFormula>
    </tableColumn>
    <tableColumn id="6" xr3:uid="{3C9DEFD4-84ED-4E63-9016-C3456436F043}" name="Column1" dataDxfId="0">
      <calculatedColumnFormula>Table7[[#This Row],[Price]]-Table7[[#This Row],[Forecast(Price)]]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D30185-7BCA-498E-82B7-3C16E64BB296}" name="Table8" displayName="Table8" ref="G1:H8" totalsRowShown="0">
  <autoFilter ref="G1:H8" xr:uid="{064F2765-0B06-4D25-BB12-852588767907}"/>
  <tableColumns count="2">
    <tableColumn id="1" xr3:uid="{DDE7A701-6D8C-4F77-8D68-E8C59DB1B4C5}" name="Statistic"/>
    <tableColumn id="2" xr3:uid="{5DD0CAEE-C68F-4E85-B446-114A474B3920}" name="Valu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BB3D-4B1B-4E6A-912E-6D0ED3457004}">
  <dimension ref="A1:M314"/>
  <sheetViews>
    <sheetView topLeftCell="A200" workbookViewId="0">
      <selection activeCell="M204" sqref="M204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6.42578125" customWidth="1"/>
    <col min="4" max="4" width="31.140625" customWidth="1"/>
    <col min="5" max="5" width="3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</row>
    <row r="2" spans="1:7" x14ac:dyDescent="0.25">
      <c r="A2" s="1">
        <v>43507</v>
      </c>
      <c r="B2" s="2">
        <v>188</v>
      </c>
      <c r="F2">
        <f>Table6[[#This Row],[Price]]-Table6[[#This Row],[Forecast(Price)]]</f>
        <v>188</v>
      </c>
      <c r="G2">
        <f>Table6[[#This Row],[Column1]]^2</f>
        <v>35344</v>
      </c>
    </row>
    <row r="3" spans="1:7" x14ac:dyDescent="0.25">
      <c r="A3" s="1">
        <v>43508</v>
      </c>
      <c r="B3" s="2">
        <v>193</v>
      </c>
      <c r="F3">
        <f>Table6[[#This Row],[Price]]-Table6[[#This Row],[Forecast(Price)]]</f>
        <v>193</v>
      </c>
      <c r="G3">
        <f>Table6[[#This Row],[Column1]]^2</f>
        <v>37249</v>
      </c>
    </row>
    <row r="4" spans="1:7" x14ac:dyDescent="0.25">
      <c r="A4" s="1">
        <v>43509</v>
      </c>
      <c r="B4" s="2">
        <v>193</v>
      </c>
      <c r="F4">
        <f>Table6[[#This Row],[Price]]-Table6[[#This Row],[Forecast(Price)]]</f>
        <v>193</v>
      </c>
      <c r="G4">
        <f>Table6[[#This Row],[Column1]]^2</f>
        <v>37249</v>
      </c>
    </row>
    <row r="5" spans="1:7" x14ac:dyDescent="0.25">
      <c r="A5" s="1">
        <v>43510</v>
      </c>
      <c r="B5" s="2">
        <v>198</v>
      </c>
      <c r="F5">
        <f>Table6[[#This Row],[Price]]-Table6[[#This Row],[Forecast(Price)]]</f>
        <v>198</v>
      </c>
      <c r="G5">
        <f>Table6[[#This Row],[Column1]]^2</f>
        <v>39204</v>
      </c>
    </row>
    <row r="6" spans="1:7" x14ac:dyDescent="0.25">
      <c r="A6" s="1">
        <v>43511</v>
      </c>
      <c r="B6" s="2">
        <v>197</v>
      </c>
      <c r="F6">
        <f>Table6[[#This Row],[Price]]-Table6[[#This Row],[Forecast(Price)]]</f>
        <v>197</v>
      </c>
      <c r="G6">
        <f>Table6[[#This Row],[Column1]]^2</f>
        <v>38809</v>
      </c>
    </row>
    <row r="7" spans="1:7" x14ac:dyDescent="0.25">
      <c r="A7" s="1">
        <v>43512</v>
      </c>
      <c r="B7" s="2">
        <v>193</v>
      </c>
      <c r="F7">
        <f>Table6[[#This Row],[Price]]-Table6[[#This Row],[Forecast(Price)]]</f>
        <v>193</v>
      </c>
      <c r="G7">
        <f>Table6[[#This Row],[Column1]]^2</f>
        <v>37249</v>
      </c>
    </row>
    <row r="8" spans="1:7" x14ac:dyDescent="0.25">
      <c r="A8" s="1">
        <v>43513</v>
      </c>
      <c r="B8" s="2">
        <v>195</v>
      </c>
      <c r="F8">
        <f>Table6[[#This Row],[Price]]-Table6[[#This Row],[Forecast(Price)]]</f>
        <v>195</v>
      </c>
      <c r="G8">
        <f>Table6[[#This Row],[Column1]]^2</f>
        <v>38025</v>
      </c>
    </row>
    <row r="9" spans="1:7" x14ac:dyDescent="0.25">
      <c r="A9" s="1">
        <v>43514</v>
      </c>
      <c r="B9" s="2">
        <v>195</v>
      </c>
      <c r="F9">
        <f>Table6[[#This Row],[Price]]-Table6[[#This Row],[Forecast(Price)]]</f>
        <v>195</v>
      </c>
      <c r="G9">
        <f>Table6[[#This Row],[Column1]]^2</f>
        <v>38025</v>
      </c>
    </row>
    <row r="10" spans="1:7" x14ac:dyDescent="0.25">
      <c r="A10" s="1">
        <v>43515</v>
      </c>
      <c r="B10" s="2">
        <v>196</v>
      </c>
      <c r="F10">
        <f>Table6[[#This Row],[Price]]-Table6[[#This Row],[Forecast(Price)]]</f>
        <v>196</v>
      </c>
      <c r="G10">
        <f>Table6[[#This Row],[Column1]]^2</f>
        <v>38416</v>
      </c>
    </row>
    <row r="11" spans="1:7" x14ac:dyDescent="0.25">
      <c r="A11" s="1">
        <v>43516</v>
      </c>
      <c r="B11" s="2">
        <v>199</v>
      </c>
      <c r="F11">
        <f>Table6[[#This Row],[Price]]-Table6[[#This Row],[Forecast(Price)]]</f>
        <v>199</v>
      </c>
      <c r="G11">
        <f>Table6[[#This Row],[Column1]]^2</f>
        <v>39601</v>
      </c>
    </row>
    <row r="12" spans="1:7" x14ac:dyDescent="0.25">
      <c r="A12" s="1">
        <v>43517</v>
      </c>
      <c r="B12" s="2">
        <v>204</v>
      </c>
      <c r="F12">
        <f>Table6[[#This Row],[Price]]-Table6[[#This Row],[Forecast(Price)]]</f>
        <v>204</v>
      </c>
      <c r="G12">
        <f>Table6[[#This Row],[Column1]]^2</f>
        <v>41616</v>
      </c>
    </row>
    <row r="13" spans="1:7" x14ac:dyDescent="0.25">
      <c r="A13" s="1">
        <v>43518</v>
      </c>
      <c r="B13" s="2">
        <v>204</v>
      </c>
      <c r="F13">
        <f>Table6[[#This Row],[Price]]-Table6[[#This Row],[Forecast(Price)]]</f>
        <v>204</v>
      </c>
      <c r="G13">
        <f>Table6[[#This Row],[Column1]]^2</f>
        <v>41616</v>
      </c>
    </row>
    <row r="14" spans="1:7" x14ac:dyDescent="0.25">
      <c r="A14" s="1">
        <v>43519</v>
      </c>
      <c r="B14" s="2">
        <v>198</v>
      </c>
      <c r="F14">
        <f>Table6[[#This Row],[Price]]-Table6[[#This Row],[Forecast(Price)]]</f>
        <v>198</v>
      </c>
      <c r="G14">
        <f>Table6[[#This Row],[Column1]]^2</f>
        <v>39204</v>
      </c>
    </row>
    <row r="15" spans="1:7" x14ac:dyDescent="0.25">
      <c r="A15" s="1">
        <v>43520</v>
      </c>
      <c r="B15" s="2">
        <v>195</v>
      </c>
      <c r="F15">
        <f>Table6[[#This Row],[Price]]-Table6[[#This Row],[Forecast(Price)]]</f>
        <v>195</v>
      </c>
      <c r="G15">
        <f>Table6[[#This Row],[Column1]]^2</f>
        <v>38025</v>
      </c>
    </row>
    <row r="16" spans="1:7" x14ac:dyDescent="0.25">
      <c r="A16" s="1">
        <v>43521</v>
      </c>
      <c r="B16" s="2">
        <v>195</v>
      </c>
      <c r="F16">
        <f>Table6[[#This Row],[Price]]-Table6[[#This Row],[Forecast(Price)]]</f>
        <v>195</v>
      </c>
      <c r="G16">
        <f>Table6[[#This Row],[Column1]]^2</f>
        <v>38025</v>
      </c>
    </row>
    <row r="17" spans="1:7" x14ac:dyDescent="0.25">
      <c r="A17" s="1">
        <v>43522</v>
      </c>
      <c r="B17" s="2">
        <v>194</v>
      </c>
      <c r="F17">
        <f>Table6[[#This Row],[Price]]-Table6[[#This Row],[Forecast(Price)]]</f>
        <v>194</v>
      </c>
      <c r="G17">
        <f>Table6[[#This Row],[Column1]]^2</f>
        <v>37636</v>
      </c>
    </row>
    <row r="18" spans="1:7" x14ac:dyDescent="0.25">
      <c r="A18" s="1">
        <v>43523</v>
      </c>
      <c r="B18" s="2">
        <v>199</v>
      </c>
      <c r="F18">
        <f>Table6[[#This Row],[Price]]-Table6[[#This Row],[Forecast(Price)]]</f>
        <v>199</v>
      </c>
      <c r="G18">
        <f>Table6[[#This Row],[Column1]]^2</f>
        <v>39601</v>
      </c>
    </row>
    <row r="19" spans="1:7" x14ac:dyDescent="0.25">
      <c r="A19" s="1">
        <v>43524</v>
      </c>
      <c r="B19" s="2">
        <v>198</v>
      </c>
      <c r="F19">
        <f>Table6[[#This Row],[Price]]-Table6[[#This Row],[Forecast(Price)]]</f>
        <v>198</v>
      </c>
      <c r="G19">
        <f>Table6[[#This Row],[Column1]]^2</f>
        <v>39204</v>
      </c>
    </row>
    <row r="20" spans="1:7" x14ac:dyDescent="0.25">
      <c r="A20" s="1">
        <v>43525</v>
      </c>
      <c r="B20" s="2">
        <v>199</v>
      </c>
      <c r="F20">
        <f>Table6[[#This Row],[Price]]-Table6[[#This Row],[Forecast(Price)]]</f>
        <v>199</v>
      </c>
      <c r="G20">
        <f>Table6[[#This Row],[Column1]]^2</f>
        <v>39601</v>
      </c>
    </row>
    <row r="21" spans="1:7" x14ac:dyDescent="0.25">
      <c r="A21" s="1">
        <v>43526</v>
      </c>
      <c r="B21" s="2">
        <v>203</v>
      </c>
      <c r="F21">
        <f>Table6[[#This Row],[Price]]-Table6[[#This Row],[Forecast(Price)]]</f>
        <v>203</v>
      </c>
      <c r="G21">
        <f>Table6[[#This Row],[Column1]]^2</f>
        <v>41209</v>
      </c>
    </row>
    <row r="22" spans="1:7" x14ac:dyDescent="0.25">
      <c r="A22" s="1">
        <v>43527</v>
      </c>
      <c r="B22" s="2">
        <v>201</v>
      </c>
      <c r="F22">
        <f>Table6[[#This Row],[Price]]-Table6[[#This Row],[Forecast(Price)]]</f>
        <v>201</v>
      </c>
      <c r="G22">
        <f>Table6[[#This Row],[Column1]]^2</f>
        <v>40401</v>
      </c>
    </row>
    <row r="23" spans="1:7" x14ac:dyDescent="0.25">
      <c r="A23" s="1">
        <v>43528</v>
      </c>
      <c r="B23" s="2">
        <v>200</v>
      </c>
      <c r="F23">
        <f>Table6[[#This Row],[Price]]-Table6[[#This Row],[Forecast(Price)]]</f>
        <v>200</v>
      </c>
      <c r="G23">
        <f>Table6[[#This Row],[Column1]]^2</f>
        <v>40000</v>
      </c>
    </row>
    <row r="24" spans="1:7" x14ac:dyDescent="0.25">
      <c r="A24" s="1">
        <v>43529</v>
      </c>
      <c r="B24" s="2">
        <v>196</v>
      </c>
      <c r="F24">
        <f>Table6[[#This Row],[Price]]-Table6[[#This Row],[Forecast(Price)]]</f>
        <v>196</v>
      </c>
      <c r="G24">
        <f>Table6[[#This Row],[Column1]]^2</f>
        <v>38416</v>
      </c>
    </row>
    <row r="25" spans="1:7" x14ac:dyDescent="0.25">
      <c r="A25" s="1">
        <v>43530</v>
      </c>
      <c r="B25" s="2">
        <v>201</v>
      </c>
      <c r="F25">
        <f>Table6[[#This Row],[Price]]-Table6[[#This Row],[Forecast(Price)]]</f>
        <v>201</v>
      </c>
      <c r="G25">
        <f>Table6[[#This Row],[Column1]]^2</f>
        <v>40401</v>
      </c>
    </row>
    <row r="26" spans="1:7" x14ac:dyDescent="0.25">
      <c r="A26" s="1">
        <v>43531</v>
      </c>
      <c r="B26" s="2">
        <v>201</v>
      </c>
      <c r="F26">
        <f>Table6[[#This Row],[Price]]-Table6[[#This Row],[Forecast(Price)]]</f>
        <v>201</v>
      </c>
      <c r="G26">
        <f>Table6[[#This Row],[Column1]]^2</f>
        <v>40401</v>
      </c>
    </row>
    <row r="27" spans="1:7" x14ac:dyDescent="0.25">
      <c r="A27" s="1">
        <v>43532</v>
      </c>
      <c r="B27" s="2">
        <v>205</v>
      </c>
      <c r="F27">
        <f>Table6[[#This Row],[Price]]-Table6[[#This Row],[Forecast(Price)]]</f>
        <v>205</v>
      </c>
      <c r="G27">
        <f>Table6[[#This Row],[Column1]]^2</f>
        <v>42025</v>
      </c>
    </row>
    <row r="28" spans="1:7" x14ac:dyDescent="0.25">
      <c r="A28" s="1">
        <v>43533</v>
      </c>
      <c r="B28" s="2">
        <v>206</v>
      </c>
      <c r="F28">
        <f>Table6[[#This Row],[Price]]-Table6[[#This Row],[Forecast(Price)]]</f>
        <v>206</v>
      </c>
      <c r="G28">
        <f>Table6[[#This Row],[Column1]]^2</f>
        <v>42436</v>
      </c>
    </row>
    <row r="29" spans="1:7" x14ac:dyDescent="0.25">
      <c r="A29" s="1">
        <v>43534</v>
      </c>
      <c r="B29" s="2">
        <v>200</v>
      </c>
      <c r="F29">
        <f>Table6[[#This Row],[Price]]-Table6[[#This Row],[Forecast(Price)]]</f>
        <v>200</v>
      </c>
      <c r="G29">
        <f>Table6[[#This Row],[Column1]]^2</f>
        <v>40000</v>
      </c>
    </row>
    <row r="30" spans="1:7" x14ac:dyDescent="0.25">
      <c r="A30" s="1">
        <v>43535</v>
      </c>
      <c r="B30" s="2">
        <v>197</v>
      </c>
      <c r="F30">
        <f>Table6[[#This Row],[Price]]-Table6[[#This Row],[Forecast(Price)]]</f>
        <v>197</v>
      </c>
      <c r="G30">
        <f>Table6[[#This Row],[Column1]]^2</f>
        <v>38809</v>
      </c>
    </row>
    <row r="31" spans="1:7" x14ac:dyDescent="0.25">
      <c r="A31" s="1">
        <v>43536</v>
      </c>
      <c r="B31" s="2">
        <v>197</v>
      </c>
      <c r="F31">
        <f>Table6[[#This Row],[Price]]-Table6[[#This Row],[Forecast(Price)]]</f>
        <v>197</v>
      </c>
      <c r="G31">
        <f>Table6[[#This Row],[Column1]]^2</f>
        <v>38809</v>
      </c>
    </row>
    <row r="32" spans="1:7" x14ac:dyDescent="0.25">
      <c r="A32" s="1">
        <v>43537</v>
      </c>
      <c r="B32" s="2">
        <v>199</v>
      </c>
      <c r="F32">
        <f>Table6[[#This Row],[Price]]-Table6[[#This Row],[Forecast(Price)]]</f>
        <v>199</v>
      </c>
      <c r="G32">
        <f>Table6[[#This Row],[Column1]]^2</f>
        <v>39601</v>
      </c>
    </row>
    <row r="33" spans="1:7" x14ac:dyDescent="0.25">
      <c r="A33" s="1">
        <v>43538</v>
      </c>
      <c r="B33" s="2">
        <v>197</v>
      </c>
      <c r="F33">
        <f>Table6[[#This Row],[Price]]-Table6[[#This Row],[Forecast(Price)]]</f>
        <v>197</v>
      </c>
      <c r="G33">
        <f>Table6[[#This Row],[Column1]]^2</f>
        <v>38809</v>
      </c>
    </row>
    <row r="34" spans="1:7" x14ac:dyDescent="0.25">
      <c r="A34" s="1">
        <v>43539</v>
      </c>
      <c r="B34" s="2">
        <v>194</v>
      </c>
      <c r="F34">
        <f>Table6[[#This Row],[Price]]-Table6[[#This Row],[Forecast(Price)]]</f>
        <v>194</v>
      </c>
      <c r="G34">
        <f>Table6[[#This Row],[Column1]]^2</f>
        <v>37636</v>
      </c>
    </row>
    <row r="35" spans="1:7" x14ac:dyDescent="0.25">
      <c r="A35" s="1">
        <v>43540</v>
      </c>
      <c r="B35" s="2">
        <v>195</v>
      </c>
      <c r="F35">
        <f>Table6[[#This Row],[Price]]-Table6[[#This Row],[Forecast(Price)]]</f>
        <v>195</v>
      </c>
      <c r="G35">
        <f>Table6[[#This Row],[Column1]]^2</f>
        <v>38025</v>
      </c>
    </row>
    <row r="36" spans="1:7" x14ac:dyDescent="0.25">
      <c r="A36" s="1">
        <v>43541</v>
      </c>
      <c r="B36" s="2">
        <v>197</v>
      </c>
      <c r="F36">
        <f>Table6[[#This Row],[Price]]-Table6[[#This Row],[Forecast(Price)]]</f>
        <v>197</v>
      </c>
      <c r="G36">
        <f>Table6[[#This Row],[Column1]]^2</f>
        <v>38809</v>
      </c>
    </row>
    <row r="37" spans="1:7" x14ac:dyDescent="0.25">
      <c r="A37" s="1">
        <v>43542</v>
      </c>
      <c r="B37" s="2">
        <v>194</v>
      </c>
      <c r="F37">
        <f>Table6[[#This Row],[Price]]-Table6[[#This Row],[Forecast(Price)]]</f>
        <v>194</v>
      </c>
      <c r="G37">
        <f>Table6[[#This Row],[Column1]]^2</f>
        <v>37636</v>
      </c>
    </row>
    <row r="38" spans="1:7" x14ac:dyDescent="0.25">
      <c r="A38" s="1">
        <v>43543</v>
      </c>
      <c r="B38" s="2">
        <v>193</v>
      </c>
      <c r="F38">
        <f>Table6[[#This Row],[Price]]-Table6[[#This Row],[Forecast(Price)]]</f>
        <v>193</v>
      </c>
      <c r="G38">
        <f>Table6[[#This Row],[Column1]]^2</f>
        <v>37249</v>
      </c>
    </row>
    <row r="39" spans="1:7" x14ac:dyDescent="0.25">
      <c r="A39" s="1">
        <v>43544</v>
      </c>
      <c r="B39" s="2">
        <v>187</v>
      </c>
      <c r="F39">
        <f>Table6[[#This Row],[Price]]-Table6[[#This Row],[Forecast(Price)]]</f>
        <v>187</v>
      </c>
      <c r="G39">
        <f>Table6[[#This Row],[Column1]]^2</f>
        <v>34969</v>
      </c>
    </row>
    <row r="40" spans="1:7" x14ac:dyDescent="0.25">
      <c r="A40" s="1">
        <v>43545</v>
      </c>
      <c r="B40" s="2">
        <v>189</v>
      </c>
      <c r="F40">
        <f>Table6[[#This Row],[Price]]-Table6[[#This Row],[Forecast(Price)]]</f>
        <v>189</v>
      </c>
      <c r="G40">
        <f>Table6[[#This Row],[Column1]]^2</f>
        <v>35721</v>
      </c>
    </row>
    <row r="41" spans="1:7" x14ac:dyDescent="0.25">
      <c r="A41" s="1">
        <v>43546</v>
      </c>
      <c r="B41" s="2">
        <v>191</v>
      </c>
      <c r="F41">
        <f>Table6[[#This Row],[Price]]-Table6[[#This Row],[Forecast(Price)]]</f>
        <v>191</v>
      </c>
      <c r="G41">
        <f>Table6[[#This Row],[Column1]]^2</f>
        <v>36481</v>
      </c>
    </row>
    <row r="42" spans="1:7" x14ac:dyDescent="0.25">
      <c r="A42" s="1">
        <v>43547</v>
      </c>
      <c r="B42" s="2">
        <v>184</v>
      </c>
      <c r="F42">
        <f>Table6[[#This Row],[Price]]-Table6[[#This Row],[Forecast(Price)]]</f>
        <v>184</v>
      </c>
      <c r="G42">
        <f>Table6[[#This Row],[Column1]]^2</f>
        <v>33856</v>
      </c>
    </row>
    <row r="43" spans="1:7" x14ac:dyDescent="0.25">
      <c r="A43" s="1">
        <v>43548</v>
      </c>
      <c r="B43" s="2">
        <v>186</v>
      </c>
      <c r="F43">
        <f>Table6[[#This Row],[Price]]-Table6[[#This Row],[Forecast(Price)]]</f>
        <v>186</v>
      </c>
      <c r="G43">
        <f>Table6[[#This Row],[Column1]]^2</f>
        <v>34596</v>
      </c>
    </row>
    <row r="44" spans="1:7" x14ac:dyDescent="0.25">
      <c r="A44" s="1">
        <v>43549</v>
      </c>
      <c r="B44" s="2">
        <v>187</v>
      </c>
      <c r="F44">
        <f>Table6[[#This Row],[Price]]-Table6[[#This Row],[Forecast(Price)]]</f>
        <v>187</v>
      </c>
      <c r="G44">
        <f>Table6[[#This Row],[Column1]]^2</f>
        <v>34969</v>
      </c>
    </row>
    <row r="45" spans="1:7" x14ac:dyDescent="0.25">
      <c r="A45" s="1">
        <v>43550</v>
      </c>
      <c r="B45" s="2">
        <v>191</v>
      </c>
      <c r="F45">
        <f>Table6[[#This Row],[Price]]-Table6[[#This Row],[Forecast(Price)]]</f>
        <v>191</v>
      </c>
      <c r="G45">
        <f>Table6[[#This Row],[Column1]]^2</f>
        <v>36481</v>
      </c>
    </row>
    <row r="46" spans="1:7" x14ac:dyDescent="0.25">
      <c r="A46" s="1">
        <v>43551</v>
      </c>
      <c r="B46" s="2">
        <v>191</v>
      </c>
      <c r="F46">
        <f>Table6[[#This Row],[Price]]-Table6[[#This Row],[Forecast(Price)]]</f>
        <v>191</v>
      </c>
      <c r="G46">
        <f>Table6[[#This Row],[Column1]]^2</f>
        <v>36481</v>
      </c>
    </row>
    <row r="47" spans="1:7" x14ac:dyDescent="0.25">
      <c r="A47" s="1">
        <v>43552</v>
      </c>
      <c r="B47" s="2">
        <v>190</v>
      </c>
      <c r="F47">
        <f>Table6[[#This Row],[Price]]-Table6[[#This Row],[Forecast(Price)]]</f>
        <v>190</v>
      </c>
      <c r="G47">
        <f>Table6[[#This Row],[Column1]]^2</f>
        <v>36100</v>
      </c>
    </row>
    <row r="48" spans="1:7" x14ac:dyDescent="0.25">
      <c r="A48" s="1">
        <v>43553</v>
      </c>
      <c r="B48" s="2">
        <v>189</v>
      </c>
      <c r="F48">
        <f>Table6[[#This Row],[Price]]-Table6[[#This Row],[Forecast(Price)]]</f>
        <v>189</v>
      </c>
      <c r="G48">
        <f>Table6[[#This Row],[Column1]]^2</f>
        <v>35721</v>
      </c>
    </row>
    <row r="49" spans="1:7" x14ac:dyDescent="0.25">
      <c r="A49" s="1">
        <v>43554</v>
      </c>
      <c r="B49" s="2">
        <v>188</v>
      </c>
      <c r="F49">
        <f>Table6[[#This Row],[Price]]-Table6[[#This Row],[Forecast(Price)]]</f>
        <v>188</v>
      </c>
      <c r="G49">
        <f>Table6[[#This Row],[Column1]]^2</f>
        <v>35344</v>
      </c>
    </row>
    <row r="50" spans="1:7" x14ac:dyDescent="0.25">
      <c r="A50" s="1">
        <v>43555</v>
      </c>
      <c r="B50" s="2">
        <v>183</v>
      </c>
      <c r="F50">
        <f>Table6[[#This Row],[Price]]-Table6[[#This Row],[Forecast(Price)]]</f>
        <v>183</v>
      </c>
      <c r="G50">
        <f>Table6[[#This Row],[Column1]]^2</f>
        <v>33489</v>
      </c>
    </row>
    <row r="51" spans="1:7" x14ac:dyDescent="0.25">
      <c r="A51" s="1">
        <v>43556</v>
      </c>
      <c r="B51" s="2">
        <v>181</v>
      </c>
      <c r="F51">
        <f>Table6[[#This Row],[Price]]-Table6[[#This Row],[Forecast(Price)]]</f>
        <v>181</v>
      </c>
      <c r="G51">
        <f>Table6[[#This Row],[Column1]]^2</f>
        <v>32761</v>
      </c>
    </row>
    <row r="52" spans="1:7" x14ac:dyDescent="0.25">
      <c r="A52" s="1">
        <v>43557</v>
      </c>
      <c r="B52" s="2">
        <v>185</v>
      </c>
      <c r="F52">
        <f>Table6[[#This Row],[Price]]-Table6[[#This Row],[Forecast(Price)]]</f>
        <v>185</v>
      </c>
      <c r="G52">
        <f>Table6[[#This Row],[Column1]]^2</f>
        <v>34225</v>
      </c>
    </row>
    <row r="53" spans="1:7" x14ac:dyDescent="0.25">
      <c r="A53" s="1">
        <v>43558</v>
      </c>
      <c r="B53" s="2">
        <v>187</v>
      </c>
      <c r="F53">
        <f>Table6[[#This Row],[Price]]-Table6[[#This Row],[Forecast(Price)]]</f>
        <v>187</v>
      </c>
      <c r="G53">
        <f>Table6[[#This Row],[Column1]]^2</f>
        <v>34969</v>
      </c>
    </row>
    <row r="54" spans="1:7" x14ac:dyDescent="0.25">
      <c r="A54" s="1">
        <v>43559</v>
      </c>
      <c r="B54" s="2">
        <v>185</v>
      </c>
      <c r="F54">
        <f>Table6[[#This Row],[Price]]-Table6[[#This Row],[Forecast(Price)]]</f>
        <v>185</v>
      </c>
      <c r="G54">
        <f>Table6[[#This Row],[Column1]]^2</f>
        <v>34225</v>
      </c>
    </row>
    <row r="55" spans="1:7" x14ac:dyDescent="0.25">
      <c r="A55" s="1">
        <v>43560</v>
      </c>
      <c r="B55" s="2">
        <v>185</v>
      </c>
      <c r="F55">
        <f>Table6[[#This Row],[Price]]-Table6[[#This Row],[Forecast(Price)]]</f>
        <v>185</v>
      </c>
      <c r="G55">
        <f>Table6[[#This Row],[Column1]]^2</f>
        <v>34225</v>
      </c>
    </row>
    <row r="56" spans="1:7" x14ac:dyDescent="0.25">
      <c r="A56" s="1">
        <v>43561</v>
      </c>
      <c r="B56" s="2">
        <v>182</v>
      </c>
      <c r="F56">
        <f>Table6[[#This Row],[Price]]-Table6[[#This Row],[Forecast(Price)]]</f>
        <v>182</v>
      </c>
      <c r="G56">
        <f>Table6[[#This Row],[Column1]]^2</f>
        <v>33124</v>
      </c>
    </row>
    <row r="57" spans="1:7" x14ac:dyDescent="0.25">
      <c r="A57" s="1">
        <v>43562</v>
      </c>
      <c r="B57" s="2">
        <v>180</v>
      </c>
      <c r="F57">
        <f>Table6[[#This Row],[Price]]-Table6[[#This Row],[Forecast(Price)]]</f>
        <v>180</v>
      </c>
      <c r="G57">
        <f>Table6[[#This Row],[Column1]]^2</f>
        <v>32400</v>
      </c>
    </row>
    <row r="58" spans="1:7" x14ac:dyDescent="0.25">
      <c r="A58" s="1">
        <v>43563</v>
      </c>
      <c r="B58" s="2">
        <v>177</v>
      </c>
      <c r="F58">
        <f>Table6[[#This Row],[Price]]-Table6[[#This Row],[Forecast(Price)]]</f>
        <v>177</v>
      </c>
      <c r="G58">
        <f>Table6[[#This Row],[Column1]]^2</f>
        <v>31329</v>
      </c>
    </row>
    <row r="59" spans="1:7" x14ac:dyDescent="0.25">
      <c r="A59" s="1">
        <v>43564</v>
      </c>
      <c r="B59" s="2">
        <v>179</v>
      </c>
      <c r="F59">
        <f>Table6[[#This Row],[Price]]-Table6[[#This Row],[Forecast(Price)]]</f>
        <v>179</v>
      </c>
      <c r="G59">
        <f>Table6[[#This Row],[Column1]]^2</f>
        <v>32041</v>
      </c>
    </row>
    <row r="60" spans="1:7" x14ac:dyDescent="0.25">
      <c r="A60" s="1">
        <v>43565</v>
      </c>
      <c r="B60" s="2">
        <v>177</v>
      </c>
      <c r="F60">
        <f>Table6[[#This Row],[Price]]-Table6[[#This Row],[Forecast(Price)]]</f>
        <v>177</v>
      </c>
      <c r="G60">
        <f>Table6[[#This Row],[Column1]]^2</f>
        <v>31329</v>
      </c>
    </row>
    <row r="61" spans="1:7" x14ac:dyDescent="0.25">
      <c r="A61" s="1">
        <v>43566</v>
      </c>
      <c r="B61" s="2">
        <v>178</v>
      </c>
      <c r="F61">
        <f>Table6[[#This Row],[Price]]-Table6[[#This Row],[Forecast(Price)]]</f>
        <v>178</v>
      </c>
      <c r="G61">
        <f>Table6[[#This Row],[Column1]]^2</f>
        <v>31684</v>
      </c>
    </row>
    <row r="62" spans="1:7" x14ac:dyDescent="0.25">
      <c r="A62" s="1">
        <v>43567</v>
      </c>
      <c r="B62" s="2">
        <v>175</v>
      </c>
      <c r="F62">
        <f>Table6[[#This Row],[Price]]-Table6[[#This Row],[Forecast(Price)]]</f>
        <v>175</v>
      </c>
      <c r="G62">
        <f>Table6[[#This Row],[Column1]]^2</f>
        <v>30625</v>
      </c>
    </row>
    <row r="63" spans="1:7" x14ac:dyDescent="0.25">
      <c r="A63" s="1">
        <v>43568</v>
      </c>
      <c r="B63" s="2">
        <v>181</v>
      </c>
      <c r="F63">
        <f>Table6[[#This Row],[Price]]-Table6[[#This Row],[Forecast(Price)]]</f>
        <v>181</v>
      </c>
      <c r="G63">
        <f>Table6[[#This Row],[Column1]]^2</f>
        <v>32761</v>
      </c>
    </row>
    <row r="64" spans="1:7" x14ac:dyDescent="0.25">
      <c r="A64" s="1">
        <v>43569</v>
      </c>
      <c r="B64" s="2">
        <v>181</v>
      </c>
      <c r="F64">
        <f>Table6[[#This Row],[Price]]-Table6[[#This Row],[Forecast(Price)]]</f>
        <v>181</v>
      </c>
      <c r="G64">
        <f>Table6[[#This Row],[Column1]]^2</f>
        <v>32761</v>
      </c>
    </row>
    <row r="65" spans="1:7" x14ac:dyDescent="0.25">
      <c r="A65" s="1">
        <v>43570</v>
      </c>
      <c r="B65" s="2">
        <v>183</v>
      </c>
      <c r="F65">
        <f>Table6[[#This Row],[Price]]-Table6[[#This Row],[Forecast(Price)]]</f>
        <v>183</v>
      </c>
      <c r="G65">
        <f>Table6[[#This Row],[Column1]]^2</f>
        <v>33489</v>
      </c>
    </row>
    <row r="66" spans="1:7" x14ac:dyDescent="0.25">
      <c r="A66" s="1">
        <v>43571</v>
      </c>
      <c r="B66" s="2">
        <v>180</v>
      </c>
      <c r="F66">
        <f>Table6[[#This Row],[Price]]-Table6[[#This Row],[Forecast(Price)]]</f>
        <v>180</v>
      </c>
      <c r="G66">
        <f>Table6[[#This Row],[Column1]]^2</f>
        <v>32400</v>
      </c>
    </row>
    <row r="67" spans="1:7" x14ac:dyDescent="0.25">
      <c r="A67" s="1">
        <v>43572</v>
      </c>
      <c r="B67" s="2">
        <v>180</v>
      </c>
      <c r="F67">
        <f>Table6[[#This Row],[Price]]-Table6[[#This Row],[Forecast(Price)]]</f>
        <v>180</v>
      </c>
      <c r="G67">
        <f>Table6[[#This Row],[Column1]]^2</f>
        <v>32400</v>
      </c>
    </row>
    <row r="68" spans="1:7" x14ac:dyDescent="0.25">
      <c r="A68" s="1">
        <v>43573</v>
      </c>
      <c r="B68" s="2">
        <v>179</v>
      </c>
      <c r="F68">
        <f>Table6[[#This Row],[Price]]-Table6[[#This Row],[Forecast(Price)]]</f>
        <v>179</v>
      </c>
      <c r="G68">
        <f>Table6[[#This Row],[Column1]]^2</f>
        <v>32041</v>
      </c>
    </row>
    <row r="69" spans="1:7" x14ac:dyDescent="0.25">
      <c r="A69" s="1">
        <v>43574</v>
      </c>
      <c r="B69" s="2">
        <v>171</v>
      </c>
      <c r="F69">
        <f>Table6[[#This Row],[Price]]-Table6[[#This Row],[Forecast(Price)]]</f>
        <v>171</v>
      </c>
      <c r="G69">
        <f>Table6[[#This Row],[Column1]]^2</f>
        <v>29241</v>
      </c>
    </row>
    <row r="70" spans="1:7" x14ac:dyDescent="0.25">
      <c r="A70" s="1">
        <v>43575</v>
      </c>
      <c r="B70" s="2">
        <v>168</v>
      </c>
      <c r="F70">
        <f>Table6[[#This Row],[Price]]-Table6[[#This Row],[Forecast(Price)]]</f>
        <v>168</v>
      </c>
      <c r="G70">
        <f>Table6[[#This Row],[Column1]]^2</f>
        <v>28224</v>
      </c>
    </row>
    <row r="71" spans="1:7" x14ac:dyDescent="0.25">
      <c r="A71" s="1">
        <v>43576</v>
      </c>
      <c r="B71" s="2">
        <v>169</v>
      </c>
      <c r="F71">
        <f>Table6[[#This Row],[Price]]-Table6[[#This Row],[Forecast(Price)]]</f>
        <v>169</v>
      </c>
      <c r="G71">
        <f>Table6[[#This Row],[Column1]]^2</f>
        <v>28561</v>
      </c>
    </row>
    <row r="72" spans="1:7" x14ac:dyDescent="0.25">
      <c r="A72" s="1">
        <v>43577</v>
      </c>
      <c r="B72" s="2">
        <v>169</v>
      </c>
      <c r="F72">
        <f>Table6[[#This Row],[Price]]-Table6[[#This Row],[Forecast(Price)]]</f>
        <v>169</v>
      </c>
      <c r="G72">
        <f>Table6[[#This Row],[Column1]]^2</f>
        <v>28561</v>
      </c>
    </row>
    <row r="73" spans="1:7" x14ac:dyDescent="0.25">
      <c r="A73" s="1">
        <v>43578</v>
      </c>
      <c r="B73" s="2">
        <v>174</v>
      </c>
      <c r="F73">
        <f>Table6[[#This Row],[Price]]-Table6[[#This Row],[Forecast(Price)]]</f>
        <v>174</v>
      </c>
      <c r="G73">
        <f>Table6[[#This Row],[Column1]]^2</f>
        <v>30276</v>
      </c>
    </row>
    <row r="74" spans="1:7" x14ac:dyDescent="0.25">
      <c r="A74" s="1">
        <v>43579</v>
      </c>
      <c r="B74" s="2">
        <v>177</v>
      </c>
      <c r="F74">
        <f>Table6[[#This Row],[Price]]-Table6[[#This Row],[Forecast(Price)]]</f>
        <v>177</v>
      </c>
      <c r="G74">
        <f>Table6[[#This Row],[Column1]]^2</f>
        <v>31329</v>
      </c>
    </row>
    <row r="75" spans="1:7" x14ac:dyDescent="0.25">
      <c r="A75" s="1">
        <v>43580</v>
      </c>
      <c r="B75" s="2">
        <v>176</v>
      </c>
      <c r="F75">
        <f>Table6[[#This Row],[Price]]-Table6[[#This Row],[Forecast(Price)]]</f>
        <v>176</v>
      </c>
      <c r="G75">
        <f>Table6[[#This Row],[Column1]]^2</f>
        <v>30976</v>
      </c>
    </row>
    <row r="76" spans="1:7" x14ac:dyDescent="0.25">
      <c r="A76" s="1">
        <v>43581</v>
      </c>
      <c r="B76" s="2">
        <v>176</v>
      </c>
      <c r="F76">
        <f>Table6[[#This Row],[Price]]-Table6[[#This Row],[Forecast(Price)]]</f>
        <v>176</v>
      </c>
      <c r="G76">
        <f>Table6[[#This Row],[Column1]]^2</f>
        <v>30976</v>
      </c>
    </row>
    <row r="77" spans="1:7" x14ac:dyDescent="0.25">
      <c r="A77" s="1">
        <v>43582</v>
      </c>
      <c r="B77" s="2">
        <v>177</v>
      </c>
      <c r="F77">
        <f>Table6[[#This Row],[Price]]-Table6[[#This Row],[Forecast(Price)]]</f>
        <v>177</v>
      </c>
      <c r="G77">
        <f>Table6[[#This Row],[Column1]]^2</f>
        <v>31329</v>
      </c>
    </row>
    <row r="78" spans="1:7" x14ac:dyDescent="0.25">
      <c r="A78" s="1">
        <v>43583</v>
      </c>
      <c r="B78" s="2">
        <v>177</v>
      </c>
      <c r="F78">
        <f>Table6[[#This Row],[Price]]-Table6[[#This Row],[Forecast(Price)]]</f>
        <v>177</v>
      </c>
      <c r="G78">
        <f>Table6[[#This Row],[Column1]]^2</f>
        <v>31329</v>
      </c>
    </row>
    <row r="79" spans="1:7" x14ac:dyDescent="0.25">
      <c r="A79" s="1">
        <v>43584</v>
      </c>
      <c r="B79" s="2">
        <v>178</v>
      </c>
      <c r="F79">
        <f>Table6[[#This Row],[Price]]-Table6[[#This Row],[Forecast(Price)]]</f>
        <v>178</v>
      </c>
      <c r="G79">
        <f>Table6[[#This Row],[Column1]]^2</f>
        <v>31684</v>
      </c>
    </row>
    <row r="80" spans="1:7" x14ac:dyDescent="0.25">
      <c r="A80" s="1">
        <v>43585</v>
      </c>
      <c r="B80" s="2">
        <v>179</v>
      </c>
      <c r="F80">
        <f>Table6[[#This Row],[Price]]-Table6[[#This Row],[Forecast(Price)]]</f>
        <v>179</v>
      </c>
      <c r="G80">
        <f>Table6[[#This Row],[Column1]]^2</f>
        <v>32041</v>
      </c>
    </row>
    <row r="81" spans="1:7" x14ac:dyDescent="0.25">
      <c r="A81" s="1">
        <v>43586</v>
      </c>
      <c r="B81" s="2">
        <v>178</v>
      </c>
      <c r="F81">
        <f>Table6[[#This Row],[Price]]-Table6[[#This Row],[Forecast(Price)]]</f>
        <v>178</v>
      </c>
      <c r="G81">
        <f>Table6[[#This Row],[Column1]]^2</f>
        <v>31684</v>
      </c>
    </row>
    <row r="82" spans="1:7" x14ac:dyDescent="0.25">
      <c r="A82" s="1">
        <v>43587</v>
      </c>
      <c r="B82" s="2">
        <v>178</v>
      </c>
      <c r="F82">
        <f>Table6[[#This Row],[Price]]-Table6[[#This Row],[Forecast(Price)]]</f>
        <v>178</v>
      </c>
      <c r="G82">
        <f>Table6[[#This Row],[Column1]]^2</f>
        <v>31684</v>
      </c>
    </row>
    <row r="83" spans="1:7" x14ac:dyDescent="0.25">
      <c r="A83" s="1">
        <v>43588</v>
      </c>
      <c r="B83" s="2">
        <v>175</v>
      </c>
      <c r="F83">
        <f>Table6[[#This Row],[Price]]-Table6[[#This Row],[Forecast(Price)]]</f>
        <v>175</v>
      </c>
      <c r="G83">
        <f>Table6[[#This Row],[Column1]]^2</f>
        <v>30625</v>
      </c>
    </row>
    <row r="84" spans="1:7" x14ac:dyDescent="0.25">
      <c r="A84" s="1">
        <v>43589</v>
      </c>
      <c r="B84" s="2">
        <v>173</v>
      </c>
      <c r="F84">
        <f>Table6[[#This Row],[Price]]-Table6[[#This Row],[Forecast(Price)]]</f>
        <v>173</v>
      </c>
      <c r="G84">
        <f>Table6[[#This Row],[Column1]]^2</f>
        <v>29929</v>
      </c>
    </row>
    <row r="85" spans="1:7" x14ac:dyDescent="0.25">
      <c r="A85" s="1">
        <v>43590</v>
      </c>
      <c r="B85" s="2">
        <v>173</v>
      </c>
      <c r="F85">
        <f>Table6[[#This Row],[Price]]-Table6[[#This Row],[Forecast(Price)]]</f>
        <v>173</v>
      </c>
      <c r="G85">
        <f>Table6[[#This Row],[Column1]]^2</f>
        <v>29929</v>
      </c>
    </row>
    <row r="86" spans="1:7" x14ac:dyDescent="0.25">
      <c r="A86" s="1">
        <v>43591</v>
      </c>
      <c r="B86" s="2">
        <v>175</v>
      </c>
      <c r="F86">
        <f>Table6[[#This Row],[Price]]-Table6[[#This Row],[Forecast(Price)]]</f>
        <v>175</v>
      </c>
      <c r="G86">
        <f>Table6[[#This Row],[Column1]]^2</f>
        <v>30625</v>
      </c>
    </row>
    <row r="87" spans="1:7" x14ac:dyDescent="0.25">
      <c r="A87" s="1">
        <v>43592</v>
      </c>
      <c r="B87" s="2">
        <v>179</v>
      </c>
      <c r="F87">
        <f>Table6[[#This Row],[Price]]-Table6[[#This Row],[Forecast(Price)]]</f>
        <v>179</v>
      </c>
      <c r="G87">
        <f>Table6[[#This Row],[Column1]]^2</f>
        <v>32041</v>
      </c>
    </row>
    <row r="88" spans="1:7" x14ac:dyDescent="0.25">
      <c r="A88" s="1">
        <v>43593</v>
      </c>
      <c r="B88" s="2">
        <v>172</v>
      </c>
      <c r="F88">
        <f>Table6[[#This Row],[Price]]-Table6[[#This Row],[Forecast(Price)]]</f>
        <v>172</v>
      </c>
      <c r="G88">
        <f>Table6[[#This Row],[Column1]]^2</f>
        <v>29584</v>
      </c>
    </row>
    <row r="89" spans="1:7" x14ac:dyDescent="0.25">
      <c r="A89" s="1">
        <v>43594</v>
      </c>
      <c r="B89" s="2">
        <v>176</v>
      </c>
      <c r="F89">
        <f>Table6[[#This Row],[Price]]-Table6[[#This Row],[Forecast(Price)]]</f>
        <v>176</v>
      </c>
      <c r="G89">
        <f>Table6[[#This Row],[Column1]]^2</f>
        <v>30976</v>
      </c>
    </row>
    <row r="90" spans="1:7" x14ac:dyDescent="0.25">
      <c r="A90" s="1">
        <v>43595</v>
      </c>
      <c r="B90" s="2">
        <v>175</v>
      </c>
      <c r="F90">
        <f>Table6[[#This Row],[Price]]-Table6[[#This Row],[Forecast(Price)]]</f>
        <v>175</v>
      </c>
      <c r="G90">
        <f>Table6[[#This Row],[Column1]]^2</f>
        <v>30625</v>
      </c>
    </row>
    <row r="91" spans="1:7" x14ac:dyDescent="0.25">
      <c r="A91" s="1">
        <v>43596</v>
      </c>
      <c r="B91" s="2">
        <v>177</v>
      </c>
      <c r="F91">
        <f>Table6[[#This Row],[Price]]-Table6[[#This Row],[Forecast(Price)]]</f>
        <v>177</v>
      </c>
      <c r="G91">
        <f>Table6[[#This Row],[Column1]]^2</f>
        <v>31329</v>
      </c>
    </row>
    <row r="92" spans="1:7" x14ac:dyDescent="0.25">
      <c r="A92" s="1">
        <v>43597</v>
      </c>
      <c r="B92" s="2">
        <v>180</v>
      </c>
      <c r="F92">
        <f>Table6[[#This Row],[Price]]-Table6[[#This Row],[Forecast(Price)]]</f>
        <v>180</v>
      </c>
      <c r="G92">
        <f>Table6[[#This Row],[Column1]]^2</f>
        <v>32400</v>
      </c>
    </row>
    <row r="93" spans="1:7" x14ac:dyDescent="0.25">
      <c r="A93" s="1">
        <v>43598</v>
      </c>
      <c r="B93" s="2">
        <v>181</v>
      </c>
      <c r="F93">
        <f>Table6[[#This Row],[Price]]-Table6[[#This Row],[Forecast(Price)]]</f>
        <v>181</v>
      </c>
      <c r="G93">
        <f>Table6[[#This Row],[Column1]]^2</f>
        <v>32761</v>
      </c>
    </row>
    <row r="94" spans="1:7" x14ac:dyDescent="0.25">
      <c r="A94" s="1">
        <v>43599</v>
      </c>
      <c r="B94" s="2">
        <v>181</v>
      </c>
      <c r="F94">
        <f>Table6[[#This Row],[Price]]-Table6[[#This Row],[Forecast(Price)]]</f>
        <v>181</v>
      </c>
      <c r="G94">
        <f>Table6[[#This Row],[Column1]]^2</f>
        <v>32761</v>
      </c>
    </row>
    <row r="95" spans="1:7" x14ac:dyDescent="0.25">
      <c r="A95" s="1">
        <v>43600</v>
      </c>
      <c r="B95" s="2">
        <v>180</v>
      </c>
      <c r="F95">
        <f>Table6[[#This Row],[Price]]-Table6[[#This Row],[Forecast(Price)]]</f>
        <v>180</v>
      </c>
      <c r="G95">
        <f>Table6[[#This Row],[Column1]]^2</f>
        <v>32400</v>
      </c>
    </row>
    <row r="96" spans="1:7" x14ac:dyDescent="0.25">
      <c r="A96" s="1">
        <v>43601</v>
      </c>
      <c r="B96" s="2">
        <v>181</v>
      </c>
      <c r="F96">
        <f>Table6[[#This Row],[Price]]-Table6[[#This Row],[Forecast(Price)]]</f>
        <v>181</v>
      </c>
      <c r="G96">
        <f>Table6[[#This Row],[Column1]]^2</f>
        <v>32761</v>
      </c>
    </row>
    <row r="97" spans="1:7" x14ac:dyDescent="0.25">
      <c r="A97" s="1">
        <v>43602</v>
      </c>
      <c r="B97" s="2">
        <v>180</v>
      </c>
      <c r="F97">
        <f>Table6[[#This Row],[Price]]-Table6[[#This Row],[Forecast(Price)]]</f>
        <v>180</v>
      </c>
      <c r="G97">
        <f>Table6[[#This Row],[Column1]]^2</f>
        <v>32400</v>
      </c>
    </row>
    <row r="98" spans="1:7" x14ac:dyDescent="0.25">
      <c r="A98" s="1">
        <v>43603</v>
      </c>
      <c r="B98" s="2">
        <v>175</v>
      </c>
      <c r="F98">
        <f>Table6[[#This Row],[Price]]-Table6[[#This Row],[Forecast(Price)]]</f>
        <v>175</v>
      </c>
      <c r="G98">
        <f>Table6[[#This Row],[Column1]]^2</f>
        <v>30625</v>
      </c>
    </row>
    <row r="99" spans="1:7" x14ac:dyDescent="0.25">
      <c r="A99" s="1">
        <v>43604</v>
      </c>
      <c r="B99" s="2">
        <v>173</v>
      </c>
      <c r="F99">
        <f>Table6[[#This Row],[Price]]-Table6[[#This Row],[Forecast(Price)]]</f>
        <v>173</v>
      </c>
      <c r="G99">
        <f>Table6[[#This Row],[Column1]]^2</f>
        <v>29929</v>
      </c>
    </row>
    <row r="100" spans="1:7" x14ac:dyDescent="0.25">
      <c r="A100" s="1">
        <v>43605</v>
      </c>
      <c r="B100" s="2">
        <v>171</v>
      </c>
      <c r="F100">
        <f>Table6[[#This Row],[Price]]-Table6[[#This Row],[Forecast(Price)]]</f>
        <v>171</v>
      </c>
      <c r="G100">
        <f>Table6[[#This Row],[Column1]]^2</f>
        <v>29241</v>
      </c>
    </row>
    <row r="101" spans="1:7" x14ac:dyDescent="0.25">
      <c r="A101" s="1">
        <v>43606</v>
      </c>
      <c r="B101" s="2">
        <v>172</v>
      </c>
      <c r="F101">
        <f>Table6[[#This Row],[Price]]-Table6[[#This Row],[Forecast(Price)]]</f>
        <v>172</v>
      </c>
      <c r="G101">
        <f>Table6[[#This Row],[Column1]]^2</f>
        <v>29584</v>
      </c>
    </row>
    <row r="102" spans="1:7" x14ac:dyDescent="0.25">
      <c r="A102" s="1">
        <v>43607</v>
      </c>
      <c r="B102" s="2">
        <v>172</v>
      </c>
      <c r="F102">
        <f>Table6[[#This Row],[Price]]-Table6[[#This Row],[Forecast(Price)]]</f>
        <v>172</v>
      </c>
      <c r="G102">
        <f>Table6[[#This Row],[Column1]]^2</f>
        <v>29584</v>
      </c>
    </row>
    <row r="103" spans="1:7" x14ac:dyDescent="0.25">
      <c r="A103" s="1">
        <v>43608</v>
      </c>
      <c r="B103" s="2">
        <v>174</v>
      </c>
      <c r="F103">
        <f>Table6[[#This Row],[Price]]-Table6[[#This Row],[Forecast(Price)]]</f>
        <v>174</v>
      </c>
      <c r="G103">
        <f>Table6[[#This Row],[Column1]]^2</f>
        <v>30276</v>
      </c>
    </row>
    <row r="104" spans="1:7" x14ac:dyDescent="0.25">
      <c r="A104" s="1">
        <v>43609</v>
      </c>
      <c r="B104" s="2">
        <v>175</v>
      </c>
      <c r="F104">
        <f>Table6[[#This Row],[Price]]-Table6[[#This Row],[Forecast(Price)]]</f>
        <v>175</v>
      </c>
      <c r="G104">
        <f>Table6[[#This Row],[Column1]]^2</f>
        <v>30625</v>
      </c>
    </row>
    <row r="105" spans="1:7" x14ac:dyDescent="0.25">
      <c r="A105" s="1">
        <v>43610</v>
      </c>
      <c r="B105" s="2">
        <v>172</v>
      </c>
      <c r="F105">
        <f>Table6[[#This Row],[Price]]-Table6[[#This Row],[Forecast(Price)]]</f>
        <v>172</v>
      </c>
      <c r="G105">
        <f>Table6[[#This Row],[Column1]]^2</f>
        <v>29584</v>
      </c>
    </row>
    <row r="106" spans="1:7" x14ac:dyDescent="0.25">
      <c r="A106" s="1">
        <v>43611</v>
      </c>
      <c r="B106" s="2">
        <v>168</v>
      </c>
      <c r="F106">
        <f>Table6[[#This Row],[Price]]-Table6[[#This Row],[Forecast(Price)]]</f>
        <v>168</v>
      </c>
      <c r="G106">
        <f>Table6[[#This Row],[Column1]]^2</f>
        <v>28224</v>
      </c>
    </row>
    <row r="107" spans="1:7" x14ac:dyDescent="0.25">
      <c r="A107" s="1">
        <v>43612</v>
      </c>
      <c r="B107" s="2">
        <v>166</v>
      </c>
      <c r="F107">
        <f>Table6[[#This Row],[Price]]-Table6[[#This Row],[Forecast(Price)]]</f>
        <v>166</v>
      </c>
      <c r="G107">
        <f>Table6[[#This Row],[Column1]]^2</f>
        <v>27556</v>
      </c>
    </row>
    <row r="108" spans="1:7" x14ac:dyDescent="0.25">
      <c r="A108" s="1">
        <v>43613</v>
      </c>
      <c r="B108" s="2">
        <v>164</v>
      </c>
      <c r="F108">
        <f>Table6[[#This Row],[Price]]-Table6[[#This Row],[Forecast(Price)]]</f>
        <v>164</v>
      </c>
      <c r="G108">
        <f>Table6[[#This Row],[Column1]]^2</f>
        <v>26896</v>
      </c>
    </row>
    <row r="109" spans="1:7" x14ac:dyDescent="0.25">
      <c r="A109" s="1">
        <v>43614</v>
      </c>
      <c r="B109" s="2">
        <v>161</v>
      </c>
      <c r="F109">
        <f>Table6[[#This Row],[Price]]-Table6[[#This Row],[Forecast(Price)]]</f>
        <v>161</v>
      </c>
      <c r="G109">
        <f>Table6[[#This Row],[Column1]]^2</f>
        <v>25921</v>
      </c>
    </row>
    <row r="110" spans="1:7" x14ac:dyDescent="0.25">
      <c r="A110" s="1">
        <v>43615</v>
      </c>
      <c r="B110" s="2">
        <v>158</v>
      </c>
      <c r="F110">
        <f>Table6[[#This Row],[Price]]-Table6[[#This Row],[Forecast(Price)]]</f>
        <v>158</v>
      </c>
      <c r="G110">
        <f>Table6[[#This Row],[Column1]]^2</f>
        <v>24964</v>
      </c>
    </row>
    <row r="111" spans="1:7" x14ac:dyDescent="0.25">
      <c r="A111" s="1">
        <v>43616</v>
      </c>
      <c r="B111" s="2">
        <v>157</v>
      </c>
      <c r="F111">
        <f>Table6[[#This Row],[Price]]-Table6[[#This Row],[Forecast(Price)]]</f>
        <v>157</v>
      </c>
      <c r="G111">
        <f>Table6[[#This Row],[Column1]]^2</f>
        <v>24649</v>
      </c>
    </row>
    <row r="112" spans="1:7" x14ac:dyDescent="0.25">
      <c r="A112" s="1">
        <v>43617</v>
      </c>
      <c r="B112" s="2">
        <v>157</v>
      </c>
      <c r="F112">
        <f>Table6[[#This Row],[Price]]-Table6[[#This Row],[Forecast(Price)]]</f>
        <v>157</v>
      </c>
      <c r="G112">
        <f>Table6[[#This Row],[Column1]]^2</f>
        <v>24649</v>
      </c>
    </row>
    <row r="113" spans="1:7" x14ac:dyDescent="0.25">
      <c r="A113" s="1">
        <v>43618</v>
      </c>
      <c r="B113" s="2">
        <v>156</v>
      </c>
      <c r="F113">
        <f>Table6[[#This Row],[Price]]-Table6[[#This Row],[Forecast(Price)]]</f>
        <v>156</v>
      </c>
      <c r="G113">
        <f>Table6[[#This Row],[Column1]]^2</f>
        <v>24336</v>
      </c>
    </row>
    <row r="114" spans="1:7" x14ac:dyDescent="0.25">
      <c r="A114" s="1">
        <v>43619</v>
      </c>
      <c r="B114" s="2">
        <v>155</v>
      </c>
      <c r="F114">
        <f>Table6[[#This Row],[Price]]-Table6[[#This Row],[Forecast(Price)]]</f>
        <v>155</v>
      </c>
      <c r="G114">
        <f>Table6[[#This Row],[Column1]]^2</f>
        <v>24025</v>
      </c>
    </row>
    <row r="115" spans="1:7" x14ac:dyDescent="0.25">
      <c r="A115" s="1">
        <v>43620</v>
      </c>
      <c r="B115" s="2">
        <v>156</v>
      </c>
      <c r="F115">
        <f>Table6[[#This Row],[Price]]-Table6[[#This Row],[Forecast(Price)]]</f>
        <v>156</v>
      </c>
      <c r="G115">
        <f>Table6[[#This Row],[Column1]]^2</f>
        <v>24336</v>
      </c>
    </row>
    <row r="116" spans="1:7" x14ac:dyDescent="0.25">
      <c r="A116" s="1">
        <v>43621</v>
      </c>
      <c r="B116" s="2">
        <v>161</v>
      </c>
      <c r="F116">
        <f>Table6[[#This Row],[Price]]-Table6[[#This Row],[Forecast(Price)]]</f>
        <v>161</v>
      </c>
      <c r="G116">
        <f>Table6[[#This Row],[Column1]]^2</f>
        <v>25921</v>
      </c>
    </row>
    <row r="117" spans="1:7" x14ac:dyDescent="0.25">
      <c r="A117" s="1">
        <v>43622</v>
      </c>
      <c r="B117" s="2">
        <v>165</v>
      </c>
      <c r="F117">
        <f>Table6[[#This Row],[Price]]-Table6[[#This Row],[Forecast(Price)]]</f>
        <v>165</v>
      </c>
      <c r="G117">
        <f>Table6[[#This Row],[Column1]]^2</f>
        <v>27225</v>
      </c>
    </row>
    <row r="118" spans="1:7" x14ac:dyDescent="0.25">
      <c r="A118" s="1">
        <v>43623</v>
      </c>
      <c r="B118" s="2">
        <v>167</v>
      </c>
      <c r="F118">
        <f>Table6[[#This Row],[Price]]-Table6[[#This Row],[Forecast(Price)]]</f>
        <v>167</v>
      </c>
      <c r="G118">
        <f>Table6[[#This Row],[Column1]]^2</f>
        <v>27889</v>
      </c>
    </row>
    <row r="119" spans="1:7" x14ac:dyDescent="0.25">
      <c r="A119" s="1">
        <v>43624</v>
      </c>
      <c r="B119" s="2">
        <v>169</v>
      </c>
      <c r="F119">
        <f>Table6[[#This Row],[Price]]-Table6[[#This Row],[Forecast(Price)]]</f>
        <v>169</v>
      </c>
      <c r="G119">
        <f>Table6[[#This Row],[Column1]]^2</f>
        <v>28561</v>
      </c>
    </row>
    <row r="120" spans="1:7" x14ac:dyDescent="0.25">
      <c r="A120" s="1">
        <v>43625</v>
      </c>
      <c r="B120" s="2">
        <v>170</v>
      </c>
      <c r="F120">
        <f>Table6[[#This Row],[Price]]-Table6[[#This Row],[Forecast(Price)]]</f>
        <v>170</v>
      </c>
      <c r="G120">
        <f>Table6[[#This Row],[Column1]]^2</f>
        <v>28900</v>
      </c>
    </row>
    <row r="121" spans="1:7" x14ac:dyDescent="0.25">
      <c r="A121" s="1">
        <v>43626</v>
      </c>
      <c r="B121" s="2">
        <v>171</v>
      </c>
      <c r="F121">
        <f>Table6[[#This Row],[Price]]-Table6[[#This Row],[Forecast(Price)]]</f>
        <v>171</v>
      </c>
      <c r="G121">
        <f>Table6[[#This Row],[Column1]]^2</f>
        <v>29241</v>
      </c>
    </row>
    <row r="122" spans="1:7" x14ac:dyDescent="0.25">
      <c r="A122" s="1">
        <v>43627</v>
      </c>
      <c r="B122" s="2">
        <v>171</v>
      </c>
      <c r="F122">
        <f>Table6[[#This Row],[Price]]-Table6[[#This Row],[Forecast(Price)]]</f>
        <v>171</v>
      </c>
      <c r="G122">
        <f>Table6[[#This Row],[Column1]]^2</f>
        <v>29241</v>
      </c>
    </row>
    <row r="123" spans="1:7" x14ac:dyDescent="0.25">
      <c r="A123" s="1">
        <v>43628</v>
      </c>
      <c r="B123" s="2">
        <v>166</v>
      </c>
      <c r="F123">
        <f>Table6[[#This Row],[Price]]-Table6[[#This Row],[Forecast(Price)]]</f>
        <v>166</v>
      </c>
      <c r="G123">
        <f>Table6[[#This Row],[Column1]]^2</f>
        <v>27556</v>
      </c>
    </row>
    <row r="124" spans="1:7" x14ac:dyDescent="0.25">
      <c r="A124" s="1">
        <v>43629</v>
      </c>
      <c r="B124" s="2">
        <v>169</v>
      </c>
      <c r="F124">
        <f>Table6[[#This Row],[Price]]-Table6[[#This Row],[Forecast(Price)]]</f>
        <v>169</v>
      </c>
      <c r="G124">
        <f>Table6[[#This Row],[Column1]]^2</f>
        <v>28561</v>
      </c>
    </row>
    <row r="125" spans="1:7" x14ac:dyDescent="0.25">
      <c r="A125" s="1">
        <v>43630</v>
      </c>
      <c r="B125" s="2">
        <v>169</v>
      </c>
      <c r="F125">
        <f>Table6[[#This Row],[Price]]-Table6[[#This Row],[Forecast(Price)]]</f>
        <v>169</v>
      </c>
      <c r="G125">
        <f>Table6[[#This Row],[Column1]]^2</f>
        <v>28561</v>
      </c>
    </row>
    <row r="126" spans="1:7" x14ac:dyDescent="0.25">
      <c r="A126" s="1">
        <v>43631</v>
      </c>
      <c r="B126" s="2">
        <v>168</v>
      </c>
      <c r="F126">
        <f>Table6[[#This Row],[Price]]-Table6[[#This Row],[Forecast(Price)]]</f>
        <v>168</v>
      </c>
      <c r="G126">
        <f>Table6[[#This Row],[Column1]]^2</f>
        <v>28224</v>
      </c>
    </row>
    <row r="127" spans="1:7" x14ac:dyDescent="0.25">
      <c r="A127" s="1">
        <v>43632</v>
      </c>
      <c r="B127" s="2">
        <v>169</v>
      </c>
      <c r="F127">
        <f>Table6[[#This Row],[Price]]-Table6[[#This Row],[Forecast(Price)]]</f>
        <v>169</v>
      </c>
      <c r="G127">
        <f>Table6[[#This Row],[Column1]]^2</f>
        <v>28561</v>
      </c>
    </row>
    <row r="128" spans="1:7" x14ac:dyDescent="0.25">
      <c r="A128" s="1">
        <v>43633</v>
      </c>
      <c r="B128" s="2">
        <v>169</v>
      </c>
      <c r="F128">
        <f>Table6[[#This Row],[Price]]-Table6[[#This Row],[Forecast(Price)]]</f>
        <v>169</v>
      </c>
      <c r="G128">
        <f>Table6[[#This Row],[Column1]]^2</f>
        <v>28561</v>
      </c>
    </row>
    <row r="129" spans="1:7" x14ac:dyDescent="0.25">
      <c r="A129" s="1">
        <v>43634</v>
      </c>
      <c r="B129" s="2">
        <v>169</v>
      </c>
      <c r="F129">
        <f>Table6[[#This Row],[Price]]-Table6[[#This Row],[Forecast(Price)]]</f>
        <v>169</v>
      </c>
      <c r="G129">
        <f>Table6[[#This Row],[Column1]]^2</f>
        <v>28561</v>
      </c>
    </row>
    <row r="130" spans="1:7" x14ac:dyDescent="0.25">
      <c r="A130" s="1">
        <v>43635</v>
      </c>
      <c r="B130" s="2">
        <v>170</v>
      </c>
      <c r="F130">
        <f>Table6[[#This Row],[Price]]-Table6[[#This Row],[Forecast(Price)]]</f>
        <v>170</v>
      </c>
      <c r="G130">
        <f>Table6[[#This Row],[Column1]]^2</f>
        <v>28900</v>
      </c>
    </row>
    <row r="131" spans="1:7" x14ac:dyDescent="0.25">
      <c r="A131" s="1">
        <v>43636</v>
      </c>
      <c r="B131" s="2">
        <v>171</v>
      </c>
      <c r="F131">
        <f>Table6[[#This Row],[Price]]-Table6[[#This Row],[Forecast(Price)]]</f>
        <v>171</v>
      </c>
      <c r="G131">
        <f>Table6[[#This Row],[Column1]]^2</f>
        <v>29241</v>
      </c>
    </row>
    <row r="132" spans="1:7" x14ac:dyDescent="0.25">
      <c r="A132" s="1">
        <v>43637</v>
      </c>
      <c r="B132" s="2">
        <v>169</v>
      </c>
      <c r="F132">
        <f>Table6[[#This Row],[Price]]-Table6[[#This Row],[Forecast(Price)]]</f>
        <v>169</v>
      </c>
      <c r="G132">
        <f>Table6[[#This Row],[Column1]]^2</f>
        <v>28561</v>
      </c>
    </row>
    <row r="133" spans="1:7" x14ac:dyDescent="0.25">
      <c r="A133" s="1">
        <v>43638</v>
      </c>
      <c r="B133" s="2">
        <v>170</v>
      </c>
      <c r="F133">
        <f>Table6[[#This Row],[Price]]-Table6[[#This Row],[Forecast(Price)]]</f>
        <v>170</v>
      </c>
      <c r="G133">
        <f>Table6[[#This Row],[Column1]]^2</f>
        <v>28900</v>
      </c>
    </row>
    <row r="134" spans="1:7" x14ac:dyDescent="0.25">
      <c r="A134" s="1">
        <v>43639</v>
      </c>
      <c r="B134" s="2">
        <v>170</v>
      </c>
      <c r="F134">
        <f>Table6[[#This Row],[Price]]-Table6[[#This Row],[Forecast(Price)]]</f>
        <v>170</v>
      </c>
      <c r="G134">
        <f>Table6[[#This Row],[Column1]]^2</f>
        <v>28900</v>
      </c>
    </row>
    <row r="135" spans="1:7" x14ac:dyDescent="0.25">
      <c r="A135" s="1">
        <v>43640</v>
      </c>
      <c r="B135" s="2">
        <v>170</v>
      </c>
      <c r="F135">
        <f>Table6[[#This Row],[Price]]-Table6[[#This Row],[Forecast(Price)]]</f>
        <v>170</v>
      </c>
      <c r="G135">
        <f>Table6[[#This Row],[Column1]]^2</f>
        <v>28900</v>
      </c>
    </row>
    <row r="136" spans="1:7" x14ac:dyDescent="0.25">
      <c r="A136" s="1">
        <v>43641</v>
      </c>
      <c r="B136" s="2">
        <v>169</v>
      </c>
      <c r="F136">
        <f>Table6[[#This Row],[Price]]-Table6[[#This Row],[Forecast(Price)]]</f>
        <v>169</v>
      </c>
      <c r="G136">
        <f>Table6[[#This Row],[Column1]]^2</f>
        <v>28561</v>
      </c>
    </row>
    <row r="137" spans="1:7" x14ac:dyDescent="0.25">
      <c r="A137" s="1">
        <v>43642</v>
      </c>
      <c r="B137" s="2">
        <v>170</v>
      </c>
      <c r="F137">
        <f>Table6[[#This Row],[Price]]-Table6[[#This Row],[Forecast(Price)]]</f>
        <v>170</v>
      </c>
      <c r="G137">
        <f>Table6[[#This Row],[Column1]]^2</f>
        <v>28900</v>
      </c>
    </row>
    <row r="138" spans="1:7" x14ac:dyDescent="0.25">
      <c r="A138" s="1">
        <v>43643</v>
      </c>
      <c r="B138" s="2">
        <v>167</v>
      </c>
      <c r="F138">
        <f>Table6[[#This Row],[Price]]-Table6[[#This Row],[Forecast(Price)]]</f>
        <v>167</v>
      </c>
      <c r="G138">
        <f>Table6[[#This Row],[Column1]]^2</f>
        <v>27889</v>
      </c>
    </row>
    <row r="139" spans="1:7" x14ac:dyDescent="0.25">
      <c r="A139" s="1">
        <v>43644</v>
      </c>
      <c r="B139" s="2">
        <v>169</v>
      </c>
      <c r="F139">
        <f>Table6[[#This Row],[Price]]-Table6[[#This Row],[Forecast(Price)]]</f>
        <v>169</v>
      </c>
      <c r="G139">
        <f>Table6[[#This Row],[Column1]]^2</f>
        <v>28561</v>
      </c>
    </row>
    <row r="140" spans="1:7" x14ac:dyDescent="0.25">
      <c r="A140" s="1">
        <v>43645</v>
      </c>
      <c r="B140" s="2">
        <v>170</v>
      </c>
      <c r="F140">
        <f>Table6[[#This Row],[Price]]-Table6[[#This Row],[Forecast(Price)]]</f>
        <v>170</v>
      </c>
      <c r="G140">
        <f>Table6[[#This Row],[Column1]]^2</f>
        <v>28900</v>
      </c>
    </row>
    <row r="141" spans="1:7" x14ac:dyDescent="0.25">
      <c r="A141" s="1">
        <v>43646</v>
      </c>
      <c r="B141" s="2">
        <v>168</v>
      </c>
      <c r="F141">
        <f>Table6[[#This Row],[Price]]-Table6[[#This Row],[Forecast(Price)]]</f>
        <v>168</v>
      </c>
      <c r="G141">
        <f>Table6[[#This Row],[Column1]]^2</f>
        <v>28224</v>
      </c>
    </row>
    <row r="142" spans="1:7" x14ac:dyDescent="0.25">
      <c r="A142" s="1">
        <v>43647</v>
      </c>
      <c r="B142" s="2">
        <v>170</v>
      </c>
      <c r="F142">
        <f>Table6[[#This Row],[Price]]-Table6[[#This Row],[Forecast(Price)]]</f>
        <v>170</v>
      </c>
      <c r="G142">
        <f>Table6[[#This Row],[Column1]]^2</f>
        <v>28900</v>
      </c>
    </row>
    <row r="143" spans="1:7" x14ac:dyDescent="0.25">
      <c r="A143" s="1">
        <v>43648</v>
      </c>
      <c r="B143" s="2">
        <v>169</v>
      </c>
      <c r="F143">
        <f>Table6[[#This Row],[Price]]-Table6[[#This Row],[Forecast(Price)]]</f>
        <v>169</v>
      </c>
      <c r="G143">
        <f>Table6[[#This Row],[Column1]]^2</f>
        <v>28561</v>
      </c>
    </row>
    <row r="144" spans="1:7" x14ac:dyDescent="0.25">
      <c r="A144" s="1">
        <v>43649</v>
      </c>
      <c r="B144" s="2">
        <v>169</v>
      </c>
      <c r="F144">
        <f>Table6[[#This Row],[Price]]-Table6[[#This Row],[Forecast(Price)]]</f>
        <v>169</v>
      </c>
      <c r="G144">
        <f>Table6[[#This Row],[Column1]]^2</f>
        <v>28561</v>
      </c>
    </row>
    <row r="145" spans="1:7" x14ac:dyDescent="0.25">
      <c r="A145" s="1">
        <v>43650</v>
      </c>
      <c r="B145" s="2">
        <v>167</v>
      </c>
      <c r="F145">
        <f>Table6[[#This Row],[Price]]-Table6[[#This Row],[Forecast(Price)]]</f>
        <v>167</v>
      </c>
      <c r="G145">
        <f>Table6[[#This Row],[Column1]]^2</f>
        <v>27889</v>
      </c>
    </row>
    <row r="146" spans="1:7" x14ac:dyDescent="0.25">
      <c r="A146" s="1">
        <v>43651</v>
      </c>
      <c r="B146" s="2">
        <v>171</v>
      </c>
      <c r="F146">
        <f>Table6[[#This Row],[Price]]-Table6[[#This Row],[Forecast(Price)]]</f>
        <v>171</v>
      </c>
      <c r="G146">
        <f>Table6[[#This Row],[Column1]]^2</f>
        <v>29241</v>
      </c>
    </row>
    <row r="147" spans="1:7" x14ac:dyDescent="0.25">
      <c r="A147" s="1">
        <v>43652</v>
      </c>
      <c r="B147" s="2">
        <v>171</v>
      </c>
      <c r="F147">
        <f>Table6[[#This Row],[Price]]-Table6[[#This Row],[Forecast(Price)]]</f>
        <v>171</v>
      </c>
      <c r="G147">
        <f>Table6[[#This Row],[Column1]]^2</f>
        <v>29241</v>
      </c>
    </row>
    <row r="148" spans="1:7" x14ac:dyDescent="0.25">
      <c r="A148" s="1">
        <v>43653</v>
      </c>
      <c r="B148" s="2">
        <v>168</v>
      </c>
      <c r="F148">
        <f>Table6[[#This Row],[Price]]-Table6[[#This Row],[Forecast(Price)]]</f>
        <v>168</v>
      </c>
      <c r="G148">
        <f>Table6[[#This Row],[Column1]]^2</f>
        <v>28224</v>
      </c>
    </row>
    <row r="149" spans="1:7" x14ac:dyDescent="0.25">
      <c r="A149" s="1">
        <v>43654</v>
      </c>
      <c r="B149" s="2">
        <v>167</v>
      </c>
      <c r="F149">
        <f>Table6[[#This Row],[Price]]-Table6[[#This Row],[Forecast(Price)]]</f>
        <v>167</v>
      </c>
      <c r="G149">
        <f>Table6[[#This Row],[Column1]]^2</f>
        <v>27889</v>
      </c>
    </row>
    <row r="150" spans="1:7" x14ac:dyDescent="0.25">
      <c r="A150" s="1">
        <v>43655</v>
      </c>
      <c r="B150" s="2">
        <v>167</v>
      </c>
      <c r="F150">
        <f>Table6[[#This Row],[Price]]-Table6[[#This Row],[Forecast(Price)]]</f>
        <v>167</v>
      </c>
      <c r="G150">
        <f>Table6[[#This Row],[Column1]]^2</f>
        <v>27889</v>
      </c>
    </row>
    <row r="151" spans="1:7" x14ac:dyDescent="0.25">
      <c r="A151" s="1">
        <v>43656</v>
      </c>
      <c r="B151" s="2">
        <v>168</v>
      </c>
      <c r="F151">
        <f>Table6[[#This Row],[Price]]-Table6[[#This Row],[Forecast(Price)]]</f>
        <v>168</v>
      </c>
      <c r="G151">
        <f>Table6[[#This Row],[Column1]]^2</f>
        <v>28224</v>
      </c>
    </row>
    <row r="152" spans="1:7" x14ac:dyDescent="0.25">
      <c r="A152" s="1">
        <v>43657</v>
      </c>
      <c r="B152" s="2">
        <v>170</v>
      </c>
      <c r="F152">
        <f>Table6[[#This Row],[Price]]-Table6[[#This Row],[Forecast(Price)]]</f>
        <v>170</v>
      </c>
      <c r="G152">
        <f>Table6[[#This Row],[Column1]]^2</f>
        <v>28900</v>
      </c>
    </row>
    <row r="153" spans="1:7" x14ac:dyDescent="0.25">
      <c r="A153" s="1">
        <v>43658</v>
      </c>
      <c r="B153" s="2">
        <v>171</v>
      </c>
      <c r="F153">
        <f>Table6[[#This Row],[Price]]-Table6[[#This Row],[Forecast(Price)]]</f>
        <v>171</v>
      </c>
      <c r="G153">
        <f>Table6[[#This Row],[Column1]]^2</f>
        <v>29241</v>
      </c>
    </row>
    <row r="154" spans="1:7" x14ac:dyDescent="0.25">
      <c r="A154" s="1">
        <v>43659</v>
      </c>
      <c r="B154" s="2">
        <v>171</v>
      </c>
      <c r="F154">
        <f>Table6[[#This Row],[Price]]-Table6[[#This Row],[Forecast(Price)]]</f>
        <v>171</v>
      </c>
      <c r="G154">
        <f>Table6[[#This Row],[Column1]]^2</f>
        <v>29241</v>
      </c>
    </row>
    <row r="155" spans="1:7" x14ac:dyDescent="0.25">
      <c r="A155" s="1">
        <v>43660</v>
      </c>
      <c r="B155" s="2">
        <v>170</v>
      </c>
      <c r="F155">
        <f>Table6[[#This Row],[Price]]-Table6[[#This Row],[Forecast(Price)]]</f>
        <v>170</v>
      </c>
      <c r="G155">
        <f>Table6[[#This Row],[Column1]]^2</f>
        <v>28900</v>
      </c>
    </row>
    <row r="156" spans="1:7" x14ac:dyDescent="0.25">
      <c r="A156" s="1">
        <v>43661</v>
      </c>
      <c r="B156" s="2">
        <v>168</v>
      </c>
      <c r="F156">
        <f>Table6[[#This Row],[Price]]-Table6[[#This Row],[Forecast(Price)]]</f>
        <v>168</v>
      </c>
      <c r="G156">
        <f>Table6[[#This Row],[Column1]]^2</f>
        <v>28224</v>
      </c>
    </row>
    <row r="157" spans="1:7" x14ac:dyDescent="0.25">
      <c r="A157" s="1">
        <v>43662</v>
      </c>
      <c r="B157" s="2">
        <v>170</v>
      </c>
      <c r="F157">
        <f>Table6[[#This Row],[Price]]-Table6[[#This Row],[Forecast(Price)]]</f>
        <v>170</v>
      </c>
      <c r="G157">
        <f>Table6[[#This Row],[Column1]]^2</f>
        <v>28900</v>
      </c>
    </row>
    <row r="158" spans="1:7" x14ac:dyDescent="0.25">
      <c r="A158" s="1">
        <v>43663</v>
      </c>
      <c r="B158" s="2">
        <v>171</v>
      </c>
      <c r="F158">
        <f>Table6[[#This Row],[Price]]-Table6[[#This Row],[Forecast(Price)]]</f>
        <v>171</v>
      </c>
      <c r="G158">
        <f>Table6[[#This Row],[Column1]]^2</f>
        <v>29241</v>
      </c>
    </row>
    <row r="159" spans="1:7" x14ac:dyDescent="0.25">
      <c r="A159" s="1">
        <v>43664</v>
      </c>
      <c r="B159" s="2">
        <v>170</v>
      </c>
      <c r="F159">
        <f>Table6[[#This Row],[Price]]-Table6[[#This Row],[Forecast(Price)]]</f>
        <v>170</v>
      </c>
      <c r="G159">
        <f>Table6[[#This Row],[Column1]]^2</f>
        <v>28900</v>
      </c>
    </row>
    <row r="160" spans="1:7" x14ac:dyDescent="0.25">
      <c r="A160" s="1">
        <v>43665</v>
      </c>
      <c r="B160" s="2">
        <v>171</v>
      </c>
      <c r="F160">
        <f>Table6[[#This Row],[Price]]-Table6[[#This Row],[Forecast(Price)]]</f>
        <v>171</v>
      </c>
      <c r="G160">
        <f>Table6[[#This Row],[Column1]]^2</f>
        <v>29241</v>
      </c>
    </row>
    <row r="161" spans="1:7" x14ac:dyDescent="0.25">
      <c r="A161" s="1">
        <v>43666</v>
      </c>
      <c r="B161" s="2">
        <v>171</v>
      </c>
      <c r="F161">
        <f>Table6[[#This Row],[Price]]-Table6[[#This Row],[Forecast(Price)]]</f>
        <v>171</v>
      </c>
      <c r="G161">
        <f>Table6[[#This Row],[Column1]]^2</f>
        <v>29241</v>
      </c>
    </row>
    <row r="162" spans="1:7" x14ac:dyDescent="0.25">
      <c r="A162" s="1">
        <v>43667</v>
      </c>
      <c r="B162" s="2">
        <v>170</v>
      </c>
      <c r="F162">
        <f>Table6[[#This Row],[Price]]-Table6[[#This Row],[Forecast(Price)]]</f>
        <v>170</v>
      </c>
      <c r="G162">
        <f>Table6[[#This Row],[Column1]]^2</f>
        <v>28900</v>
      </c>
    </row>
    <row r="163" spans="1:7" x14ac:dyDescent="0.25">
      <c r="A163" s="1">
        <v>43668</v>
      </c>
      <c r="B163" s="2">
        <v>167</v>
      </c>
      <c r="F163">
        <f>Table6[[#This Row],[Price]]-Table6[[#This Row],[Forecast(Price)]]</f>
        <v>167</v>
      </c>
      <c r="G163">
        <f>Table6[[#This Row],[Column1]]^2</f>
        <v>27889</v>
      </c>
    </row>
    <row r="164" spans="1:7" x14ac:dyDescent="0.25">
      <c r="A164" s="1">
        <v>43669</v>
      </c>
      <c r="B164" s="2">
        <v>169</v>
      </c>
      <c r="F164">
        <f>Table6[[#This Row],[Price]]-Table6[[#This Row],[Forecast(Price)]]</f>
        <v>169</v>
      </c>
      <c r="G164">
        <f>Table6[[#This Row],[Column1]]^2</f>
        <v>28561</v>
      </c>
    </row>
    <row r="165" spans="1:7" x14ac:dyDescent="0.25">
      <c r="A165" s="1">
        <v>43670</v>
      </c>
      <c r="B165" s="2">
        <v>172</v>
      </c>
      <c r="F165">
        <f>Table6[[#This Row],[Price]]-Table6[[#This Row],[Forecast(Price)]]</f>
        <v>172</v>
      </c>
      <c r="G165">
        <f>Table6[[#This Row],[Column1]]^2</f>
        <v>29584</v>
      </c>
    </row>
    <row r="166" spans="1:7" x14ac:dyDescent="0.25">
      <c r="A166" s="1">
        <v>43671</v>
      </c>
      <c r="B166" s="2">
        <v>174</v>
      </c>
      <c r="F166">
        <f>Table6[[#This Row],[Price]]-Table6[[#This Row],[Forecast(Price)]]</f>
        <v>174</v>
      </c>
      <c r="G166">
        <f>Table6[[#This Row],[Column1]]^2</f>
        <v>30276</v>
      </c>
    </row>
    <row r="167" spans="1:7" x14ac:dyDescent="0.25">
      <c r="A167" s="1">
        <v>43672</v>
      </c>
      <c r="B167" s="2">
        <v>174</v>
      </c>
      <c r="F167">
        <f>Table6[[#This Row],[Price]]-Table6[[#This Row],[Forecast(Price)]]</f>
        <v>174</v>
      </c>
      <c r="G167">
        <f>Table6[[#This Row],[Column1]]^2</f>
        <v>30276</v>
      </c>
    </row>
    <row r="168" spans="1:7" x14ac:dyDescent="0.25">
      <c r="A168" s="1">
        <v>43673</v>
      </c>
      <c r="B168" s="2">
        <v>175</v>
      </c>
      <c r="F168">
        <f>Table6[[#This Row],[Price]]-Table6[[#This Row],[Forecast(Price)]]</f>
        <v>175</v>
      </c>
      <c r="G168">
        <f>Table6[[#This Row],[Column1]]^2</f>
        <v>30625</v>
      </c>
    </row>
    <row r="169" spans="1:7" x14ac:dyDescent="0.25">
      <c r="A169" s="1">
        <v>43674</v>
      </c>
      <c r="B169" s="2">
        <v>171</v>
      </c>
      <c r="F169">
        <f>Table6[[#This Row],[Price]]-Table6[[#This Row],[Forecast(Price)]]</f>
        <v>171</v>
      </c>
      <c r="G169">
        <f>Table6[[#This Row],[Column1]]^2</f>
        <v>29241</v>
      </c>
    </row>
    <row r="170" spans="1:7" x14ac:dyDescent="0.25">
      <c r="A170" s="1">
        <v>43675</v>
      </c>
      <c r="B170" s="2">
        <v>168</v>
      </c>
      <c r="F170">
        <f>Table6[[#This Row],[Price]]-Table6[[#This Row],[Forecast(Price)]]</f>
        <v>168</v>
      </c>
      <c r="G170">
        <f>Table6[[#This Row],[Column1]]^2</f>
        <v>28224</v>
      </c>
    </row>
    <row r="171" spans="1:7" x14ac:dyDescent="0.25">
      <c r="A171" s="1">
        <v>43676</v>
      </c>
      <c r="B171" s="2">
        <v>168</v>
      </c>
      <c r="F171">
        <f>Table6[[#This Row],[Price]]-Table6[[#This Row],[Forecast(Price)]]</f>
        <v>168</v>
      </c>
      <c r="G171">
        <f>Table6[[#This Row],[Column1]]^2</f>
        <v>28224</v>
      </c>
    </row>
    <row r="172" spans="1:7" x14ac:dyDescent="0.25">
      <c r="A172" s="1">
        <v>43677</v>
      </c>
      <c r="B172" s="2">
        <v>163</v>
      </c>
      <c r="F172">
        <f>Table6[[#This Row],[Price]]-Table6[[#This Row],[Forecast(Price)]]</f>
        <v>163</v>
      </c>
      <c r="G172">
        <f>Table6[[#This Row],[Column1]]^2</f>
        <v>26569</v>
      </c>
    </row>
    <row r="173" spans="1:7" x14ac:dyDescent="0.25">
      <c r="A173" s="1">
        <v>43678</v>
      </c>
      <c r="B173" s="2">
        <v>158</v>
      </c>
      <c r="F173">
        <f>Table6[[#This Row],[Price]]-Table6[[#This Row],[Forecast(Price)]]</f>
        <v>158</v>
      </c>
      <c r="G173">
        <f>Table6[[#This Row],[Column1]]^2</f>
        <v>24964</v>
      </c>
    </row>
    <row r="174" spans="1:7" x14ac:dyDescent="0.25">
      <c r="A174" s="1">
        <v>43679</v>
      </c>
      <c r="B174" s="2">
        <v>159</v>
      </c>
      <c r="F174">
        <f>Table6[[#This Row],[Price]]-Table6[[#This Row],[Forecast(Price)]]</f>
        <v>159</v>
      </c>
      <c r="G174">
        <f>Table6[[#This Row],[Column1]]^2</f>
        <v>25281</v>
      </c>
    </row>
    <row r="175" spans="1:7" x14ac:dyDescent="0.25">
      <c r="A175" s="1">
        <v>43680</v>
      </c>
      <c r="B175" s="2">
        <v>166</v>
      </c>
      <c r="F175">
        <f>Table6[[#This Row],[Price]]-Table6[[#This Row],[Forecast(Price)]]</f>
        <v>166</v>
      </c>
      <c r="G175">
        <f>Table6[[#This Row],[Column1]]^2</f>
        <v>27556</v>
      </c>
    </row>
    <row r="176" spans="1:7" x14ac:dyDescent="0.25">
      <c r="A176" s="1">
        <v>43681</v>
      </c>
      <c r="B176" s="2">
        <v>168</v>
      </c>
      <c r="F176">
        <f>Table6[[#This Row],[Price]]-Table6[[#This Row],[Forecast(Price)]]</f>
        <v>168</v>
      </c>
      <c r="G176">
        <f>Table6[[#This Row],[Column1]]^2</f>
        <v>28224</v>
      </c>
    </row>
    <row r="177" spans="1:7" x14ac:dyDescent="0.25">
      <c r="A177" s="1">
        <v>43682</v>
      </c>
      <c r="B177" s="2">
        <v>167</v>
      </c>
      <c r="F177">
        <f>Table6[[#This Row],[Price]]-Table6[[#This Row],[Forecast(Price)]]</f>
        <v>167</v>
      </c>
      <c r="G177">
        <f>Table6[[#This Row],[Column1]]^2</f>
        <v>27889</v>
      </c>
    </row>
    <row r="178" spans="1:7" x14ac:dyDescent="0.25">
      <c r="A178" s="1">
        <v>43683</v>
      </c>
      <c r="B178" s="2">
        <v>170</v>
      </c>
      <c r="F178">
        <f>Table6[[#This Row],[Price]]-Table6[[#This Row],[Forecast(Price)]]</f>
        <v>170</v>
      </c>
      <c r="G178">
        <f>Table6[[#This Row],[Column1]]^2</f>
        <v>28900</v>
      </c>
    </row>
    <row r="179" spans="1:7" x14ac:dyDescent="0.25">
      <c r="A179" s="1">
        <v>43684</v>
      </c>
      <c r="B179" s="2">
        <v>174</v>
      </c>
      <c r="F179">
        <f>Table6[[#This Row],[Price]]-Table6[[#This Row],[Forecast(Price)]]</f>
        <v>174</v>
      </c>
      <c r="G179">
        <f>Table6[[#This Row],[Column1]]^2</f>
        <v>30276</v>
      </c>
    </row>
    <row r="180" spans="1:7" x14ac:dyDescent="0.25">
      <c r="A180" s="1">
        <v>43685</v>
      </c>
      <c r="B180" s="2">
        <v>173</v>
      </c>
      <c r="F180">
        <f>Table6[[#This Row],[Price]]-Table6[[#This Row],[Forecast(Price)]]</f>
        <v>173</v>
      </c>
      <c r="G180">
        <f>Table6[[#This Row],[Column1]]^2</f>
        <v>29929</v>
      </c>
    </row>
    <row r="181" spans="1:7" x14ac:dyDescent="0.25">
      <c r="A181" s="1">
        <v>43686</v>
      </c>
      <c r="B181" s="2">
        <v>172</v>
      </c>
      <c r="F181">
        <f>Table6[[#This Row],[Price]]-Table6[[#This Row],[Forecast(Price)]]</f>
        <v>172</v>
      </c>
      <c r="G181">
        <f>Table6[[#This Row],[Column1]]^2</f>
        <v>29584</v>
      </c>
    </row>
    <row r="182" spans="1:7" x14ac:dyDescent="0.25">
      <c r="A182" s="1">
        <v>43687</v>
      </c>
      <c r="B182" s="2">
        <v>171</v>
      </c>
      <c r="F182">
        <f>Table6[[#This Row],[Price]]-Table6[[#This Row],[Forecast(Price)]]</f>
        <v>171</v>
      </c>
      <c r="G182">
        <f>Table6[[#This Row],[Column1]]^2</f>
        <v>29241</v>
      </c>
    </row>
    <row r="183" spans="1:7" x14ac:dyDescent="0.25">
      <c r="A183" s="1">
        <v>43688</v>
      </c>
      <c r="B183" s="2">
        <v>165</v>
      </c>
      <c r="F183">
        <f>Table6[[#This Row],[Price]]-Table6[[#This Row],[Forecast(Price)]]</f>
        <v>165</v>
      </c>
      <c r="G183">
        <f>Table6[[#This Row],[Column1]]^2</f>
        <v>27225</v>
      </c>
    </row>
    <row r="184" spans="1:7" x14ac:dyDescent="0.25">
      <c r="A184" s="1">
        <v>43689</v>
      </c>
      <c r="B184" s="2">
        <v>161</v>
      </c>
      <c r="F184">
        <f>Table6[[#This Row],[Price]]-Table6[[#This Row],[Forecast(Price)]]</f>
        <v>161</v>
      </c>
      <c r="G184">
        <f>Table6[[#This Row],[Column1]]^2</f>
        <v>25921</v>
      </c>
    </row>
    <row r="185" spans="1:7" x14ac:dyDescent="0.25">
      <c r="A185" s="1">
        <v>43690</v>
      </c>
      <c r="B185" s="2">
        <v>163</v>
      </c>
      <c r="F185">
        <f>Table6[[#This Row],[Price]]-Table6[[#This Row],[Forecast(Price)]]</f>
        <v>163</v>
      </c>
      <c r="G185">
        <f>Table6[[#This Row],[Column1]]^2</f>
        <v>26569</v>
      </c>
    </row>
    <row r="186" spans="1:7" x14ac:dyDescent="0.25">
      <c r="A186" s="1">
        <v>43691</v>
      </c>
      <c r="B186" s="2">
        <v>158</v>
      </c>
      <c r="F186">
        <f>Table6[[#This Row],[Price]]-Table6[[#This Row],[Forecast(Price)]]</f>
        <v>158</v>
      </c>
      <c r="G186">
        <f>Table6[[#This Row],[Column1]]^2</f>
        <v>24964</v>
      </c>
    </row>
    <row r="187" spans="1:7" x14ac:dyDescent="0.25">
      <c r="A187" s="1">
        <v>43692</v>
      </c>
      <c r="B187" s="2">
        <v>156</v>
      </c>
      <c r="F187">
        <f>Table6[[#This Row],[Price]]-Table6[[#This Row],[Forecast(Price)]]</f>
        <v>156</v>
      </c>
      <c r="G187">
        <f>Table6[[#This Row],[Column1]]^2</f>
        <v>24336</v>
      </c>
    </row>
    <row r="188" spans="1:7" x14ac:dyDescent="0.25">
      <c r="A188" s="1">
        <v>43693</v>
      </c>
      <c r="B188" s="2">
        <v>159</v>
      </c>
      <c r="F188">
        <f>Table6[[#This Row],[Price]]-Table6[[#This Row],[Forecast(Price)]]</f>
        <v>159</v>
      </c>
      <c r="G188">
        <f>Table6[[#This Row],[Column1]]^2</f>
        <v>25281</v>
      </c>
    </row>
    <row r="189" spans="1:7" x14ac:dyDescent="0.25">
      <c r="A189" s="1">
        <v>43694</v>
      </c>
      <c r="B189" s="2">
        <v>160</v>
      </c>
      <c r="F189">
        <f>Table6[[#This Row],[Price]]-Table6[[#This Row],[Forecast(Price)]]</f>
        <v>160</v>
      </c>
      <c r="G189">
        <f>Table6[[#This Row],[Column1]]^2</f>
        <v>25600</v>
      </c>
    </row>
    <row r="190" spans="1:7" x14ac:dyDescent="0.25">
      <c r="A190" s="1">
        <v>43695</v>
      </c>
      <c r="B190" s="2">
        <v>161</v>
      </c>
      <c r="F190">
        <f>Table6[[#This Row],[Price]]-Table6[[#This Row],[Forecast(Price)]]</f>
        <v>161</v>
      </c>
      <c r="G190">
        <f>Table6[[#This Row],[Column1]]^2</f>
        <v>25921</v>
      </c>
    </row>
    <row r="191" spans="1:7" x14ac:dyDescent="0.25">
      <c r="A191" s="1">
        <v>43696</v>
      </c>
      <c r="B191" s="2">
        <v>159</v>
      </c>
      <c r="F191">
        <f>Table6[[#This Row],[Price]]-Table6[[#This Row],[Forecast(Price)]]</f>
        <v>159</v>
      </c>
      <c r="G191">
        <f>Table6[[#This Row],[Column1]]^2</f>
        <v>25281</v>
      </c>
    </row>
    <row r="192" spans="1:7" x14ac:dyDescent="0.25">
      <c r="A192" s="1">
        <v>43697</v>
      </c>
      <c r="B192" s="2">
        <v>159</v>
      </c>
      <c r="F192">
        <f>Table6[[#This Row],[Price]]-Table6[[#This Row],[Forecast(Price)]]</f>
        <v>159</v>
      </c>
      <c r="G192">
        <f>Table6[[#This Row],[Column1]]^2</f>
        <v>25281</v>
      </c>
    </row>
    <row r="193" spans="1:13" x14ac:dyDescent="0.25">
      <c r="A193" s="1">
        <v>43698</v>
      </c>
      <c r="B193" s="2">
        <v>162</v>
      </c>
      <c r="F193">
        <f>Table6[[#This Row],[Price]]-Table6[[#This Row],[Forecast(Price)]]</f>
        <v>162</v>
      </c>
      <c r="G193">
        <f>Table6[[#This Row],[Column1]]^2</f>
        <v>26244</v>
      </c>
    </row>
    <row r="194" spans="1:13" x14ac:dyDescent="0.25">
      <c r="A194" s="1">
        <v>43699</v>
      </c>
      <c r="B194" s="2">
        <v>162</v>
      </c>
      <c r="F194">
        <f>Table6[[#This Row],[Price]]-Table6[[#This Row],[Forecast(Price)]]</f>
        <v>162</v>
      </c>
      <c r="G194">
        <f>Table6[[#This Row],[Column1]]^2</f>
        <v>26244</v>
      </c>
    </row>
    <row r="195" spans="1:13" x14ac:dyDescent="0.25">
      <c r="A195" s="1">
        <v>43700</v>
      </c>
      <c r="B195" s="2">
        <v>159</v>
      </c>
      <c r="F195">
        <f>Table6[[#This Row],[Price]]-Table6[[#This Row],[Forecast(Price)]]</f>
        <v>159</v>
      </c>
      <c r="G195">
        <f>Table6[[#This Row],[Column1]]^2</f>
        <v>25281</v>
      </c>
    </row>
    <row r="196" spans="1:13" x14ac:dyDescent="0.25">
      <c r="A196" s="1">
        <v>43701</v>
      </c>
      <c r="B196" s="2">
        <v>153</v>
      </c>
      <c r="F196">
        <f>Table6[[#This Row],[Price]]-Table6[[#This Row],[Forecast(Price)]]</f>
        <v>153</v>
      </c>
      <c r="G196">
        <f>Table6[[#This Row],[Column1]]^2</f>
        <v>23409</v>
      </c>
    </row>
    <row r="197" spans="1:13" x14ac:dyDescent="0.25">
      <c r="A197" s="1">
        <v>43702</v>
      </c>
      <c r="B197" s="2">
        <v>153</v>
      </c>
      <c r="F197">
        <f>Table6[[#This Row],[Price]]-Table6[[#This Row],[Forecast(Price)]]</f>
        <v>153</v>
      </c>
      <c r="G197">
        <f>Table6[[#This Row],[Column1]]^2</f>
        <v>23409</v>
      </c>
    </row>
    <row r="198" spans="1:13" x14ac:dyDescent="0.25">
      <c r="A198" s="1">
        <v>43703</v>
      </c>
      <c r="B198" s="2">
        <v>153</v>
      </c>
      <c r="F198">
        <f>Table6[[#This Row],[Price]]-Table6[[#This Row],[Forecast(Price)]]</f>
        <v>153</v>
      </c>
      <c r="G198">
        <f>Table6[[#This Row],[Column1]]^2</f>
        <v>23409</v>
      </c>
    </row>
    <row r="199" spans="1:13" x14ac:dyDescent="0.25">
      <c r="A199" s="1">
        <v>43704</v>
      </c>
      <c r="B199" s="2">
        <v>155</v>
      </c>
      <c r="F199">
        <f>Table6[[#This Row],[Price]]-Table6[[#This Row],[Forecast(Price)]]</f>
        <v>155</v>
      </c>
      <c r="G199">
        <f>Table6[[#This Row],[Column1]]^2</f>
        <v>24025</v>
      </c>
    </row>
    <row r="200" spans="1:13" x14ac:dyDescent="0.25">
      <c r="A200" s="1">
        <v>43705</v>
      </c>
      <c r="B200" s="2">
        <v>153</v>
      </c>
      <c r="F200">
        <f>Table6[[#This Row],[Price]]-Table6[[#This Row],[Forecast(Price)]]</f>
        <v>153</v>
      </c>
      <c r="G200">
        <f>Table6[[#This Row],[Column1]]^2</f>
        <v>23409</v>
      </c>
    </row>
    <row r="201" spans="1:13" x14ac:dyDescent="0.25">
      <c r="A201" s="1">
        <v>43706</v>
      </c>
      <c r="B201" s="2">
        <v>155</v>
      </c>
      <c r="F201">
        <f>Table6[[#This Row],[Price]]-Table6[[#This Row],[Forecast(Price)]]</f>
        <v>155</v>
      </c>
      <c r="G201">
        <f>Table6[[#This Row],[Column1]]^2</f>
        <v>24025</v>
      </c>
    </row>
    <row r="202" spans="1:13" x14ac:dyDescent="0.25">
      <c r="A202" s="1">
        <v>43707</v>
      </c>
      <c r="B202" s="2">
        <v>152</v>
      </c>
      <c r="F202">
        <f>Table6[[#This Row],[Price]]-Table6[[#This Row],[Forecast(Price)]]</f>
        <v>152</v>
      </c>
      <c r="G202">
        <f>Table6[[#This Row],[Column1]]^2</f>
        <v>23104</v>
      </c>
    </row>
    <row r="203" spans="1:13" x14ac:dyDescent="0.25">
      <c r="A203" s="1">
        <v>43708</v>
      </c>
      <c r="B203" s="2">
        <v>154</v>
      </c>
      <c r="F203">
        <f>Table6[[#This Row],[Price]]-Table6[[#This Row],[Forecast(Price)]]</f>
        <v>154</v>
      </c>
      <c r="G203">
        <f>Table6[[#This Row],[Column1]]^2</f>
        <v>23716</v>
      </c>
    </row>
    <row r="204" spans="1:13" x14ac:dyDescent="0.25">
      <c r="A204" s="1">
        <v>43709</v>
      </c>
      <c r="B204" s="2">
        <v>153</v>
      </c>
      <c r="C204" s="2">
        <v>153</v>
      </c>
      <c r="D204" s="3">
        <v>153</v>
      </c>
      <c r="E204" s="3">
        <v>153</v>
      </c>
      <c r="F204">
        <f>Table6[[#This Row],[Price]]-Table6[[#This Row],[Forecast(Price)]]</f>
        <v>0</v>
      </c>
      <c r="G204">
        <f>Table6[[#This Row],[Column1]]^2</f>
        <v>0</v>
      </c>
      <c r="L204">
        <f>SUM(G205:G314)</f>
        <v>1198400.7986322718</v>
      </c>
      <c r="M204">
        <f>SQRT(L204)</f>
        <v>1094.7149394396113</v>
      </c>
    </row>
    <row r="205" spans="1:13" x14ac:dyDescent="0.25">
      <c r="A205" s="1">
        <v>43710</v>
      </c>
      <c r="B205" s="2">
        <v>151</v>
      </c>
      <c r="C205" s="2">
        <f>_xlfn.FORECAST.ETS(A205,$B$2:$B$204,$A$2:$A$204,1,1)</f>
        <v>152.80310485409595</v>
      </c>
      <c r="D205" s="3">
        <f>C205-_xlfn.FORECAST.ETS.CONFINT(A205,$B$2:$B$204,$A$2:$A$204,0.95,1,1)</f>
        <v>147.38392619694892</v>
      </c>
      <c r="E205" s="3">
        <f>C205+_xlfn.FORECAST.ETS.CONFINT(A205,$B$2:$B$204,$A$2:$A$204,0.95,1,1)</f>
        <v>158.22228351124298</v>
      </c>
      <c r="F205">
        <f>Table6[[#This Row],[Price]]-Table6[[#This Row],[Forecast(Price)]]</f>
        <v>-1.8031048540959489</v>
      </c>
      <c r="G205">
        <f>Table6[[#This Row],[Column1]]^2</f>
        <v>3.251187114864373</v>
      </c>
    </row>
    <row r="206" spans="1:13" x14ac:dyDescent="0.25">
      <c r="A206" s="1">
        <v>43711</v>
      </c>
      <c r="B206" s="2">
        <v>150</v>
      </c>
      <c r="C206" s="2">
        <f>_xlfn.FORECAST.ETS(A206,$B$2:$B$204,$A$2:$A$204,1,1)</f>
        <v>152.60620970819193</v>
      </c>
      <c r="D206" s="3">
        <f>C206-_xlfn.FORECAST.ETS.CONFINT(A206,$B$2:$B$204,$A$2:$A$204,0.95,1,1)</f>
        <v>144.94616473384505</v>
      </c>
      <c r="E206" s="3">
        <f>C206+_xlfn.FORECAST.ETS.CONFINT(A206,$B$2:$B$204,$A$2:$A$204,0.95,1,1)</f>
        <v>160.2662546825388</v>
      </c>
      <c r="F206">
        <f>Table6[[#This Row],[Price]]-Table6[[#This Row],[Forecast(Price)]]</f>
        <v>-2.6062097081919262</v>
      </c>
      <c r="G206">
        <f>Table6[[#This Row],[Column1]]^2</f>
        <v>6.7923290430738454</v>
      </c>
    </row>
    <row r="207" spans="1:13" x14ac:dyDescent="0.25">
      <c r="A207" s="1">
        <v>43712</v>
      </c>
      <c r="B207" s="2">
        <v>147</v>
      </c>
      <c r="C207" s="2">
        <f>_xlfn.FORECAST.ETS(A207,$B$2:$B$204,$A$2:$A$204,1,1)</f>
        <v>152.40931456228788</v>
      </c>
      <c r="D207" s="3">
        <f>C207-_xlfn.FORECAST.ETS.CONFINT(A207,$B$2:$B$204,$A$2:$A$204,0.95,1,1)</f>
        <v>143.02614951380372</v>
      </c>
      <c r="E207" s="3">
        <f>C207+_xlfn.FORECAST.ETS.CONFINT(A207,$B$2:$B$204,$A$2:$A$204,0.95,1,1)</f>
        <v>161.79247961077203</v>
      </c>
      <c r="F207">
        <f>Table6[[#This Row],[Price]]-Table6[[#This Row],[Forecast(Price)]]</f>
        <v>-5.4093145622878751</v>
      </c>
      <c r="G207">
        <f>Table6[[#This Row],[Column1]]^2</f>
        <v>29.260684033779665</v>
      </c>
    </row>
    <row r="208" spans="1:13" x14ac:dyDescent="0.25">
      <c r="A208" s="1">
        <v>43713</v>
      </c>
      <c r="B208" s="2">
        <v>151</v>
      </c>
      <c r="C208" s="2">
        <f>_xlfn.FORECAST.ETS(A208,$B$2:$B$204,$A$2:$A$204,1,1)</f>
        <v>152.21241941638382</v>
      </c>
      <c r="D208" s="3">
        <f>C208-_xlfn.FORECAST.ETS.CONFINT(A208,$B$2:$B$204,$A$2:$A$204,0.95,1,1)</f>
        <v>141.37405939250078</v>
      </c>
      <c r="E208" s="3">
        <f>C208+_xlfn.FORECAST.ETS.CONFINT(A208,$B$2:$B$204,$A$2:$A$204,0.95,1,1)</f>
        <v>163.05077944026687</v>
      </c>
      <c r="F208">
        <f>Table6[[#This Row],[Price]]-Table6[[#This Row],[Forecast(Price)]]</f>
        <v>-1.212419416383824</v>
      </c>
      <c r="G208">
        <f>Table6[[#This Row],[Column1]]^2</f>
        <v>1.4699608412244924</v>
      </c>
    </row>
    <row r="209" spans="1:7" x14ac:dyDescent="0.25">
      <c r="A209" s="1">
        <v>43714</v>
      </c>
      <c r="B209" s="2">
        <v>154</v>
      </c>
      <c r="C209" s="2">
        <f>_xlfn.FORECAST.ETS(A209,$B$2:$B$204,$A$2:$A$204,1,1)</f>
        <v>152.01552427047977</v>
      </c>
      <c r="D209" s="3">
        <f>C209-_xlfn.FORECAST.ETS.CONFINT(A209,$B$2:$B$204,$A$2:$A$204,0.95,1,1)</f>
        <v>139.8930190514813</v>
      </c>
      <c r="E209" s="3">
        <f>C209+_xlfn.FORECAST.ETS.CONFINT(A209,$B$2:$B$204,$A$2:$A$204,0.95,1,1)</f>
        <v>164.13802948947824</v>
      </c>
      <c r="F209">
        <f>Table6[[#This Row],[Price]]-Table6[[#This Row],[Forecast(Price)]]</f>
        <v>1.9844757295202271</v>
      </c>
      <c r="G209">
        <f>Table6[[#This Row],[Column1]]^2</f>
        <v>3.9381439210548375</v>
      </c>
    </row>
    <row r="210" spans="1:7" x14ac:dyDescent="0.25">
      <c r="A210" s="1">
        <v>43715</v>
      </c>
      <c r="B210" s="2">
        <v>155</v>
      </c>
      <c r="C210" s="2">
        <f>_xlfn.FORECAST.ETS(A210,$B$2:$B$204,$A$2:$A$204,1,1)</f>
        <v>151.81862912457575</v>
      </c>
      <c r="D210" s="3">
        <f>C210-_xlfn.FORECAST.ETS.CONFINT(A210,$B$2:$B$204,$A$2:$A$204,0.95,1,1)</f>
        <v>138.53333276378245</v>
      </c>
      <c r="E210" s="3">
        <f>C210+_xlfn.FORECAST.ETS.CONFINT(A210,$B$2:$B$204,$A$2:$A$204,0.95,1,1)</f>
        <v>165.10392548536905</v>
      </c>
      <c r="F210">
        <f>Table6[[#This Row],[Price]]-Table6[[#This Row],[Forecast(Price)]]</f>
        <v>3.1813708754242498</v>
      </c>
      <c r="G210">
        <f>Table6[[#This Row],[Column1]]^2</f>
        <v>10.121120646997657</v>
      </c>
    </row>
    <row r="211" spans="1:7" x14ac:dyDescent="0.25">
      <c r="A211" s="1">
        <v>43716</v>
      </c>
      <c r="B211" s="2">
        <v>155</v>
      </c>
      <c r="C211" s="2">
        <f>_xlfn.FORECAST.ETS(A211,$B$2:$B$204,$A$2:$A$204,1,1)</f>
        <v>151.6217339786717</v>
      </c>
      <c r="D211" s="3">
        <f>C211-_xlfn.FORECAST.ETS.CONFINT(A211,$B$2:$B$204,$A$2:$A$204,0.95,1,1)</f>
        <v>137.26548075679355</v>
      </c>
      <c r="E211" s="3">
        <f>C211+_xlfn.FORECAST.ETS.CONFINT(A211,$B$2:$B$204,$A$2:$A$204,0.95,1,1)</f>
        <v>165.97798720054985</v>
      </c>
      <c r="F211">
        <f>Table6[[#This Row],[Price]]-Table6[[#This Row],[Forecast(Price)]]</f>
        <v>3.3782660213283009</v>
      </c>
      <c r="G211">
        <f>Table6[[#This Row],[Column1]]^2</f>
        <v>11.412681310861348</v>
      </c>
    </row>
    <row r="212" spans="1:7" x14ac:dyDescent="0.25">
      <c r="A212" s="1">
        <v>43717</v>
      </c>
      <c r="B212" s="2">
        <v>157</v>
      </c>
      <c r="C212" s="2">
        <f>_xlfn.FORECAST.ETS(A212,$B$2:$B$204,$A$2:$A$204,1,1)</f>
        <v>151.42483883276765</v>
      </c>
      <c r="D212" s="3">
        <f>C212-_xlfn.FORECAST.ETS.CONFINT(A212,$B$2:$B$204,$A$2:$A$204,0.95,1,1)</f>
        <v>136.07023323544348</v>
      </c>
      <c r="E212" s="3">
        <f>C212+_xlfn.FORECAST.ETS.CONFINT(A212,$B$2:$B$204,$A$2:$A$204,0.95,1,1)</f>
        <v>166.77944443009181</v>
      </c>
      <c r="F212">
        <f>Table6[[#This Row],[Price]]-Table6[[#This Row],[Forecast(Price)]]</f>
        <v>5.575161167232352</v>
      </c>
      <c r="G212">
        <f>Table6[[#This Row],[Column1]]^2</f>
        <v>31.082422040615601</v>
      </c>
    </row>
    <row r="213" spans="1:7" x14ac:dyDescent="0.25">
      <c r="A213" s="1">
        <v>43718</v>
      </c>
      <c r="B213" s="2">
        <v>156</v>
      </c>
      <c r="C213" s="2">
        <f>_xlfn.FORECAST.ETS(A213,$B$2:$B$204,$A$2:$A$204,1,1)</f>
        <v>151.22794368686363</v>
      </c>
      <c r="D213" s="3">
        <f>C213-_xlfn.FORECAST.ETS.CONFINT(A213,$B$2:$B$204,$A$2:$A$204,0.95,1,1)</f>
        <v>134.93423700099328</v>
      </c>
      <c r="E213" s="3">
        <f>C213+_xlfn.FORECAST.ETS.CONFINT(A213,$B$2:$B$204,$A$2:$A$204,0.95,1,1)</f>
        <v>167.52165037273397</v>
      </c>
      <c r="F213">
        <f>Table6[[#This Row],[Price]]-Table6[[#This Row],[Forecast(Price)]]</f>
        <v>4.7720563131363747</v>
      </c>
      <c r="G213">
        <f>Table6[[#This Row],[Column1]]^2</f>
        <v>22.77252145574473</v>
      </c>
    </row>
    <row r="214" spans="1:7" x14ac:dyDescent="0.25">
      <c r="A214" s="1">
        <v>43719</v>
      </c>
      <c r="B214" s="2">
        <v>154</v>
      </c>
      <c r="C214" s="2">
        <f>_xlfn.FORECAST.ETS(A214,$B$2:$B$204,$A$2:$A$204,1,1)</f>
        <v>151.03104854095957</v>
      </c>
      <c r="D214" s="3">
        <f>C214-_xlfn.FORECAST.ETS.CONFINT(A214,$B$2:$B$204,$A$2:$A$204,0.95,1,1)</f>
        <v>133.84777298438783</v>
      </c>
      <c r="E214" s="3">
        <f>C214+_xlfn.FORECAST.ETS.CONFINT(A214,$B$2:$B$204,$A$2:$A$204,0.95,1,1)</f>
        <v>168.21432409753132</v>
      </c>
      <c r="F214">
        <f>Table6[[#This Row],[Price]]-Table6[[#This Row],[Forecast(Price)]]</f>
        <v>2.9689514590404258</v>
      </c>
      <c r="G214">
        <f>Table6[[#This Row],[Column1]]^2</f>
        <v>8.8146727661382727</v>
      </c>
    </row>
    <row r="215" spans="1:7" x14ac:dyDescent="0.25">
      <c r="A215" s="1">
        <v>43720</v>
      </c>
      <c r="B215" s="2">
        <v>155</v>
      </c>
      <c r="C215" s="2">
        <f>_xlfn.FORECAST.ETS(A215,$B$2:$B$204,$A$2:$A$204,1,1)</f>
        <v>150.83415339505552</v>
      </c>
      <c r="D215" s="3">
        <f>C215-_xlfn.FORECAST.ETS.CONFINT(A215,$B$2:$B$204,$A$2:$A$204,0.95,1,1)</f>
        <v>132.80350682738992</v>
      </c>
      <c r="E215" s="3">
        <f>C215+_xlfn.FORECAST.ETS.CONFINT(A215,$B$2:$B$204,$A$2:$A$204,0.95,1,1)</f>
        <v>168.86479996272112</v>
      </c>
      <c r="F215">
        <f>Table6[[#This Row],[Price]]-Table6[[#This Row],[Forecast(Price)]]</f>
        <v>4.1658466049444769</v>
      </c>
      <c r="G215">
        <f>Table6[[#This Row],[Column1]]^2</f>
        <v>17.354277935927424</v>
      </c>
    </row>
    <row r="216" spans="1:7" x14ac:dyDescent="0.25">
      <c r="A216" s="1">
        <v>43721</v>
      </c>
      <c r="B216" s="2">
        <v>154</v>
      </c>
      <c r="C216" s="2">
        <f>_xlfn.FORECAST.ETS(A216,$B$2:$B$204,$A$2:$A$204,1,1)</f>
        <v>150.6372582491515</v>
      </c>
      <c r="D216" s="3">
        <f>C216-_xlfn.FORECAST.ETS.CONFINT(A216,$B$2:$B$204,$A$2:$A$204,0.95,1,1)</f>
        <v>131.79574273990551</v>
      </c>
      <c r="E216" s="3">
        <f>C216+_xlfn.FORECAST.ETS.CONFINT(A216,$B$2:$B$204,$A$2:$A$204,0.95,1,1)</f>
        <v>169.47877375839749</v>
      </c>
      <c r="F216">
        <f>Table6[[#This Row],[Price]]-Table6[[#This Row],[Forecast(Price)]]</f>
        <v>3.3627417508484996</v>
      </c>
      <c r="G216">
        <f>Table6[[#This Row],[Column1]]^2</f>
        <v>11.308032082899633</v>
      </c>
    </row>
    <row r="217" spans="1:7" x14ac:dyDescent="0.25">
      <c r="A217" s="1">
        <v>43722</v>
      </c>
      <c r="B217" s="2">
        <v>157</v>
      </c>
      <c r="C217" s="2">
        <f>_xlfn.FORECAST.ETS(A217,$B$2:$B$204,$A$2:$A$204,1,1)</f>
        <v>150.44036310324745</v>
      </c>
      <c r="D217" s="3">
        <f>C217-_xlfn.FORECAST.ETS.CONFINT(A217,$B$2:$B$204,$A$2:$A$204,0.95,1,1)</f>
        <v>130.81995304893593</v>
      </c>
      <c r="E217" s="3">
        <f>C217+_xlfn.FORECAST.ETS.CONFINT(A217,$B$2:$B$204,$A$2:$A$204,0.95,1,1)</f>
        <v>170.06077315755897</v>
      </c>
      <c r="F217">
        <f>Table6[[#This Row],[Price]]-Table6[[#This Row],[Forecast(Price)]]</f>
        <v>6.5596368967525507</v>
      </c>
      <c r="G217">
        <f>Table6[[#This Row],[Column1]]^2</f>
        <v>43.028836217237433</v>
      </c>
    </row>
    <row r="218" spans="1:7" x14ac:dyDescent="0.25">
      <c r="A218" s="1">
        <v>43723</v>
      </c>
      <c r="B218" s="2">
        <v>158</v>
      </c>
      <c r="C218" s="2">
        <f>_xlfn.FORECAST.ETS(A218,$B$2:$B$204,$A$2:$A$204,1,1)</f>
        <v>150.2434679573434</v>
      </c>
      <c r="D218" s="3">
        <f>C218-_xlfn.FORECAST.ETS.CONFINT(A218,$B$2:$B$204,$A$2:$A$204,0.95,1,1)</f>
        <v>129.87246831506812</v>
      </c>
      <c r="E218" s="3">
        <f>C218+_xlfn.FORECAST.ETS.CONFINT(A218,$B$2:$B$204,$A$2:$A$204,0.95,1,1)</f>
        <v>170.61446759961868</v>
      </c>
      <c r="F218">
        <f>Table6[[#This Row],[Price]]-Table6[[#This Row],[Forecast(Price)]]</f>
        <v>7.7565320426566018</v>
      </c>
      <c r="G218">
        <f>Table6[[#This Row],[Column1]]^2</f>
        <v>60.163789328758597</v>
      </c>
    </row>
    <row r="219" spans="1:7" x14ac:dyDescent="0.25">
      <c r="A219" s="1">
        <v>43724</v>
      </c>
      <c r="B219" s="2">
        <v>155</v>
      </c>
      <c r="C219" s="2">
        <f>_xlfn.FORECAST.ETS(A219,$B$2:$B$204,$A$2:$A$204,1,1)</f>
        <v>150.04657281143935</v>
      </c>
      <c r="D219" s="3">
        <f>C219-_xlfn.FORECAST.ETS.CONFINT(A219,$B$2:$B$204,$A$2:$A$204,0.95,1,1)</f>
        <v>128.95026572704884</v>
      </c>
      <c r="E219" s="3">
        <f>C219+_xlfn.FORECAST.ETS.CONFINT(A219,$B$2:$B$204,$A$2:$A$204,0.95,1,1)</f>
        <v>171.14287989582985</v>
      </c>
      <c r="F219">
        <f>Table6[[#This Row],[Price]]-Table6[[#This Row],[Forecast(Price)]]</f>
        <v>4.9534271885606529</v>
      </c>
      <c r="G219">
        <f>Table6[[#This Row],[Column1]]^2</f>
        <v>24.536440912371894</v>
      </c>
    </row>
    <row r="220" spans="1:7" x14ac:dyDescent="0.25">
      <c r="A220" s="1">
        <v>43725</v>
      </c>
      <c r="B220" s="2">
        <v>156</v>
      </c>
      <c r="C220" s="2">
        <f>_xlfn.FORECAST.ETS(A220,$B$2:$B$204,$A$2:$A$204,1,1)</f>
        <v>149.84967766553532</v>
      </c>
      <c r="D220" s="3">
        <f>C220-_xlfn.FORECAST.ETS.CONFINT(A220,$B$2:$B$204,$A$2:$A$204,0.95,1,1)</f>
        <v>128.05082017358635</v>
      </c>
      <c r="E220" s="3">
        <f>C220+_xlfn.FORECAST.ETS.CONFINT(A220,$B$2:$B$204,$A$2:$A$204,0.95,1,1)</f>
        <v>171.6485351574843</v>
      </c>
      <c r="F220">
        <f>Table6[[#This Row],[Price]]-Table6[[#This Row],[Forecast(Price)]]</f>
        <v>6.1503223344646756</v>
      </c>
      <c r="G220">
        <f>Table6[[#This Row],[Column1]]^2</f>
        <v>37.826464817815015</v>
      </c>
    </row>
    <row r="221" spans="1:7" x14ac:dyDescent="0.25">
      <c r="A221" s="1">
        <v>43726</v>
      </c>
      <c r="B221" s="2">
        <v>157</v>
      </c>
      <c r="C221" s="2">
        <f>_xlfn.FORECAST.ETS(A221,$B$2:$B$204,$A$2:$A$204,1,1)</f>
        <v>149.65278251963127</v>
      </c>
      <c r="D221" s="3">
        <f>C221-_xlfn.FORECAST.ETS.CONFINT(A221,$B$2:$B$204,$A$2:$A$204,0.95,1,1)</f>
        <v>127.17199669647204</v>
      </c>
      <c r="E221" s="3">
        <f>C221+_xlfn.FORECAST.ETS.CONFINT(A221,$B$2:$B$204,$A$2:$A$204,0.95,1,1)</f>
        <v>172.13356834279051</v>
      </c>
      <c r="F221">
        <f>Table6[[#This Row],[Price]]-Table6[[#This Row],[Forecast(Price)]]</f>
        <v>7.3472174803687267</v>
      </c>
      <c r="G221">
        <f>Table6[[#This Row],[Column1]]^2</f>
        <v>53.981604703835778</v>
      </c>
    </row>
    <row r="222" spans="1:7" x14ac:dyDescent="0.25">
      <c r="A222" s="1">
        <v>43727</v>
      </c>
      <c r="B222" s="2">
        <v>158</v>
      </c>
      <c r="C222" s="2">
        <f>_xlfn.FORECAST.ETS(A222,$B$2:$B$204,$A$2:$A$204,1,1)</f>
        <v>149.45588737372722</v>
      </c>
      <c r="D222" s="3">
        <f>C222-_xlfn.FORECAST.ETS.CONFINT(A222,$B$2:$B$204,$A$2:$A$204,0.95,1,1)</f>
        <v>126.31197108561223</v>
      </c>
      <c r="E222" s="3">
        <f>C222+_xlfn.FORECAST.ETS.CONFINT(A222,$B$2:$B$204,$A$2:$A$204,0.95,1,1)</f>
        <v>172.5998036618422</v>
      </c>
      <c r="F222">
        <f>Table6[[#This Row],[Price]]-Table6[[#This Row],[Forecast(Price)]]</f>
        <v>8.5441126262727778</v>
      </c>
      <c r="G222">
        <f>Table6[[#This Row],[Column1]]^2</f>
        <v>73.001860570433905</v>
      </c>
    </row>
    <row r="223" spans="1:7" x14ac:dyDescent="0.25">
      <c r="A223" s="1">
        <v>43728</v>
      </c>
      <c r="B223" s="2">
        <v>159</v>
      </c>
      <c r="C223" s="2">
        <f>_xlfn.FORECAST.ETS(A223,$B$2:$B$204,$A$2:$A$204,1,1)</f>
        <v>149.2589922278232</v>
      </c>
      <c r="D223" s="3">
        <f>C223-_xlfn.FORECAST.ETS.CONFINT(A223,$B$2:$B$204,$A$2:$A$204,0.95,1,1)</f>
        <v>125.46917010863021</v>
      </c>
      <c r="E223" s="3">
        <f>C223+_xlfn.FORECAST.ETS.CONFINT(A223,$B$2:$B$204,$A$2:$A$204,0.95,1,1)</f>
        <v>173.04881434701619</v>
      </c>
      <c r="F223">
        <f>Table6[[#This Row],[Price]]-Table6[[#This Row],[Forecast(Price)]]</f>
        <v>9.7410077721768005</v>
      </c>
      <c r="G223">
        <f>Table6[[#This Row],[Column1]]^2</f>
        <v>94.887232417608828</v>
      </c>
    </row>
    <row r="224" spans="1:7" x14ac:dyDescent="0.25">
      <c r="A224" s="1">
        <v>43729</v>
      </c>
      <c r="B224" s="2">
        <v>159</v>
      </c>
      <c r="C224" s="2">
        <f>_xlfn.FORECAST.ETS(A224,$B$2:$B$204,$A$2:$A$204,1,1)</f>
        <v>149.06209708191915</v>
      </c>
      <c r="D224" s="3">
        <f>C224-_xlfn.FORECAST.ETS.CONFINT(A224,$B$2:$B$204,$A$2:$A$204,0.95,1,1)</f>
        <v>124.64222574940673</v>
      </c>
      <c r="E224" s="3">
        <f>C224+_xlfn.FORECAST.ETS.CONFINT(A224,$B$2:$B$204,$A$2:$A$204,0.95,1,1)</f>
        <v>173.48196841443155</v>
      </c>
      <c r="F224">
        <f>Table6[[#This Row],[Price]]-Table6[[#This Row],[Forecast(Price)]]</f>
        <v>9.9379029180808516</v>
      </c>
      <c r="G224">
        <f>Table6[[#This Row],[Column1]]^2</f>
        <v>98.761914409199903</v>
      </c>
    </row>
    <row r="225" spans="1:7" x14ac:dyDescent="0.25">
      <c r="A225" s="1">
        <v>43730</v>
      </c>
      <c r="B225" s="2">
        <v>161</v>
      </c>
      <c r="C225" s="2">
        <f>_xlfn.FORECAST.ETS(A225,$B$2:$B$204,$A$2:$A$204,1,1)</f>
        <v>148.8652019360151</v>
      </c>
      <c r="D225" s="3">
        <f>C225-_xlfn.FORECAST.ETS.CONFINT(A225,$B$2:$B$204,$A$2:$A$204,0.95,1,1)</f>
        <v>123.82993964086187</v>
      </c>
      <c r="E225" s="3">
        <f>C225+_xlfn.FORECAST.ETS.CONFINT(A225,$B$2:$B$204,$A$2:$A$204,0.95,1,1)</f>
        <v>173.90046423116834</v>
      </c>
      <c r="F225">
        <f>Table6[[#This Row],[Price]]-Table6[[#This Row],[Forecast(Price)]]</f>
        <v>12.134798063984903</v>
      </c>
      <c r="G225">
        <f>Table6[[#This Row],[Column1]]^2</f>
        <v>147.25332405369176</v>
      </c>
    </row>
    <row r="226" spans="1:7" x14ac:dyDescent="0.25">
      <c r="A226" s="1">
        <v>43731</v>
      </c>
      <c r="B226" s="2">
        <v>160</v>
      </c>
      <c r="C226" s="2">
        <f>_xlfn.FORECAST.ETS(A226,$B$2:$B$204,$A$2:$A$204,1,1)</f>
        <v>148.66830679011105</v>
      </c>
      <c r="D226" s="3">
        <f>C226-_xlfn.FORECAST.ETS.CONFINT(A226,$B$2:$B$204,$A$2:$A$204,0.95,1,1)</f>
        <v>123.03125504717816</v>
      </c>
      <c r="E226" s="3">
        <f>C226+_xlfn.FORECAST.ETS.CONFINT(A226,$B$2:$B$204,$A$2:$A$204,0.95,1,1)</f>
        <v>174.30535853304391</v>
      </c>
      <c r="F226">
        <f>Table6[[#This Row],[Price]]-Table6[[#This Row],[Forecast(Price)]]</f>
        <v>11.331693209888954</v>
      </c>
      <c r="G226">
        <f>Table6[[#This Row],[Column1]]^2</f>
        <v>128.40727100304343</v>
      </c>
    </row>
    <row r="227" spans="1:7" x14ac:dyDescent="0.25">
      <c r="A227" s="1">
        <v>43732</v>
      </c>
      <c r="B227" s="2">
        <v>162</v>
      </c>
      <c r="C227" s="2">
        <f>_xlfn.FORECAST.ETS(A227,$B$2:$B$204,$A$2:$A$204,1,1)</f>
        <v>148.47141164420702</v>
      </c>
      <c r="D227" s="3">
        <f>C227-_xlfn.FORECAST.ETS.CONFINT(A227,$B$2:$B$204,$A$2:$A$204,0.95,1,1)</f>
        <v>122.24523452516152</v>
      </c>
      <c r="E227" s="3">
        <f>C227+_xlfn.FORECAST.ETS.CONFINT(A227,$B$2:$B$204,$A$2:$A$204,0.95,1,1)</f>
        <v>174.69758876325253</v>
      </c>
      <c r="F227">
        <f>Table6[[#This Row],[Price]]-Table6[[#This Row],[Forecast(Price)]]</f>
        <v>13.528588355792976</v>
      </c>
      <c r="G227">
        <f>Table6[[#This Row],[Column1]]^2</f>
        <v>183.02270290049731</v>
      </c>
    </row>
    <row r="228" spans="1:7" x14ac:dyDescent="0.25">
      <c r="A228" s="1">
        <v>43733</v>
      </c>
      <c r="B228" s="2">
        <v>163</v>
      </c>
      <c r="C228" s="2">
        <f>_xlfn.FORECAST.ETS(A228,$B$2:$B$204,$A$2:$A$204,1,1)</f>
        <v>148.27451649830297</v>
      </c>
      <c r="D228" s="3">
        <f>C228-_xlfn.FORECAST.ETS.CONFINT(A228,$B$2:$B$204,$A$2:$A$204,0.95,1,1)</f>
        <v>121.47104191847843</v>
      </c>
      <c r="E228" s="3">
        <f>C228+_xlfn.FORECAST.ETS.CONFINT(A228,$B$2:$B$204,$A$2:$A$204,0.95,1,1)</f>
        <v>175.07799107812752</v>
      </c>
      <c r="F228">
        <f>Table6[[#This Row],[Price]]-Table6[[#This Row],[Forecast(Price)]]</f>
        <v>14.725483501697028</v>
      </c>
      <c r="G228">
        <f>Table6[[#This Row],[Column1]]^2</f>
        <v>216.83986435875136</v>
      </c>
    </row>
    <row r="229" spans="1:7" x14ac:dyDescent="0.25">
      <c r="A229" s="1">
        <v>43734</v>
      </c>
      <c r="B229" s="2">
        <v>164</v>
      </c>
      <c r="C229" s="2">
        <f>_xlfn.FORECAST.ETS(A229,$B$2:$B$204,$A$2:$A$204,1,1)</f>
        <v>148.07762135239892</v>
      </c>
      <c r="D229" s="3">
        <f>C229-_xlfn.FORECAST.ETS.CONFINT(A229,$B$2:$B$204,$A$2:$A$204,0.95,1,1)</f>
        <v>120.70792770011126</v>
      </c>
      <c r="E229" s="3">
        <f>C229+_xlfn.FORECAST.ETS.CONFINT(A229,$B$2:$B$204,$A$2:$A$204,0.95,1,1)</f>
        <v>175.44731500468657</v>
      </c>
      <c r="F229">
        <f>Table6[[#This Row],[Price]]-Table6[[#This Row],[Forecast(Price)]]</f>
        <v>15.922378647601079</v>
      </c>
      <c r="G229">
        <f>Table6[[#This Row],[Column1]]^2</f>
        <v>253.52214179758275</v>
      </c>
    </row>
    <row r="230" spans="1:7" x14ac:dyDescent="0.25">
      <c r="A230" s="1">
        <v>43735</v>
      </c>
      <c r="B230" s="2">
        <v>164</v>
      </c>
      <c r="C230" s="2">
        <f>_xlfn.FORECAST.ETS(A230,$B$2:$B$204,$A$2:$A$204,1,1)</f>
        <v>147.8807262064949</v>
      </c>
      <c r="D230" s="3">
        <f>C230-_xlfn.FORECAST.ETS.CONFINT(A230,$B$2:$B$204,$A$2:$A$204,0.95,1,1)</f>
        <v>119.9552169323408</v>
      </c>
      <c r="E230" s="3">
        <f>C230+_xlfn.FORECAST.ETS.CONFINT(A230,$B$2:$B$204,$A$2:$A$204,0.95,1,1)</f>
        <v>175.80623548064898</v>
      </c>
      <c r="F230">
        <f>Table6[[#This Row],[Price]]-Table6[[#This Row],[Forecast(Price)]]</f>
        <v>16.119273793505101</v>
      </c>
      <c r="G230">
        <f>Table6[[#This Row],[Column1]]^2</f>
        <v>259.83098762998031</v>
      </c>
    </row>
    <row r="231" spans="1:7" x14ac:dyDescent="0.25">
      <c r="A231" s="1">
        <v>43736</v>
      </c>
      <c r="B231" s="2">
        <v>162</v>
      </c>
      <c r="C231" s="2">
        <f>_xlfn.FORECAST.ETS(A231,$B$2:$B$204,$A$2:$A$204,1,1)</f>
        <v>147.68383106059085</v>
      </c>
      <c r="D231" s="3">
        <f>C231-_xlfn.FORECAST.ETS.CONFINT(A231,$B$2:$B$204,$A$2:$A$204,0.95,1,1)</f>
        <v>119.2122992948311</v>
      </c>
      <c r="E231" s="3">
        <f>C231+_xlfn.FORECAST.ETS.CONFINT(A231,$B$2:$B$204,$A$2:$A$204,0.95,1,1)</f>
        <v>176.1553628263506</v>
      </c>
      <c r="F231">
        <f>Table6[[#This Row],[Price]]-Table6[[#This Row],[Forecast(Price)]]</f>
        <v>14.316168939409152</v>
      </c>
      <c r="G231">
        <f>Table6[[#This Row],[Column1]]^2</f>
        <v>204.95269310170337</v>
      </c>
    </row>
    <row r="232" spans="1:7" x14ac:dyDescent="0.25">
      <c r="A232" s="1">
        <v>43737</v>
      </c>
      <c r="B232" s="2">
        <v>159</v>
      </c>
      <c r="C232" s="2">
        <f>_xlfn.FORECAST.ETS(A232,$B$2:$B$204,$A$2:$A$204,1,1)</f>
        <v>147.4869359146868</v>
      </c>
      <c r="D232" s="3">
        <f>C232-_xlfn.FORECAST.ETS.CONFINT(A232,$B$2:$B$204,$A$2:$A$204,0.95,1,1)</f>
        <v>118.4786207626744</v>
      </c>
      <c r="E232" s="3">
        <f>C232+_xlfn.FORECAST.ETS.CONFINT(A232,$B$2:$B$204,$A$2:$A$204,0.95,1,1)</f>
        <v>176.49525106669921</v>
      </c>
      <c r="F232">
        <f>Table6[[#This Row],[Price]]-Table6[[#This Row],[Forecast(Price)]]</f>
        <v>11.513064085313204</v>
      </c>
      <c r="G232">
        <f>Table6[[#This Row],[Column1]]^2</f>
        <v>132.55064463252876</v>
      </c>
    </row>
    <row r="233" spans="1:7" x14ac:dyDescent="0.25">
      <c r="A233" s="1">
        <v>43738</v>
      </c>
      <c r="B233" s="2">
        <v>157</v>
      </c>
      <c r="C233" s="2">
        <f>_xlfn.FORECAST.ETS(A233,$B$2:$B$204,$A$2:$A$204,1,1)</f>
        <v>147.29004076878277</v>
      </c>
      <c r="D233" s="3">
        <f>C233-_xlfn.FORECAST.ETS.CONFINT(A233,$B$2:$B$204,$A$2:$A$204,0.95,1,1)</f>
        <v>117.75367661262305</v>
      </c>
      <c r="E233" s="3">
        <f>C233+_xlfn.FORECAST.ETS.CONFINT(A233,$B$2:$B$204,$A$2:$A$204,0.95,1,1)</f>
        <v>176.82640492494249</v>
      </c>
      <c r="F233">
        <f>Table6[[#This Row],[Price]]-Table6[[#This Row],[Forecast(Price)]]</f>
        <v>9.7099592312172263</v>
      </c>
      <c r="G233">
        <f>Table6[[#This Row],[Column1]]^2</f>
        <v>94.283308271900623</v>
      </c>
    </row>
    <row r="234" spans="1:7" x14ac:dyDescent="0.25">
      <c r="A234" s="1">
        <v>43739</v>
      </c>
      <c r="B234" s="2">
        <v>156</v>
      </c>
      <c r="C234" s="2">
        <f>_xlfn.FORECAST.ETS(A234,$B$2:$B$204,$A$2:$A$204,1,1)</f>
        <v>147.09314562287872</v>
      </c>
      <c r="D234" s="3">
        <f>C234-_xlfn.FORECAST.ETS.CONFINT(A234,$B$2:$B$204,$A$2:$A$204,0.95,1,1)</f>
        <v>117.03700550735364</v>
      </c>
      <c r="E234" s="3">
        <f>C234+_xlfn.FORECAST.ETS.CONFINT(A234,$B$2:$B$204,$A$2:$A$204,0.95,1,1)</f>
        <v>177.14928573840382</v>
      </c>
      <c r="F234">
        <f>Table6[[#This Row],[Price]]-Table6[[#This Row],[Forecast(Price)]]</f>
        <v>8.9068543771212774</v>
      </c>
      <c r="G234">
        <f>Table6[[#This Row],[Column1]]^2</f>
        <v>79.332054895244454</v>
      </c>
    </row>
    <row r="235" spans="1:7" x14ac:dyDescent="0.25">
      <c r="A235" s="1">
        <v>43740</v>
      </c>
      <c r="B235" s="2">
        <v>155</v>
      </c>
      <c r="C235" s="2">
        <f>_xlfn.FORECAST.ETS(A235,$B$2:$B$204,$A$2:$A$204,1,1)</f>
        <v>146.89625047697467</v>
      </c>
      <c r="D235" s="3">
        <f>C235-_xlfn.FORECAST.ETS.CONFINT(A235,$B$2:$B$204,$A$2:$A$204,0.95,1,1)</f>
        <v>116.32818446144363</v>
      </c>
      <c r="E235" s="3">
        <f>C235+_xlfn.FORECAST.ETS.CONFINT(A235,$B$2:$B$204,$A$2:$A$204,0.95,1,1)</f>
        <v>177.4643164925057</v>
      </c>
      <c r="F235">
        <f>Table6[[#This Row],[Price]]-Table6[[#This Row],[Forecast(Price)]]</f>
        <v>8.1037495230253285</v>
      </c>
      <c r="G235">
        <f>Table6[[#This Row],[Column1]]^2</f>
        <v>65.670756331933234</v>
      </c>
    </row>
    <row r="236" spans="1:7" x14ac:dyDescent="0.25">
      <c r="A236" s="1">
        <v>43741</v>
      </c>
      <c r="B236" s="2">
        <v>155</v>
      </c>
      <c r="C236" s="2">
        <f>_xlfn.FORECAST.ETS(A236,$B$2:$B$204,$A$2:$A$204,1,1)</f>
        <v>146.69935533107062</v>
      </c>
      <c r="D236" s="3">
        <f>C236-_xlfn.FORECAST.ETS.CONFINT(A236,$B$2:$B$204,$A$2:$A$204,0.95,1,1)</f>
        <v>115.62682453363421</v>
      </c>
      <c r="E236" s="3">
        <f>C236+_xlfn.FORECAST.ETS.CONFINT(A236,$B$2:$B$204,$A$2:$A$204,0.95,1,1)</f>
        <v>177.77188612850705</v>
      </c>
      <c r="F236">
        <f>Table6[[#This Row],[Price]]-Table6[[#This Row],[Forecast(Price)]]</f>
        <v>8.3006446689293796</v>
      </c>
      <c r="G236">
        <f>Table6[[#This Row],[Column1]]^2</f>
        <v>68.900701919825735</v>
      </c>
    </row>
    <row r="237" spans="1:7" x14ac:dyDescent="0.25">
      <c r="A237" s="1">
        <v>43742</v>
      </c>
      <c r="B237" s="2">
        <v>159</v>
      </c>
      <c r="C237" s="2">
        <f>_xlfn.FORECAST.ETS(A237,$B$2:$B$204,$A$2:$A$204,1,1)</f>
        <v>146.5024601851666</v>
      </c>
      <c r="D237" s="3">
        <f>C237-_xlfn.FORECAST.ETS.CONFINT(A237,$B$2:$B$204,$A$2:$A$204,0.95,1,1)</f>
        <v>114.93256712132518</v>
      </c>
      <c r="E237" s="3">
        <f>C237+_xlfn.FORECAST.ETS.CONFINT(A237,$B$2:$B$204,$A$2:$A$204,0.95,1,1)</f>
        <v>178.07235324900802</v>
      </c>
      <c r="F237">
        <f>Table6[[#This Row],[Price]]-Table6[[#This Row],[Forecast(Price)]]</f>
        <v>12.497539814833402</v>
      </c>
      <c r="G237">
        <f>Table6[[#This Row],[Column1]]^2</f>
        <v>156.18850142334611</v>
      </c>
    </row>
    <row r="238" spans="1:7" x14ac:dyDescent="0.25">
      <c r="A238" s="1">
        <v>43743</v>
      </c>
      <c r="B238" s="2">
        <v>161</v>
      </c>
      <c r="C238" s="2">
        <f>_xlfn.FORECAST.ETS(A238,$B$2:$B$204,$A$2:$A$204,1,1)</f>
        <v>146.30556503926255</v>
      </c>
      <c r="D238" s="3">
        <f>C238-_xlfn.FORECAST.ETS.CONFINT(A238,$B$2:$B$204,$A$2:$A$204,0.95,1,1)</f>
        <v>114.2450807575318</v>
      </c>
      <c r="E238" s="3">
        <f>C238+_xlfn.FORECAST.ETS.CONFINT(A238,$B$2:$B$204,$A$2:$A$204,0.95,1,1)</f>
        <v>178.36604932099328</v>
      </c>
      <c r="F238">
        <f>Table6[[#This Row],[Price]]-Table6[[#This Row],[Forecast(Price)]]</f>
        <v>14.694434960737453</v>
      </c>
      <c r="G238">
        <f>Table6[[#This Row],[Column1]]^2</f>
        <v>215.92641881534311</v>
      </c>
    </row>
    <row r="239" spans="1:7" x14ac:dyDescent="0.25">
      <c r="A239" s="1">
        <v>43744</v>
      </c>
      <c r="B239" s="2">
        <v>160</v>
      </c>
      <c r="C239" s="2">
        <f>_xlfn.FORECAST.ETS(A239,$B$2:$B$204,$A$2:$A$204,1,1)</f>
        <v>146.1086698933585</v>
      </c>
      <c r="D239" s="3">
        <f>C239-_xlfn.FORECAST.ETS.CONFINT(A239,$B$2:$B$204,$A$2:$A$204,0.95,1,1)</f>
        <v>113.56405832949446</v>
      </c>
      <c r="E239" s="3">
        <f>C239+_xlfn.FORECAST.ETS.CONFINT(A239,$B$2:$B$204,$A$2:$A$204,0.95,1,1)</f>
        <v>178.65328145722253</v>
      </c>
      <c r="F239">
        <f>Table6[[#This Row],[Price]]-Table6[[#This Row],[Forecast(Price)]]</f>
        <v>13.891330106641504</v>
      </c>
      <c r="G239">
        <f>Table6[[#This Row],[Column1]]^2</f>
        <v>192.96905213168466</v>
      </c>
    </row>
    <row r="240" spans="1:7" x14ac:dyDescent="0.25">
      <c r="A240" s="1">
        <v>43745</v>
      </c>
      <c r="B240" s="2">
        <v>163</v>
      </c>
      <c r="C240" s="2">
        <f>_xlfn.FORECAST.ETS(A240,$B$2:$B$204,$A$2:$A$204,1,1)</f>
        <v>145.91177474745447</v>
      </c>
      <c r="D240" s="3">
        <f>C240-_xlfn.FORECAST.ETS.CONFINT(A240,$B$2:$B$204,$A$2:$A$204,0.95,1,1)</f>
        <v>112.88921465305168</v>
      </c>
      <c r="E240" s="3">
        <f>C240+_xlfn.FORECAST.ETS.CONFINT(A240,$B$2:$B$204,$A$2:$A$204,0.95,1,1)</f>
        <v>178.93433484185726</v>
      </c>
      <c r="F240">
        <f>Table6[[#This Row],[Price]]-Table6[[#This Row],[Forecast(Price)]]</f>
        <v>17.088225252545527</v>
      </c>
      <c r="G240">
        <f>Table6[[#This Row],[Column1]]^2</f>
        <v>292.00744228173465</v>
      </c>
    </row>
    <row r="241" spans="1:7" x14ac:dyDescent="0.25">
      <c r="A241" s="1">
        <v>43746</v>
      </c>
      <c r="B241" s="2">
        <v>167</v>
      </c>
      <c r="C241" s="2">
        <f>_xlfn.FORECAST.ETS(A241,$B$2:$B$204,$A$2:$A$204,1,1)</f>
        <v>145.71487960155042</v>
      </c>
      <c r="D241" s="3">
        <f>C241-_xlfn.FORECAST.ETS.CONFINT(A241,$B$2:$B$204,$A$2:$A$204,0.95,1,1)</f>
        <v>112.22028434871821</v>
      </c>
      <c r="E241" s="3">
        <f>C241+_xlfn.FORECAST.ETS.CONFINT(A241,$B$2:$B$204,$A$2:$A$204,0.95,1,1)</f>
        <v>179.20947485438262</v>
      </c>
      <c r="F241">
        <f>Table6[[#This Row],[Price]]-Table6[[#This Row],[Forecast(Price)]]</f>
        <v>21.285120398449578</v>
      </c>
      <c r="G241">
        <f>Table6[[#This Row],[Column1]]^2</f>
        <v>453.05635037649432</v>
      </c>
    </row>
    <row r="242" spans="1:7" x14ac:dyDescent="0.25">
      <c r="A242" s="1">
        <v>43747</v>
      </c>
      <c r="B242" s="2">
        <v>163</v>
      </c>
      <c r="C242" s="2">
        <f>_xlfn.FORECAST.ETS(A242,$B$2:$B$204,$A$2:$A$204,1,1)</f>
        <v>145.51798445564637</v>
      </c>
      <c r="D242" s="3">
        <f>C242-_xlfn.FORECAST.ETS.CONFINT(A242,$B$2:$B$204,$A$2:$A$204,0.95,1,1)</f>
        <v>111.55701997485448</v>
      </c>
      <c r="E242" s="3">
        <f>C242+_xlfn.FORECAST.ETS.CONFINT(A242,$B$2:$B$204,$A$2:$A$204,0.95,1,1)</f>
        <v>179.47894893643826</v>
      </c>
      <c r="F242">
        <f>Table6[[#This Row],[Price]]-Table6[[#This Row],[Forecast(Price)]]</f>
        <v>17.482015544353629</v>
      </c>
      <c r="G242">
        <f>Table6[[#This Row],[Column1]]^2</f>
        <v>305.62086749302193</v>
      </c>
    </row>
    <row r="243" spans="1:7" x14ac:dyDescent="0.25">
      <c r="A243" s="1">
        <v>43748</v>
      </c>
      <c r="B243" s="2">
        <v>164</v>
      </c>
      <c r="C243" s="2">
        <f>_xlfn.FORECAST.ETS(A243,$B$2:$B$204,$A$2:$A$204,1,1)</f>
        <v>145.32108930974232</v>
      </c>
      <c r="D243" s="3">
        <f>C243-_xlfn.FORECAST.ETS.CONFINT(A243,$B$2:$B$204,$A$2:$A$204,0.95,1,1)</f>
        <v>110.89919038090471</v>
      </c>
      <c r="E243" s="3">
        <f>C243+_xlfn.FORECAST.ETS.CONFINT(A243,$B$2:$B$204,$A$2:$A$204,0.95,1,1)</f>
        <v>179.74298823857993</v>
      </c>
      <c r="F243">
        <f>Table6[[#This Row],[Price]]-Table6[[#This Row],[Forecast(Price)]]</f>
        <v>18.67891069025768</v>
      </c>
      <c r="G243">
        <f>Table6[[#This Row],[Column1]]^2</f>
        <v>348.90170457462267</v>
      </c>
    </row>
    <row r="244" spans="1:7" x14ac:dyDescent="0.25">
      <c r="A244" s="1">
        <v>43749</v>
      </c>
      <c r="B244" s="2">
        <v>166</v>
      </c>
      <c r="C244" s="2">
        <f>_xlfn.FORECAST.ETS(A244,$B$2:$B$204,$A$2:$A$204,1,1)</f>
        <v>145.1241941638383</v>
      </c>
      <c r="D244" s="3">
        <f>C244-_xlfn.FORECAST.ETS.CONFINT(A244,$B$2:$B$204,$A$2:$A$204,0.95,1,1)</f>
        <v>110.24657924981994</v>
      </c>
      <c r="E244" s="3">
        <f>C244+_xlfn.FORECAST.ETS.CONFINT(A244,$B$2:$B$204,$A$2:$A$204,0.95,1,1)</f>
        <v>180.00180907785665</v>
      </c>
      <c r="F244">
        <f>Table6[[#This Row],[Price]]-Table6[[#This Row],[Forecast(Price)]]</f>
        <v>20.875805836161703</v>
      </c>
      <c r="G244">
        <f>Table6[[#This Row],[Column1]]^2</f>
        <v>435.79926930912302</v>
      </c>
    </row>
    <row r="245" spans="1:7" x14ac:dyDescent="0.25">
      <c r="A245" s="1">
        <v>43750</v>
      </c>
      <c r="B245" s="2">
        <v>165</v>
      </c>
      <c r="C245" s="2">
        <f>_xlfn.FORECAST.ETS(A245,$B$2:$B$204,$A$2:$A$204,1,1)</f>
        <v>144.92729901793425</v>
      </c>
      <c r="D245" s="3">
        <f>C245-_xlfn.FORECAST.ETS.CONFINT(A245,$B$2:$B$204,$A$2:$A$204,0.95,1,1)</f>
        <v>109.59898380377587</v>
      </c>
      <c r="E245" s="3">
        <f>C245+_xlfn.FORECAST.ETS.CONFINT(A245,$B$2:$B$204,$A$2:$A$204,0.95,1,1)</f>
        <v>180.25561423209263</v>
      </c>
      <c r="F245">
        <f>Table6[[#This Row],[Price]]-Table6[[#This Row],[Forecast(Price)]]</f>
        <v>20.072700982065754</v>
      </c>
      <c r="G245">
        <f>Table6[[#This Row],[Column1]]^2</f>
        <v>402.91332471542347</v>
      </c>
    </row>
    <row r="246" spans="1:7" x14ac:dyDescent="0.25">
      <c r="A246" s="1">
        <v>43751</v>
      </c>
      <c r="B246" s="2">
        <v>164</v>
      </c>
      <c r="C246" s="2">
        <f>_xlfn.FORECAST.ETS(A246,$B$2:$B$204,$A$2:$A$204,1,1)</f>
        <v>144.73040387203019</v>
      </c>
      <c r="D246" s="3">
        <f>C246-_xlfn.FORECAST.ETS.CONFINT(A246,$B$2:$B$204,$A$2:$A$204,0.95,1,1)</f>
        <v>108.9562136513803</v>
      </c>
      <c r="E246" s="3">
        <f>C246+_xlfn.FORECAST.ETS.CONFINT(A246,$B$2:$B$204,$A$2:$A$204,0.95,1,1)</f>
        <v>180.50459409268009</v>
      </c>
      <c r="F246">
        <f>Table6[[#This Row],[Price]]-Table6[[#This Row],[Forecast(Price)]]</f>
        <v>19.269596127969805</v>
      </c>
      <c r="G246">
        <f>Table6[[#This Row],[Column1]]^2</f>
        <v>371.31733493506891</v>
      </c>
    </row>
    <row r="247" spans="1:7" x14ac:dyDescent="0.25">
      <c r="A247" s="1">
        <v>43752</v>
      </c>
      <c r="B247" s="2">
        <v>165</v>
      </c>
      <c r="C247" s="2">
        <f>_xlfn.FORECAST.ETS(A247,$B$2:$B$204,$A$2:$A$204,1,1)</f>
        <v>144.53350872612617</v>
      </c>
      <c r="D247" s="3">
        <f>C247-_xlfn.FORECAST.ETS.CONFINT(A247,$B$2:$B$204,$A$2:$A$204,0.95,1,1)</f>
        <v>108.31808975792319</v>
      </c>
      <c r="E247" s="3">
        <f>C247+_xlfn.FORECAST.ETS.CONFINT(A247,$B$2:$B$204,$A$2:$A$204,0.95,1,1)</f>
        <v>180.74892769432915</v>
      </c>
      <c r="F247">
        <f>Table6[[#This Row],[Price]]-Table6[[#This Row],[Forecast(Price)]]</f>
        <v>20.466491273873828</v>
      </c>
      <c r="G247">
        <f>Table6[[#This Row],[Column1]]^2</f>
        <v>418.87726506355352</v>
      </c>
    </row>
    <row r="248" spans="1:7" x14ac:dyDescent="0.25">
      <c r="A248" s="1">
        <v>43753</v>
      </c>
      <c r="B248" s="2">
        <v>165</v>
      </c>
      <c r="C248" s="2">
        <f>_xlfn.FORECAST.ETS(A248,$B$2:$B$204,$A$2:$A$204,1,1)</f>
        <v>144.33661358022212</v>
      </c>
      <c r="D248" s="3">
        <f>C248-_xlfn.FORECAST.ETS.CONFINT(A248,$B$2:$B$204,$A$2:$A$204,0.95,1,1)</f>
        <v>107.68444352299866</v>
      </c>
      <c r="E248" s="3">
        <f>C248+_xlfn.FORECAST.ETS.CONFINT(A248,$B$2:$B$204,$A$2:$A$204,0.95,1,1)</f>
        <v>180.98878363744558</v>
      </c>
      <c r="F248">
        <f>Table6[[#This Row],[Price]]-Table6[[#This Row],[Forecast(Price)]]</f>
        <v>20.663386419777879</v>
      </c>
      <c r="G248">
        <f>Table6[[#This Row],[Column1]]^2</f>
        <v>426.97553833306085</v>
      </c>
    </row>
    <row r="249" spans="1:7" x14ac:dyDescent="0.25">
      <c r="A249" s="1">
        <v>43754</v>
      </c>
      <c r="B249" s="2">
        <v>160</v>
      </c>
      <c r="C249" s="2">
        <f>_xlfn.FORECAST.ETS(A249,$B$2:$B$204,$A$2:$A$204,1,1)</f>
        <v>144.13971843431807</v>
      </c>
      <c r="D249" s="3">
        <f>C249-_xlfn.FORECAST.ETS.CONFINT(A249,$B$2:$B$204,$A$2:$A$204,0.95,1,1)</f>
        <v>107.05511595213292</v>
      </c>
      <c r="E249" s="3">
        <f>C249+_xlfn.FORECAST.ETS.CONFINT(A249,$B$2:$B$204,$A$2:$A$204,0.95,1,1)</f>
        <v>181.22432091650322</v>
      </c>
      <c r="F249">
        <f>Table6[[#This Row],[Price]]-Table6[[#This Row],[Forecast(Price)]]</f>
        <v>15.86028156568193</v>
      </c>
      <c r="G249">
        <f>Table6[[#This Row],[Column1]]^2</f>
        <v>251.54853134271005</v>
      </c>
    </row>
    <row r="250" spans="1:7" x14ac:dyDescent="0.25">
      <c r="A250" s="1">
        <v>43755</v>
      </c>
      <c r="B250" s="2">
        <v>162</v>
      </c>
      <c r="C250" s="2">
        <f>_xlfn.FORECAST.ETS(A250,$B$2:$B$204,$A$2:$A$204,1,1)</f>
        <v>143.94282328841405</v>
      </c>
      <c r="D250" s="3">
        <f>C250-_xlfn.FORECAST.ETS.CONFINT(A250,$B$2:$B$204,$A$2:$A$204,0.95,1,1)</f>
        <v>106.42995691097407</v>
      </c>
      <c r="E250" s="3">
        <f>C250+_xlfn.FORECAST.ETS.CONFINT(A250,$B$2:$B$204,$A$2:$A$204,0.95,1,1)</f>
        <v>181.45568966585404</v>
      </c>
      <c r="F250">
        <f>Table6[[#This Row],[Price]]-Table6[[#This Row],[Forecast(Price)]]</f>
        <v>18.057176711585953</v>
      </c>
      <c r="G250">
        <f>Table6[[#This Row],[Column1]]^2</f>
        <v>326.06163079344208</v>
      </c>
    </row>
    <row r="251" spans="1:7" x14ac:dyDescent="0.25">
      <c r="A251" s="1">
        <v>43756</v>
      </c>
      <c r="B251" s="2">
        <v>163</v>
      </c>
      <c r="C251" s="2">
        <f>_xlfn.FORECAST.ETS(A251,$B$2:$B$204,$A$2:$A$204,1,1)</f>
        <v>143.74592814251</v>
      </c>
      <c r="D251" s="3">
        <f>C251-_xlfn.FORECAST.ETS.CONFINT(A251,$B$2:$B$204,$A$2:$A$204,0.95,1,1)</f>
        <v>105.80882445221039</v>
      </c>
      <c r="E251" s="3">
        <f>C251+_xlfn.FORECAST.ETS.CONFINT(A251,$B$2:$B$204,$A$2:$A$204,0.95,1,1)</f>
        <v>181.6830318328096</v>
      </c>
      <c r="F251">
        <f>Table6[[#This Row],[Price]]-Table6[[#This Row],[Forecast(Price)]]</f>
        <v>19.254071857490004</v>
      </c>
      <c r="G251">
        <f>Table6[[#This Row],[Column1]]^2</f>
        <v>370.71928309338858</v>
      </c>
    </row>
    <row r="252" spans="1:7" x14ac:dyDescent="0.25">
      <c r="A252" s="1">
        <v>43757</v>
      </c>
      <c r="C252" s="2">
        <f>_xlfn.FORECAST.ETS(A252,$B$2:$B$204,$A$2:$A$204,1,1)</f>
        <v>143.54903299660594</v>
      </c>
      <c r="D252" s="3">
        <f>C252-_xlfn.FORECAST.ETS.CONFINT(A252,$B$2:$B$204,$A$2:$A$204,0.95,1,1)</f>
        <v>105.19158420673833</v>
      </c>
      <c r="E252" s="3">
        <f>C252+_xlfn.FORECAST.ETS.CONFINT(A252,$B$2:$B$204,$A$2:$A$204,0.95,1,1)</f>
        <v>181.90648178647356</v>
      </c>
      <c r="F252">
        <f>Table6[[#This Row],[Price]]-Table6[[#This Row],[Forecast(Price)]]</f>
        <v>-143.54903299660594</v>
      </c>
      <c r="G252">
        <f>Table6[[#This Row],[Column1]]^2</f>
        <v>20606.324874260663</v>
      </c>
    </row>
    <row r="253" spans="1:7" x14ac:dyDescent="0.25">
      <c r="A253" s="1">
        <v>43758</v>
      </c>
      <c r="C253" s="2">
        <f>_xlfn.FORECAST.ETS(A253,$B$2:$B$204,$A$2:$A$204,1,1)</f>
        <v>143.35213785070189</v>
      </c>
      <c r="D253" s="3">
        <f>C253-_xlfn.FORECAST.ETS.CONFINT(A253,$B$2:$B$204,$A$2:$A$204,0.95,1,1)</f>
        <v>104.57810883174406</v>
      </c>
      <c r="E253" s="3">
        <f>C253+_xlfn.FORECAST.ETS.CONFINT(A253,$B$2:$B$204,$A$2:$A$204,0.95,1,1)</f>
        <v>182.12616686965973</v>
      </c>
      <c r="F253">
        <f>Table6[[#This Row],[Price]]-Table6[[#This Row],[Forecast(Price)]]</f>
        <v>-143.35213785070189</v>
      </c>
      <c r="G253">
        <f>Table6[[#This Row],[Column1]]^2</f>
        <v>20549.835426366637</v>
      </c>
    </row>
    <row r="254" spans="1:7" x14ac:dyDescent="0.25">
      <c r="A254" s="1">
        <v>43759</v>
      </c>
      <c r="C254" s="2">
        <f>_xlfn.FORECAST.ETS(A254,$B$2:$B$204,$A$2:$A$204,1,1)</f>
        <v>143.15524270479787</v>
      </c>
      <c r="D254" s="3">
        <f>C254-_xlfn.FORECAST.ETS.CONFINT(A254,$B$2:$B$204,$A$2:$A$204,0.95,1,1)</f>
        <v>103.96827750933349</v>
      </c>
      <c r="E254" s="3">
        <f>C254+_xlfn.FORECAST.ETS.CONFINT(A254,$B$2:$B$204,$A$2:$A$204,0.95,1,1)</f>
        <v>182.34220790026225</v>
      </c>
      <c r="F254">
        <f>Table6[[#This Row],[Price]]-Table6[[#This Row],[Forecast(Price)]]</f>
        <v>-143.15524270479787</v>
      </c>
      <c r="G254">
        <f>Table6[[#This Row],[Column1]]^2</f>
        <v>20493.423513869584</v>
      </c>
    </row>
    <row r="255" spans="1:7" x14ac:dyDescent="0.25">
      <c r="A255" s="1">
        <v>43760</v>
      </c>
      <c r="C255" s="2">
        <f>_xlfn.FORECAST.ETS(A255,$B$2:$B$204,$A$2:$A$204,1,1)</f>
        <v>142.95834755889382</v>
      </c>
      <c r="D255" s="3">
        <f>C255-_xlfn.FORECAST.ETS.CONFINT(A255,$B$2:$B$204,$A$2:$A$204,0.95,1,1)</f>
        <v>103.36197549016799</v>
      </c>
      <c r="E255" s="3">
        <f>C255+_xlfn.FORECAST.ETS.CONFINT(A255,$B$2:$B$204,$A$2:$A$204,0.95,1,1)</f>
        <v>182.55471962761965</v>
      </c>
      <c r="F255">
        <f>Table6[[#This Row],[Price]]-Table6[[#This Row],[Forecast(Price)]]</f>
        <v>-142.95834755889382</v>
      </c>
      <c r="G255">
        <f>Table6[[#This Row],[Column1]]^2</f>
        <v>20437.089136769482</v>
      </c>
    </row>
    <row r="256" spans="1:7" x14ac:dyDescent="0.25">
      <c r="A256" s="1">
        <v>43761</v>
      </c>
      <c r="C256" s="2">
        <f>_xlfn.FORECAST.ETS(A256,$B$2:$B$204,$A$2:$A$204,1,1)</f>
        <v>142.76145241298977</v>
      </c>
      <c r="D256" s="3">
        <f>C256-_xlfn.FORECAST.ETS.CONFINT(A256,$B$2:$B$204,$A$2:$A$204,0.95,1,1)</f>
        <v>102.75909367726919</v>
      </c>
      <c r="E256" s="3">
        <f>C256+_xlfn.FORECAST.ETS.CONFINT(A256,$B$2:$B$204,$A$2:$A$204,0.95,1,1)</f>
        <v>182.76381114871035</v>
      </c>
      <c r="F256">
        <f>Table6[[#This Row],[Price]]-Table6[[#This Row],[Forecast(Price)]]</f>
        <v>-142.76145241298977</v>
      </c>
      <c r="G256">
        <f>Table6[[#This Row],[Column1]]^2</f>
        <v>20380.832295066342</v>
      </c>
    </row>
    <row r="257" spans="1:7" x14ac:dyDescent="0.25">
      <c r="A257" s="1">
        <v>43762</v>
      </c>
      <c r="C257" s="2">
        <f>_xlfn.FORECAST.ETS(A257,$B$2:$B$204,$A$2:$A$204,1,1)</f>
        <v>142.56455726708575</v>
      </c>
      <c r="D257" s="3">
        <f>C257-_xlfn.FORECAST.ETS.CONFINT(A257,$B$2:$B$204,$A$2:$A$204,0.95,1,1)</f>
        <v>102.15952824575646</v>
      </c>
      <c r="E257" s="3">
        <f>C257+_xlfn.FORECAST.ETS.CONFINT(A257,$B$2:$B$204,$A$2:$A$204,0.95,1,1)</f>
        <v>182.96958628841503</v>
      </c>
      <c r="F257">
        <f>Table6[[#This Row],[Price]]-Table6[[#This Row],[Forecast(Price)]]</f>
        <v>-142.56455726708575</v>
      </c>
      <c r="G257">
        <f>Table6[[#This Row],[Column1]]^2</f>
        <v>20324.652988760172</v>
      </c>
    </row>
    <row r="258" spans="1:7" x14ac:dyDescent="0.25">
      <c r="A258" s="1">
        <v>43763</v>
      </c>
      <c r="C258" s="2">
        <f>_xlfn.FORECAST.ETS(A258,$B$2:$B$204,$A$2:$A$204,1,1)</f>
        <v>142.3676621211817</v>
      </c>
      <c r="D258" s="3">
        <f>C258-_xlfn.FORECAST.ETS.CONFINT(A258,$B$2:$B$204,$A$2:$A$204,0.95,1,1)</f>
        <v>101.56318029480008</v>
      </c>
      <c r="E258" s="3">
        <f>C258+_xlfn.FORECAST.ETS.CONFINT(A258,$B$2:$B$204,$A$2:$A$204,0.95,1,1)</f>
        <v>183.17214394756331</v>
      </c>
      <c r="F258">
        <f>Table6[[#This Row],[Price]]-Table6[[#This Row],[Forecast(Price)]]</f>
        <v>-142.3676621211817</v>
      </c>
      <c r="G258">
        <f>Table6[[#This Row],[Column1]]^2</f>
        <v>20268.551217850953</v>
      </c>
    </row>
    <row r="259" spans="1:7" x14ac:dyDescent="0.25">
      <c r="A259" s="1">
        <v>43764</v>
      </c>
      <c r="C259" s="2">
        <f>_xlfn.FORECAST.ETS(A259,$B$2:$B$204,$A$2:$A$204,1,1)</f>
        <v>142.17076697527764</v>
      </c>
      <c r="D259" s="3">
        <f>C259-_xlfn.FORECAST.ETS.CONFINT(A259,$B$2:$B$204,$A$2:$A$204,0.95,1,1)</f>
        <v>100.96995552851834</v>
      </c>
      <c r="E259" s="3">
        <f>C259+_xlfn.FORECAST.ETS.CONFINT(A259,$B$2:$B$204,$A$2:$A$204,0.95,1,1)</f>
        <v>183.37157842203695</v>
      </c>
      <c r="F259">
        <f>Table6[[#This Row],[Price]]-Table6[[#This Row],[Forecast(Price)]]</f>
        <v>-142.17076697527764</v>
      </c>
      <c r="G259">
        <f>Table6[[#This Row],[Column1]]^2</f>
        <v>20212.526982338695</v>
      </c>
    </row>
    <row r="260" spans="1:7" x14ac:dyDescent="0.25">
      <c r="A260" s="1">
        <v>43765</v>
      </c>
      <c r="C260" s="2">
        <f>_xlfn.FORECAST.ETS(A260,$B$2:$B$204,$A$2:$A$204,1,1)</f>
        <v>141.97387182937359</v>
      </c>
      <c r="D260" s="3">
        <f>C260-_xlfn.FORECAST.ETS.CONFINT(A260,$B$2:$B$204,$A$2:$A$204,0.95,1,1)</f>
        <v>100.37976396293206</v>
      </c>
      <c r="E260" s="3">
        <f>C260+_xlfn.FORECAST.ETS.CONFINT(A260,$B$2:$B$204,$A$2:$A$204,0.95,1,1)</f>
        <v>183.56797969581513</v>
      </c>
      <c r="F260">
        <f>Table6[[#This Row],[Price]]-Table6[[#This Row],[Forecast(Price)]]</f>
        <v>-141.97387182937359</v>
      </c>
      <c r="G260">
        <f>Table6[[#This Row],[Column1]]^2</f>
        <v>20156.5802822234</v>
      </c>
    </row>
    <row r="261" spans="1:7" x14ac:dyDescent="0.25">
      <c r="A261" s="1">
        <v>43766</v>
      </c>
      <c r="C261" s="2">
        <f>_xlfn.FORECAST.ETS(A261,$B$2:$B$204,$A$2:$A$204,1,1)</f>
        <v>141.77697668346957</v>
      </c>
      <c r="D261" s="3">
        <f>C261-_xlfn.FORECAST.ETS.CONFINT(A261,$B$2:$B$204,$A$2:$A$204,0.95,1,1)</f>
        <v>99.792519656424616</v>
      </c>
      <c r="E261" s="3">
        <f>C261+_xlfn.FORECAST.ETS.CONFINT(A261,$B$2:$B$204,$A$2:$A$204,0.95,1,1)</f>
        <v>183.76143371051452</v>
      </c>
      <c r="F261">
        <f>Table6[[#This Row],[Price]]-Table6[[#This Row],[Forecast(Price)]]</f>
        <v>-141.77697668346957</v>
      </c>
      <c r="G261">
        <f>Table6[[#This Row],[Column1]]^2</f>
        <v>20100.711117505074</v>
      </c>
    </row>
    <row r="262" spans="1:7" x14ac:dyDescent="0.25">
      <c r="A262" s="1">
        <v>43767</v>
      </c>
      <c r="C262" s="2">
        <f>_xlfn.FORECAST.ETS(A262,$B$2:$B$204,$A$2:$A$204,1,1)</f>
        <v>141.58008153756552</v>
      </c>
      <c r="D262" s="3">
        <f>C262-_xlfn.FORECAST.ETS.CONFINT(A262,$B$2:$B$204,$A$2:$A$204,0.95,1,1)</f>
        <v>99.208140461444913</v>
      </c>
      <c r="E262" s="3">
        <f>C262+_xlfn.FORECAST.ETS.CONFINT(A262,$B$2:$B$204,$A$2:$A$204,0.95,1,1)</f>
        <v>183.95202261368613</v>
      </c>
      <c r="F262">
        <f>Table6[[#This Row],[Price]]-Table6[[#This Row],[Forecast(Price)]]</f>
        <v>-141.58008153756552</v>
      </c>
      <c r="G262">
        <f>Table6[[#This Row],[Column1]]^2</f>
        <v>20044.919488183699</v>
      </c>
    </row>
    <row r="263" spans="1:7" x14ac:dyDescent="0.25">
      <c r="A263" s="1">
        <v>43768</v>
      </c>
      <c r="C263" s="2">
        <f>_xlfn.FORECAST.ETS(A263,$B$2:$B$204,$A$2:$A$204,1,1)</f>
        <v>141.38318639166147</v>
      </c>
      <c r="D263" s="3">
        <f>C263-_xlfn.FORECAST.ETS.CONFINT(A263,$B$2:$B$204,$A$2:$A$204,0.95,1,1)</f>
        <v>98.626547795444282</v>
      </c>
      <c r="E263" s="3">
        <f>C263+_xlfn.FORECAST.ETS.CONFINT(A263,$B$2:$B$204,$A$2:$A$204,0.95,1,1)</f>
        <v>184.13982498787865</v>
      </c>
      <c r="F263">
        <f>Table6[[#This Row],[Price]]-Table6[[#This Row],[Forecast(Price)]]</f>
        <v>-141.38318639166147</v>
      </c>
      <c r="G263">
        <f>Table6[[#This Row],[Column1]]^2</f>
        <v>19989.20539425929</v>
      </c>
    </row>
    <row r="264" spans="1:7" x14ac:dyDescent="0.25">
      <c r="A264" s="1">
        <v>43769</v>
      </c>
      <c r="C264" s="2">
        <f>_xlfn.FORECAST.ETS(A264,$B$2:$B$204,$A$2:$A$204,1,1)</f>
        <v>141.18629124575745</v>
      </c>
      <c r="D264" s="3">
        <f>C264-_xlfn.FORECAST.ETS.CONFINT(A264,$B$2:$B$204,$A$2:$A$204,0.95,1,1)</f>
        <v>98.047666429258555</v>
      </c>
      <c r="E264" s="3">
        <f>C264+_xlfn.FORECAST.ETS.CONFINT(A264,$B$2:$B$204,$A$2:$A$204,0.95,1,1)</f>
        <v>184.32491606225634</v>
      </c>
      <c r="F264">
        <f>Table6[[#This Row],[Price]]-Table6[[#This Row],[Forecast(Price)]]</f>
        <v>-141.18629124575745</v>
      </c>
      <c r="G264">
        <f>Table6[[#This Row],[Column1]]^2</f>
        <v>19933.568835731847</v>
      </c>
    </row>
    <row r="265" spans="1:7" x14ac:dyDescent="0.25">
      <c r="A265" s="1">
        <v>43770</v>
      </c>
      <c r="C265" s="2">
        <f>_xlfn.FORECAST.ETS(A265,$B$2:$B$204,$A$2:$A$204,1,1)</f>
        <v>140.98939609985339</v>
      </c>
      <c r="D265" s="3">
        <f>C265-_xlfn.FORECAST.ETS.CONFINT(A265,$B$2:$B$204,$A$2:$A$204,0.95,1,1)</f>
        <v>97.471424291339531</v>
      </c>
      <c r="E265" s="3">
        <f>C265+_xlfn.FORECAST.ETS.CONFINT(A265,$B$2:$B$204,$A$2:$A$204,0.95,1,1)</f>
        <v>184.50736790836726</v>
      </c>
      <c r="F265">
        <f>Table6[[#This Row],[Price]]-Table6[[#This Row],[Forecast(Price)]]</f>
        <v>-140.98939609985339</v>
      </c>
      <c r="G265">
        <f>Table6[[#This Row],[Column1]]^2</f>
        <v>19878.009812601354</v>
      </c>
    </row>
    <row r="266" spans="1:7" x14ac:dyDescent="0.25">
      <c r="A266" s="1">
        <v>43771</v>
      </c>
      <c r="C266" s="2">
        <f>_xlfn.FORECAST.ETS(A266,$B$2:$B$204,$A$2:$A$204,1,1)</f>
        <v>140.79250095394934</v>
      </c>
      <c r="D266" s="3">
        <f>C266-_xlfn.FORECAST.ETS.CONFINT(A266,$B$2:$B$204,$A$2:$A$204,0.95,1,1)</f>
        <v>96.897752286410736</v>
      </c>
      <c r="E266" s="3">
        <f>C266+_xlfn.FORECAST.ETS.CONFINT(A266,$B$2:$B$204,$A$2:$A$204,0.95,1,1)</f>
        <v>184.68724962148795</v>
      </c>
      <c r="F266">
        <f>Table6[[#This Row],[Price]]-Table6[[#This Row],[Forecast(Price)]]</f>
        <v>-140.79250095394934</v>
      </c>
      <c r="G266">
        <f>Table6[[#This Row],[Column1]]^2</f>
        <v>19822.528324867828</v>
      </c>
    </row>
    <row r="267" spans="1:7" x14ac:dyDescent="0.25">
      <c r="A267" s="1">
        <v>43772</v>
      </c>
      <c r="C267" s="2">
        <f>_xlfn.FORECAST.ETS(A267,$B$2:$B$204,$A$2:$A$204,1,1)</f>
        <v>140.59560580804532</v>
      </c>
      <c r="D267" s="3">
        <f>C267-_xlfn.FORECAST.ETS.CONFINT(A267,$B$2:$B$204,$A$2:$A$204,0.95,1,1)</f>
        <v>96.326584127269797</v>
      </c>
      <c r="E267" s="3">
        <f>C267+_xlfn.FORECAST.ETS.CONFINT(A267,$B$2:$B$204,$A$2:$A$204,0.95,1,1)</f>
        <v>184.86462748882084</v>
      </c>
      <c r="F267">
        <f>Table6[[#This Row],[Price]]-Table6[[#This Row],[Forecast(Price)]]</f>
        <v>-140.59560580804532</v>
      </c>
      <c r="G267">
        <f>Table6[[#This Row],[Column1]]^2</f>
        <v>19767.124372531267</v>
      </c>
    </row>
    <row r="268" spans="1:7" x14ac:dyDescent="0.25">
      <c r="A268" s="1">
        <v>43773</v>
      </c>
      <c r="C268" s="2">
        <f>_xlfn.FORECAST.ETS(A268,$B$2:$B$204,$A$2:$A$204,1,1)</f>
        <v>140.39871066214127</v>
      </c>
      <c r="D268" s="3">
        <f>C268-_xlfn.FORECAST.ETS.CONFINT(A268,$B$2:$B$204,$A$2:$A$204,0.95,1,1)</f>
        <v>95.757856178592476</v>
      </c>
      <c r="E268" s="3">
        <f>C268+_xlfn.FORECAST.ETS.CONFINT(A268,$B$2:$B$204,$A$2:$A$204,0.95,1,1)</f>
        <v>185.03956514569006</v>
      </c>
      <c r="F268">
        <f>Table6[[#This Row],[Price]]-Table6[[#This Row],[Forecast(Price)]]</f>
        <v>-140.39871066214127</v>
      </c>
      <c r="G268">
        <f>Table6[[#This Row],[Column1]]^2</f>
        <v>19711.797955591661</v>
      </c>
    </row>
    <row r="269" spans="1:7" x14ac:dyDescent="0.25">
      <c r="A269" s="1">
        <v>43774</v>
      </c>
      <c r="C269" s="2">
        <f>_xlfn.FORECAST.ETS(A269,$B$2:$B$204,$A$2:$A$204,1,1)</f>
        <v>140.20181551623722</v>
      </c>
      <c r="D269" s="3">
        <f>C269-_xlfn.FORECAST.ETS.CONFINT(A269,$B$2:$B$204,$A$2:$A$204,0.95,1,1)</f>
        <v>95.191507311709358</v>
      </c>
      <c r="E269" s="3">
        <f>C269+_xlfn.FORECAST.ETS.CONFINT(A269,$B$2:$B$204,$A$2:$A$204,0.95,1,1)</f>
        <v>185.21212372076508</v>
      </c>
      <c r="F269">
        <f>Table6[[#This Row],[Price]]-Table6[[#This Row],[Forecast(Price)]]</f>
        <v>-140.20181551623722</v>
      </c>
      <c r="G269">
        <f>Table6[[#This Row],[Column1]]^2</f>
        <v>19656.549074049017</v>
      </c>
    </row>
    <row r="270" spans="1:7" x14ac:dyDescent="0.25">
      <c r="A270" s="1">
        <v>43775</v>
      </c>
      <c r="C270" s="2">
        <f>_xlfn.FORECAST.ETS(A270,$B$2:$B$204,$A$2:$A$204,1,1)</f>
        <v>140.00492037033317</v>
      </c>
      <c r="D270" s="3">
        <f>C270-_xlfn.FORECAST.ETS.CONFINT(A270,$B$2:$B$204,$A$2:$A$204,0.95,1,1)</f>
        <v>94.627478769427569</v>
      </c>
      <c r="E270" s="3">
        <f>C270+_xlfn.FORECAST.ETS.CONFINT(A270,$B$2:$B$204,$A$2:$A$204,0.95,1,1)</f>
        <v>185.38236197123877</v>
      </c>
      <c r="F270">
        <f>Table6[[#This Row],[Price]]-Table6[[#This Row],[Forecast(Price)]]</f>
        <v>-140.00492037033317</v>
      </c>
      <c r="G270">
        <f>Table6[[#This Row],[Column1]]^2</f>
        <v>19601.377727903331</v>
      </c>
    </row>
    <row r="271" spans="1:7" x14ac:dyDescent="0.25">
      <c r="A271" s="1">
        <v>43776</v>
      </c>
      <c r="C271" s="2">
        <f>_xlfn.FORECAST.ETS(A271,$B$2:$B$204,$A$2:$A$204,1,1)</f>
        <v>139.80802522442914</v>
      </c>
      <c r="D271" s="3">
        <f>C271-_xlfn.FORECAST.ETS.CONFINT(A271,$B$2:$B$204,$A$2:$A$204,0.95,1,1)</f>
        <v>94.065714040062801</v>
      </c>
      <c r="E271" s="3">
        <f>C271+_xlfn.FORECAST.ETS.CONFINT(A271,$B$2:$B$204,$A$2:$A$204,0.95,1,1)</f>
        <v>185.55033640879549</v>
      </c>
      <c r="F271">
        <f>Table6[[#This Row],[Price]]-Table6[[#This Row],[Forecast(Price)]]</f>
        <v>-139.80802522442914</v>
      </c>
      <c r="G271">
        <f>Table6[[#This Row],[Column1]]^2</f>
        <v>19546.283917154615</v>
      </c>
    </row>
    <row r="272" spans="1:7" x14ac:dyDescent="0.25">
      <c r="A272" s="1">
        <v>43777</v>
      </c>
      <c r="C272" s="2">
        <f>_xlfn.FORECAST.ETS(A272,$B$2:$B$204,$A$2:$A$204,1,1)</f>
        <v>139.61113007852509</v>
      </c>
      <c r="D272" s="3">
        <f>C272-_xlfn.FORECAST.ETS.CONFINT(A272,$B$2:$B$204,$A$2:$A$204,0.95,1,1)</f>
        <v>93.506158739926434</v>
      </c>
      <c r="E272" s="3">
        <f>C272+_xlfn.FORECAST.ETS.CONFINT(A272,$B$2:$B$204,$A$2:$A$204,0.95,1,1)</f>
        <v>185.71610141712375</v>
      </c>
      <c r="F272">
        <f>Table6[[#This Row],[Price]]-Table6[[#This Row],[Forecast(Price)]]</f>
        <v>-139.61113007852509</v>
      </c>
      <c r="G272">
        <f>Table6[[#This Row],[Column1]]^2</f>
        <v>19491.267641802853</v>
      </c>
    </row>
    <row r="273" spans="1:7" x14ac:dyDescent="0.25">
      <c r="A273" s="1">
        <v>43778</v>
      </c>
      <c r="C273" s="2">
        <f>_xlfn.FORECAST.ETS(A273,$B$2:$B$204,$A$2:$A$204,1,1)</f>
        <v>139.41423493262104</v>
      </c>
      <c r="D273" s="3">
        <f>C273-_xlfn.FORECAST.ETS.CONFINT(A273,$B$2:$B$204,$A$2:$A$204,0.95,1,1)</f>
        <v>92.948760503585191</v>
      </c>
      <c r="E273" s="3">
        <f>C273+_xlfn.FORECAST.ETS.CONFINT(A273,$B$2:$B$204,$A$2:$A$204,0.95,1,1)</f>
        <v>185.87970936165689</v>
      </c>
      <c r="F273">
        <f>Table6[[#This Row],[Price]]-Table6[[#This Row],[Forecast(Price)]]</f>
        <v>-139.41423493262104</v>
      </c>
      <c r="G273">
        <f>Table6[[#This Row],[Column1]]^2</f>
        <v>19436.328901848054</v>
      </c>
    </row>
    <row r="274" spans="1:7" x14ac:dyDescent="0.25">
      <c r="A274" s="1">
        <v>43779</v>
      </c>
      <c r="C274" s="2">
        <f>_xlfn.FORECAST.ETS(A274,$B$2:$B$204,$A$2:$A$204,1,1)</f>
        <v>139.21733978671702</v>
      </c>
      <c r="D274" s="3">
        <f>C274-_xlfn.FORECAST.ETS.CONFINT(A274,$B$2:$B$204,$A$2:$A$204,0.95,1,1)</f>
        <v>92.393468881274515</v>
      </c>
      <c r="E274" s="3">
        <f>C274+_xlfn.FORECAST.ETS.CONFINT(A274,$B$2:$B$204,$A$2:$A$204,0.95,1,1)</f>
        <v>186.04121069215952</v>
      </c>
      <c r="F274">
        <f>Table6[[#This Row],[Price]]-Table6[[#This Row],[Forecast(Price)]]</f>
        <v>-139.21733978671702</v>
      </c>
      <c r="G274">
        <f>Table6[[#This Row],[Column1]]^2</f>
        <v>19381.46769729022</v>
      </c>
    </row>
    <row r="275" spans="1:7" x14ac:dyDescent="0.25">
      <c r="A275" s="1">
        <v>43780</v>
      </c>
      <c r="C275" s="2">
        <f>_xlfn.FORECAST.ETS(A275,$B$2:$B$204,$A$2:$A$204,1,1)</f>
        <v>139.02044464081297</v>
      </c>
      <c r="D275" s="3">
        <f>C275-_xlfn.FORECAST.ETS.CONFINT(A275,$B$2:$B$204,$A$2:$A$204,0.95,1,1)</f>
        <v>91.840235242904612</v>
      </c>
      <c r="E275" s="3">
        <f>C275+_xlfn.FORECAST.ETS.CONFINT(A275,$B$2:$B$204,$A$2:$A$204,0.95,1,1)</f>
        <v>186.20065403872132</v>
      </c>
      <c r="F275">
        <f>Table6[[#This Row],[Price]]-Table6[[#This Row],[Forecast(Price)]]</f>
        <v>-139.02044464081297</v>
      </c>
      <c r="G275">
        <f>Table6[[#This Row],[Column1]]^2</f>
        <v>19326.684028129344</v>
      </c>
    </row>
    <row r="276" spans="1:7" x14ac:dyDescent="0.25">
      <c r="A276" s="1">
        <v>43781</v>
      </c>
      <c r="C276" s="2">
        <f>_xlfn.FORECAST.ETS(A276,$B$2:$B$204,$A$2:$A$204,1,1)</f>
        <v>138.82354949490892</v>
      </c>
      <c r="D276" s="3">
        <f>C276-_xlfn.FORECAST.ETS.CONFINT(A276,$B$2:$B$204,$A$2:$A$204,0.95,1,1)</f>
        <v>91.289012688149313</v>
      </c>
      <c r="E276" s="3">
        <f>C276+_xlfn.FORECAST.ETS.CONFINT(A276,$B$2:$B$204,$A$2:$A$204,0.95,1,1)</f>
        <v>186.35808630166852</v>
      </c>
      <c r="F276">
        <f>Table6[[#This Row],[Price]]-Table6[[#This Row],[Forecast(Price)]]</f>
        <v>-138.82354949490892</v>
      </c>
      <c r="G276">
        <f>Table6[[#This Row],[Column1]]^2</f>
        <v>19271.977894365427</v>
      </c>
    </row>
    <row r="277" spans="1:7" x14ac:dyDescent="0.25">
      <c r="A277" s="1">
        <v>43782</v>
      </c>
      <c r="C277" s="2">
        <f>_xlfn.FORECAST.ETS(A277,$B$2:$B$204,$A$2:$A$204,1,1)</f>
        <v>138.62665434900487</v>
      </c>
      <c r="D277" s="3">
        <f>C277-_xlfn.FORECAST.ETS.CONFINT(A277,$B$2:$B$204,$A$2:$A$204,0.95,1,1)</f>
        <v>90.739755962153254</v>
      </c>
      <c r="E277" s="3">
        <f>C277+_xlfn.FORECAST.ETS.CONFINT(A277,$B$2:$B$204,$A$2:$A$204,0.95,1,1)</f>
        <v>186.51355273585648</v>
      </c>
      <c r="F277">
        <f>Table6[[#This Row],[Price]]-Table6[[#This Row],[Forecast(Price)]]</f>
        <v>-138.62665434900487</v>
      </c>
      <c r="G277">
        <f>Table6[[#This Row],[Column1]]^2</f>
        <v>19217.349295998469</v>
      </c>
    </row>
    <row r="278" spans="1:7" x14ac:dyDescent="0.25">
      <c r="A278" s="1">
        <v>43783</v>
      </c>
      <c r="C278" s="2">
        <f>_xlfn.FORECAST.ETS(A278,$B$2:$B$204,$A$2:$A$204,1,1)</f>
        <v>138.42975920310084</v>
      </c>
      <c r="D278" s="3">
        <f>C278-_xlfn.FORECAST.ETS.CONFINT(A278,$B$2:$B$204,$A$2:$A$204,0.95,1,1)</f>
        <v>90.192421376435107</v>
      </c>
      <c r="E278" s="3">
        <f>C278+_xlfn.FORECAST.ETS.CONFINT(A278,$B$2:$B$204,$A$2:$A$204,0.95,1,1)</f>
        <v>186.66709702976658</v>
      </c>
      <c r="F278">
        <f>Table6[[#This Row],[Price]]-Table6[[#This Row],[Forecast(Price)]]</f>
        <v>-138.42975920310084</v>
      </c>
      <c r="G278">
        <f>Table6[[#This Row],[Column1]]^2</f>
        <v>19162.798233028483</v>
      </c>
    </row>
    <row r="279" spans="1:7" x14ac:dyDescent="0.25">
      <c r="A279" s="1">
        <v>43784</v>
      </c>
      <c r="C279" s="2">
        <f>_xlfn.FORECAST.ETS(A279,$B$2:$B$204,$A$2:$A$204,1,1)</f>
        <v>138.23286405719679</v>
      </c>
      <c r="D279" s="3">
        <f>C279-_xlfn.FORECAST.ETS.CONFINT(A279,$B$2:$B$204,$A$2:$A$204,0.95,1,1)</f>
        <v>89.646966734600653</v>
      </c>
      <c r="E279" s="3">
        <f>C279+_xlfn.FORECAST.ETS.CONFINT(A279,$B$2:$B$204,$A$2:$A$204,0.95,1,1)</f>
        <v>186.81876137979293</v>
      </c>
      <c r="F279">
        <f>Table6[[#This Row],[Price]]-Table6[[#This Row],[Forecast(Price)]]</f>
        <v>-138.23286405719679</v>
      </c>
      <c r="G279">
        <f>Table6[[#This Row],[Column1]]^2</f>
        <v>19108.324705455449</v>
      </c>
    </row>
    <row r="280" spans="1:7" x14ac:dyDescent="0.25">
      <c r="A280" s="1">
        <v>43785</v>
      </c>
      <c r="C280" s="2">
        <f>_xlfn.FORECAST.ETS(A280,$B$2:$B$204,$A$2:$A$204,1,1)</f>
        <v>138.03596891129274</v>
      </c>
      <c r="D280" s="3">
        <f>C280-_xlfn.FORECAST.ETS.CONFINT(A280,$B$2:$B$204,$A$2:$A$204,0.95,1,1)</f>
        <v>89.103351262513925</v>
      </c>
      <c r="E280" s="3">
        <f>C280+_xlfn.FORECAST.ETS.CONFINT(A280,$B$2:$B$204,$A$2:$A$204,0.95,1,1)</f>
        <v>186.96858656007157</v>
      </c>
      <c r="F280">
        <f>Table6[[#This Row],[Price]]-Table6[[#This Row],[Forecast(Price)]]</f>
        <v>-138.03596891129274</v>
      </c>
      <c r="G280">
        <f>Table6[[#This Row],[Column1]]^2</f>
        <v>19053.928713279376</v>
      </c>
    </row>
    <row r="281" spans="1:7" x14ac:dyDescent="0.25">
      <c r="A281" s="1">
        <v>43786</v>
      </c>
      <c r="C281" s="2">
        <f>_xlfn.FORECAST.ETS(A281,$B$2:$B$204,$A$2:$A$204,1,1)</f>
        <v>137.83907376538872</v>
      </c>
      <c r="D281" s="3">
        <f>C281-_xlfn.FORECAST.ETS.CONFINT(A281,$B$2:$B$204,$A$2:$A$204,0.95,1,1)</f>
        <v>88.561535542603622</v>
      </c>
      <c r="E281" s="3">
        <f>C281+_xlfn.FORECAST.ETS.CONFINT(A281,$B$2:$B$204,$A$2:$A$204,0.95,1,1)</f>
        <v>187.11661198817382</v>
      </c>
      <c r="F281">
        <f>Table6[[#This Row],[Price]]-Table6[[#This Row],[Forecast(Price)]]</f>
        <v>-137.83907376538872</v>
      </c>
      <c r="G281">
        <f>Table6[[#This Row],[Column1]]^2</f>
        <v>18999.610256500273</v>
      </c>
    </row>
    <row r="282" spans="1:7" x14ac:dyDescent="0.25">
      <c r="A282" s="1">
        <v>43787</v>
      </c>
      <c r="C282" s="2">
        <f>_xlfn.FORECAST.ETS(A282,$B$2:$B$204,$A$2:$A$204,1,1)</f>
        <v>137.64217861948467</v>
      </c>
      <c r="D282" s="3">
        <f>C282-_xlfn.FORECAST.ETS.CONFINT(A282,$B$2:$B$204,$A$2:$A$204,0.95,1,1)</f>
        <v>88.021481452009766</v>
      </c>
      <c r="E282" s="3">
        <f>C282+_xlfn.FORECAST.ETS.CONFINT(A282,$B$2:$B$204,$A$2:$A$204,0.95,1,1)</f>
        <v>187.26287578695957</v>
      </c>
      <c r="F282">
        <f>Table6[[#This Row],[Price]]-Table6[[#This Row],[Forecast(Price)]]</f>
        <v>-137.64217861948467</v>
      </c>
      <c r="G282">
        <f>Table6[[#This Row],[Column1]]^2</f>
        <v>18945.369335118121</v>
      </c>
    </row>
    <row r="283" spans="1:7" x14ac:dyDescent="0.25">
      <c r="A283" s="1">
        <v>43788</v>
      </c>
      <c r="C283" s="2">
        <f>_xlfn.FORECAST.ETS(A283,$B$2:$B$204,$A$2:$A$204,1,1)</f>
        <v>137.44528347358062</v>
      </c>
      <c r="D283" s="3">
        <f>C283-_xlfn.FORECAST.ETS.CONFINT(A283,$B$2:$B$204,$A$2:$A$204,0.95,1,1)</f>
        <v>87.483152104300686</v>
      </c>
      <c r="E283" s="3">
        <f>C283+_xlfn.FORECAST.ETS.CONFINT(A283,$B$2:$B$204,$A$2:$A$204,0.95,1,1)</f>
        <v>187.40741484286053</v>
      </c>
      <c r="F283">
        <f>Table6[[#This Row],[Price]]-Table6[[#This Row],[Forecast(Price)]]</f>
        <v>-137.44528347358062</v>
      </c>
      <c r="G283">
        <f>Table6[[#This Row],[Column1]]^2</f>
        <v>18891.205949132935</v>
      </c>
    </row>
    <row r="284" spans="1:7" x14ac:dyDescent="0.25">
      <c r="A284" s="1">
        <v>43789</v>
      </c>
      <c r="C284" s="2">
        <f>_xlfn.FORECAST.ETS(A284,$B$2:$B$204,$A$2:$A$204,1,1)</f>
        <v>137.24838832767659</v>
      </c>
      <c r="D284" s="3">
        <f>C284-_xlfn.FORECAST.ETS.CONFINT(A284,$B$2:$B$204,$A$2:$A$204,0.95,1,1)</f>
        <v>86.946511794510897</v>
      </c>
      <c r="E284" s="3">
        <f>C284+_xlfn.FORECAST.ETS.CONFINT(A284,$B$2:$B$204,$A$2:$A$204,0.95,1,1)</f>
        <v>187.55026486084228</v>
      </c>
      <c r="F284">
        <f>Table6[[#This Row],[Price]]-Table6[[#This Row],[Forecast(Price)]]</f>
        <v>-137.24838832767659</v>
      </c>
      <c r="G284">
        <f>Table6[[#This Row],[Column1]]^2</f>
        <v>18837.120098544714</v>
      </c>
    </row>
    <row r="285" spans="1:7" x14ac:dyDescent="0.25">
      <c r="A285" s="1">
        <v>43790</v>
      </c>
      <c r="C285" s="2">
        <f>_xlfn.FORECAST.ETS(A285,$B$2:$B$204,$A$2:$A$204,1,1)</f>
        <v>137.05149318177254</v>
      </c>
      <c r="D285" s="3">
        <f>C285-_xlfn.FORECAST.ETS.CONFINT(A285,$B$2:$B$204,$A$2:$A$204,0.95,1,1)</f>
        <v>86.411525947272608</v>
      </c>
      <c r="E285" s="3">
        <f>C285+_xlfn.FORECAST.ETS.CONFINT(A285,$B$2:$B$204,$A$2:$A$204,0.95,1,1)</f>
        <v>187.69146041627249</v>
      </c>
      <c r="F285">
        <f>Table6[[#This Row],[Price]]-Table6[[#This Row],[Forecast(Price)]]</f>
        <v>-137.05149318177254</v>
      </c>
      <c r="G285">
        <f>Table6[[#This Row],[Column1]]^2</f>
        <v>18783.111783353444</v>
      </c>
    </row>
    <row r="286" spans="1:7" x14ac:dyDescent="0.25">
      <c r="A286" s="1">
        <v>43791</v>
      </c>
      <c r="C286" s="2">
        <f>_xlfn.FORECAST.ETS(A286,$B$2:$B$204,$A$2:$A$204,1,1)</f>
        <v>136.85459803586849</v>
      </c>
      <c r="D286" s="3">
        <f>C286-_xlfn.FORECAST.ETS.CONFINT(A286,$B$2:$B$204,$A$2:$A$204,0.95,1,1)</f>
        <v>85.878161067830774</v>
      </c>
      <c r="E286" s="3">
        <f>C286+_xlfn.FORECAST.ETS.CONFINT(A286,$B$2:$B$204,$A$2:$A$204,0.95,1,1)</f>
        <v>187.83103500390621</v>
      </c>
      <c r="F286">
        <f>Table6[[#This Row],[Price]]-Table6[[#This Row],[Forecast(Price)]]</f>
        <v>-136.85459803586849</v>
      </c>
      <c r="G286">
        <f>Table6[[#This Row],[Column1]]^2</f>
        <v>18729.181003559141</v>
      </c>
    </row>
    <row r="287" spans="1:7" x14ac:dyDescent="0.25">
      <c r="A287" s="1">
        <v>43792</v>
      </c>
      <c r="C287" s="2">
        <f>_xlfn.FORECAST.ETS(A287,$B$2:$B$204,$A$2:$A$204,1,1)</f>
        <v>136.65770288996447</v>
      </c>
      <c r="D287" s="3">
        <f>C287-_xlfn.FORECAST.ETS.CONFINT(A287,$B$2:$B$204,$A$2:$A$204,0.95,1,1)</f>
        <v>85.346384695748014</v>
      </c>
      <c r="E287" s="3">
        <f>C287+_xlfn.FORECAST.ETS.CONFINT(A287,$B$2:$B$204,$A$2:$A$204,0.95,1,1)</f>
        <v>187.96902108418092</v>
      </c>
      <c r="F287">
        <f>Table6[[#This Row],[Price]]-Table6[[#This Row],[Forecast(Price)]]</f>
        <v>-136.65770288996447</v>
      </c>
      <c r="G287">
        <f>Table6[[#This Row],[Column1]]^2</f>
        <v>18675.327759161803</v>
      </c>
    </row>
    <row r="288" spans="1:7" x14ac:dyDescent="0.25">
      <c r="A288" s="1">
        <v>43793</v>
      </c>
      <c r="C288" s="2">
        <f>_xlfn.FORECAST.ETS(A288,$B$2:$B$204,$A$2:$A$204,1,1)</f>
        <v>136.46080774406042</v>
      </c>
      <c r="D288" s="3">
        <f>C288-_xlfn.FORECAST.ETS.CONFINT(A288,$B$2:$B$204,$A$2:$A$204,0.95,1,1)</f>
        <v>84.816165361121605</v>
      </c>
      <c r="E288" s="3">
        <f>C288+_xlfn.FORECAST.ETS.CONFINT(A288,$B$2:$B$204,$A$2:$A$204,0.95,1,1)</f>
        <v>188.10545012699924</v>
      </c>
      <c r="F288">
        <f>Table6[[#This Row],[Price]]-Table6[[#This Row],[Forecast(Price)]]</f>
        <v>-136.46080774406042</v>
      </c>
      <c r="G288">
        <f>Table6[[#This Row],[Column1]]^2</f>
        <v>18621.552050161419</v>
      </c>
    </row>
    <row r="289" spans="1:7" x14ac:dyDescent="0.25">
      <c r="A289" s="1">
        <v>43794</v>
      </c>
      <c r="C289" s="2">
        <f>_xlfn.FORECAST.ETS(A289,$B$2:$B$204,$A$2:$A$204,1,1)</f>
        <v>136.26391259815637</v>
      </c>
      <c r="D289" s="3">
        <f>C289-_xlfn.FORECAST.ETS.CONFINT(A289,$B$2:$B$204,$A$2:$A$204,0.95,1,1)</f>
        <v>84.287472543148283</v>
      </c>
      <c r="E289" s="3">
        <f>C289+_xlfn.FORECAST.ETS.CONFINT(A289,$B$2:$B$204,$A$2:$A$204,0.95,1,1)</f>
        <v>188.24035265316445</v>
      </c>
      <c r="F289">
        <f>Table6[[#This Row],[Price]]-Table6[[#This Row],[Forecast(Price)]]</f>
        <v>-136.26391259815637</v>
      </c>
      <c r="G289">
        <f>Table6[[#This Row],[Column1]]^2</f>
        <v>18567.853876557998</v>
      </c>
    </row>
    <row r="290" spans="1:7" x14ac:dyDescent="0.25">
      <c r="A290" s="1">
        <v>43795</v>
      </c>
      <c r="C290" s="2">
        <f>_xlfn.FORECAST.ETS(A290,$B$2:$B$204,$A$2:$A$204,1,1)</f>
        <v>136.06701745225232</v>
      </c>
      <c r="D290" s="3">
        <f>C290-_xlfn.FORECAST.ETS.CONFINT(A290,$B$2:$B$204,$A$2:$A$204,0.95,1,1)</f>
        <v>83.760276630884448</v>
      </c>
      <c r="E290" s="3">
        <f>C290+_xlfn.FORECAST.ETS.CONFINT(A290,$B$2:$B$204,$A$2:$A$204,0.95,1,1)</f>
        <v>188.37375827362018</v>
      </c>
      <c r="F290">
        <f>Table6[[#This Row],[Price]]-Table6[[#This Row],[Forecast(Price)]]</f>
        <v>-136.06701745225232</v>
      </c>
      <c r="G290">
        <f>Table6[[#This Row],[Column1]]^2</f>
        <v>18514.233238351535</v>
      </c>
    </row>
    <row r="291" spans="1:7" x14ac:dyDescent="0.25">
      <c r="A291" s="1">
        <v>43796</v>
      </c>
      <c r="C291" s="2">
        <f>_xlfn.FORECAST.ETS(A291,$B$2:$B$204,$A$2:$A$204,1,1)</f>
        <v>135.87012230634829</v>
      </c>
      <c r="D291" s="3">
        <f>C291-_xlfn.FORECAST.ETS.CONFINT(A291,$B$2:$B$204,$A$2:$A$204,0.95,1,1)</f>
        <v>83.234548886062043</v>
      </c>
      <c r="E291" s="3">
        <f>C291+_xlfn.FORECAST.ETS.CONFINT(A291,$B$2:$B$204,$A$2:$A$204,0.95,1,1)</f>
        <v>188.50569572663454</v>
      </c>
      <c r="F291">
        <f>Table6[[#This Row],[Price]]-Table6[[#This Row],[Forecast(Price)]]</f>
        <v>-135.87012230634829</v>
      </c>
      <c r="G291">
        <f>Table6[[#This Row],[Column1]]^2</f>
        <v>18460.690135542045</v>
      </c>
    </row>
    <row r="292" spans="1:7" x14ac:dyDescent="0.25">
      <c r="A292" s="1">
        <v>43797</v>
      </c>
      <c r="C292" s="2">
        <f>_xlfn.FORECAST.ETS(A292,$B$2:$B$204,$A$2:$A$204,1,1)</f>
        <v>135.67322716044424</v>
      </c>
      <c r="D292" s="3">
        <f>C292-_xlfn.FORECAST.ETS.CONFINT(A292,$B$2:$B$204,$A$2:$A$204,0.95,1,1)</f>
        <v>82.710261407829734</v>
      </c>
      <c r="E292" s="3">
        <f>C292+_xlfn.FORECAST.ETS.CONFINT(A292,$B$2:$B$204,$A$2:$A$204,0.95,1,1)</f>
        <v>188.63619291305875</v>
      </c>
      <c r="F292">
        <f>Table6[[#This Row],[Price]]-Table6[[#This Row],[Forecast(Price)]]</f>
        <v>-135.67322716044424</v>
      </c>
      <c r="G292">
        <f>Table6[[#This Row],[Column1]]^2</f>
        <v>18407.224568129506</v>
      </c>
    </row>
    <row r="293" spans="1:7" x14ac:dyDescent="0.25">
      <c r="A293" s="1">
        <v>43798</v>
      </c>
      <c r="C293" s="2">
        <f>_xlfn.FORECAST.ETS(A293,$B$2:$B$204,$A$2:$A$204,1,1)</f>
        <v>135.47633201454019</v>
      </c>
      <c r="D293" s="3">
        <f>C293-_xlfn.FORECAST.ETS.CONFINT(A293,$B$2:$B$204,$A$2:$A$204,0.95,1,1)</f>
        <v>82.187387099299372</v>
      </c>
      <c r="E293" s="3">
        <f>C293+_xlfn.FORECAST.ETS.CONFINT(A293,$B$2:$B$204,$A$2:$A$204,0.95,1,1)</f>
        <v>188.76527692978101</v>
      </c>
      <c r="F293">
        <f>Table6[[#This Row],[Price]]-Table6[[#This Row],[Forecast(Price)]]</f>
        <v>-135.47633201454019</v>
      </c>
      <c r="G293">
        <f>Table6[[#This Row],[Column1]]^2</f>
        <v>18353.836536113926</v>
      </c>
    </row>
    <row r="294" spans="1:7" x14ac:dyDescent="0.25">
      <c r="A294" s="1">
        <v>43799</v>
      </c>
      <c r="C294" s="2">
        <f>_xlfn.FORECAST.ETS(A294,$B$2:$B$204,$A$2:$A$204,1,1)</f>
        <v>135.27943686863614</v>
      </c>
      <c r="D294" s="3">
        <f>C294-_xlfn.FORECAST.ETS.CONFINT(A294,$B$2:$B$204,$A$2:$A$204,0.95,1,1)</f>
        <v>81.665899635786147</v>
      </c>
      <c r="E294" s="3">
        <f>C294+_xlfn.FORECAST.ETS.CONFINT(A294,$B$2:$B$204,$A$2:$A$204,0.95,1,1)</f>
        <v>188.89297410148612</v>
      </c>
      <c r="F294">
        <f>Table6[[#This Row],[Price]]-Table6[[#This Row],[Forecast(Price)]]</f>
        <v>-135.27943686863614</v>
      </c>
      <c r="G294">
        <f>Table6[[#This Row],[Column1]]^2</f>
        <v>18300.526039495311</v>
      </c>
    </row>
    <row r="295" spans="1:7" x14ac:dyDescent="0.25">
      <c r="A295" s="1">
        <v>43800</v>
      </c>
      <c r="C295" s="2">
        <f>_xlfn.FORECAST.ETS(A295,$B$2:$B$204,$A$2:$A$204,1,1)</f>
        <v>135.08254172273212</v>
      </c>
      <c r="D295" s="3">
        <f>C295-_xlfn.FORECAST.ETS.CONFINT(A295,$B$2:$B$204,$A$2:$A$204,0.95,1,1)</f>
        <v>81.14577343463867</v>
      </c>
      <c r="E295" s="3">
        <f>C295+_xlfn.FORECAST.ETS.CONFINT(A295,$B$2:$B$204,$A$2:$A$204,0.95,1,1)</f>
        <v>189.01931001082556</v>
      </c>
      <c r="F295">
        <f>Table6[[#This Row],[Price]]-Table6[[#This Row],[Forecast(Price)]]</f>
        <v>-135.08254172273212</v>
      </c>
      <c r="G295">
        <f>Table6[[#This Row],[Column1]]^2</f>
        <v>18247.293078273662</v>
      </c>
    </row>
    <row r="296" spans="1:7" x14ac:dyDescent="0.25">
      <c r="A296" s="1">
        <v>43801</v>
      </c>
      <c r="C296" s="2">
        <f>_xlfn.FORECAST.ETS(A296,$B$2:$B$204,$A$2:$A$204,1,1)</f>
        <v>134.88564657682807</v>
      </c>
      <c r="D296" s="3">
        <f>C296-_xlfn.FORECAST.ETS.CONFINT(A296,$B$2:$B$204,$A$2:$A$204,0.95,1,1)</f>
        <v>80.626983626563288</v>
      </c>
      <c r="E296" s="3">
        <f>C296+_xlfn.FORECAST.ETS.CONFINT(A296,$B$2:$B$204,$A$2:$A$204,0.95,1,1)</f>
        <v>189.14430952709284</v>
      </c>
      <c r="F296">
        <f>Table6[[#This Row],[Price]]-Table6[[#This Row],[Forecast(Price)]]</f>
        <v>-134.88564657682807</v>
      </c>
      <c r="G296">
        <f>Table6[[#This Row],[Column1]]^2</f>
        <v>18194.137652448968</v>
      </c>
    </row>
    <row r="297" spans="1:7" x14ac:dyDescent="0.25">
      <c r="A297" s="1">
        <v>43802</v>
      </c>
      <c r="C297" s="2">
        <f>_xlfn.FORECAST.ETS(A297,$B$2:$B$204,$A$2:$A$204,1,1)</f>
        <v>134.68875143092401</v>
      </c>
      <c r="D297" s="3">
        <f>C297-_xlfn.FORECAST.ETS.CONFINT(A297,$B$2:$B$204,$A$2:$A$204,0.95,1,1)</f>
        <v>80.109506028353223</v>
      </c>
      <c r="E297" s="3">
        <f>C297+_xlfn.FORECAST.ETS.CONFINT(A297,$B$2:$B$204,$A$2:$A$204,0.95,1,1)</f>
        <v>189.26799683349481</v>
      </c>
      <c r="F297">
        <f>Table6[[#This Row],[Price]]-Table6[[#This Row],[Forecast(Price)]]</f>
        <v>-134.68875143092401</v>
      </c>
      <c r="G297">
        <f>Table6[[#This Row],[Column1]]^2</f>
        <v>18141.059762021236</v>
      </c>
    </row>
    <row r="298" spans="1:7" x14ac:dyDescent="0.25">
      <c r="A298" s="1">
        <v>43803</v>
      </c>
      <c r="C298" s="2">
        <f>_xlfn.FORECAST.ETS(A298,$B$2:$B$204,$A$2:$A$204,1,1)</f>
        <v>134.49185628501999</v>
      </c>
      <c r="D298" s="3">
        <f>C298-_xlfn.FORECAST.ETS.CONFINT(A298,$B$2:$B$204,$A$2:$A$204,0.95,1,1)</f>
        <v>79.593317116939176</v>
      </c>
      <c r="E298" s="3">
        <f>C298+_xlfn.FORECAST.ETS.CONFINT(A298,$B$2:$B$204,$A$2:$A$204,0.95,1,1)</f>
        <v>189.39039545310081</v>
      </c>
      <c r="F298">
        <f>Table6[[#This Row],[Price]]-Table6[[#This Row],[Forecast(Price)]]</f>
        <v>-134.49185628501999</v>
      </c>
      <c r="G298">
        <f>Table6[[#This Row],[Column1]]^2</f>
        <v>18088.059406990473</v>
      </c>
    </row>
    <row r="299" spans="1:7" x14ac:dyDescent="0.25">
      <c r="A299" s="1">
        <v>43804</v>
      </c>
      <c r="C299" s="2">
        <f>_xlfn.FORECAST.ETS(A299,$B$2:$B$204,$A$2:$A$204,1,1)</f>
        <v>134.29496113911594</v>
      </c>
      <c r="D299" s="3">
        <f>C299-_xlfn.FORECAST.ETS.CONFINT(A299,$B$2:$B$204,$A$2:$A$204,0.95,1,1)</f>
        <v>79.078394004684199</v>
      </c>
      <c r="E299" s="3">
        <f>C299+_xlfn.FORECAST.ETS.CONFINT(A299,$B$2:$B$204,$A$2:$A$204,0.95,1,1)</f>
        <v>189.5115282735477</v>
      </c>
      <c r="F299">
        <f>Table6[[#This Row],[Price]]-Table6[[#This Row],[Forecast(Price)]]</f>
        <v>-134.29496113911594</v>
      </c>
      <c r="G299">
        <f>Table6[[#This Row],[Column1]]^2</f>
        <v>18035.136587356661</v>
      </c>
    </row>
    <row r="300" spans="1:7" x14ac:dyDescent="0.25">
      <c r="A300" s="1">
        <v>43805</v>
      </c>
      <c r="C300" s="2">
        <f>_xlfn.FORECAST.ETS(A300,$B$2:$B$204,$A$2:$A$204,1,1)</f>
        <v>134.09806599321189</v>
      </c>
      <c r="D300" s="3">
        <f>C300-_xlfn.FORECAST.ETS.CONFINT(A300,$B$2:$B$204,$A$2:$A$204,0.95,1,1)</f>
        <v>78.564714415851171</v>
      </c>
      <c r="E300" s="3">
        <f>C300+_xlfn.FORECAST.ETS.CONFINT(A300,$B$2:$B$204,$A$2:$A$204,0.95,1,1)</f>
        <v>189.63141757057261</v>
      </c>
      <c r="F300">
        <f>Table6[[#This Row],[Price]]-Table6[[#This Row],[Forecast(Price)]]</f>
        <v>-134.09806599321189</v>
      </c>
      <c r="G300">
        <f>Table6[[#This Row],[Column1]]^2</f>
        <v>17982.291303119811</v>
      </c>
    </row>
    <row r="301" spans="1:7" x14ac:dyDescent="0.25">
      <c r="A301" s="1">
        <v>43806</v>
      </c>
      <c r="C301" s="2">
        <f>_xlfn.FORECAST.ETS(A301,$B$2:$B$204,$A$2:$A$204,1,1)</f>
        <v>133.90117084730787</v>
      </c>
      <c r="D301" s="3">
        <f>C301-_xlfn.FORECAST.ETS.CONFINT(A301,$B$2:$B$204,$A$2:$A$204,0.95,1,1)</f>
        <v>78.052256664175076</v>
      </c>
      <c r="E301" s="3">
        <f>C301+_xlfn.FORECAST.ETS.CONFINT(A301,$B$2:$B$204,$A$2:$A$204,0.95,1,1)</f>
        <v>189.75008503044066</v>
      </c>
      <c r="F301">
        <f>Table6[[#This Row],[Price]]-Table6[[#This Row],[Forecast(Price)]]</f>
        <v>-133.90117084730787</v>
      </c>
      <c r="G301">
        <f>Table6[[#This Row],[Column1]]^2</f>
        <v>17929.523554279931</v>
      </c>
    </row>
    <row r="302" spans="1:7" x14ac:dyDescent="0.25">
      <c r="A302" s="1">
        <v>43807</v>
      </c>
      <c r="C302" s="2">
        <f>_xlfn.FORECAST.ETS(A302,$B$2:$B$204,$A$2:$A$204,1,1)</f>
        <v>133.70427570140382</v>
      </c>
      <c r="D302" s="3">
        <f>C302-_xlfn.FORECAST.ETS.CONFINT(A302,$B$2:$B$204,$A$2:$A$204,0.95,1,1)</f>
        <v>77.540999631477675</v>
      </c>
      <c r="E302" s="3">
        <f>C302+_xlfn.FORECAST.ETS.CONFINT(A302,$B$2:$B$204,$A$2:$A$204,0.95,1,1)</f>
        <v>189.86755177132994</v>
      </c>
      <c r="F302">
        <f>Table6[[#This Row],[Price]]-Table6[[#This Row],[Forecast(Price)]]</f>
        <v>-133.70427570140382</v>
      </c>
      <c r="G302">
        <f>Table6[[#This Row],[Column1]]^2</f>
        <v>17876.833340837002</v>
      </c>
    </row>
    <row r="303" spans="1:7" x14ac:dyDescent="0.25">
      <c r="A303" s="1">
        <v>43808</v>
      </c>
      <c r="C303" s="2">
        <f>_xlfn.FORECAST.ETS(A303,$B$2:$B$204,$A$2:$A$204,1,1)</f>
        <v>133.50738055549976</v>
      </c>
      <c r="D303" s="3">
        <f>C303-_xlfn.FORECAST.ETS.CONFINT(A303,$B$2:$B$204,$A$2:$A$204,0.95,1,1)</f>
        <v>77.030922747266345</v>
      </c>
      <c r="E303" s="3">
        <f>C303+_xlfn.FORECAST.ETS.CONFINT(A303,$B$2:$B$204,$A$2:$A$204,0.95,1,1)</f>
        <v>189.98383836373318</v>
      </c>
      <c r="F303">
        <f>Table6[[#This Row],[Price]]-Table6[[#This Row],[Forecast(Price)]]</f>
        <v>-133.50738055549976</v>
      </c>
      <c r="G303">
        <f>Table6[[#This Row],[Column1]]^2</f>
        <v>17824.220662791038</v>
      </c>
    </row>
    <row r="304" spans="1:7" x14ac:dyDescent="0.25">
      <c r="A304" s="1">
        <v>43809</v>
      </c>
      <c r="C304" s="2">
        <f>_xlfn.FORECAST.ETS(A304,$B$2:$B$204,$A$2:$A$204,1,1)</f>
        <v>133.31048540959574</v>
      </c>
      <c r="D304" s="3">
        <f>C304-_xlfn.FORECAST.ETS.CONFINT(A304,$B$2:$B$204,$A$2:$A$204,0.95,1,1)</f>
        <v>76.522005969261883</v>
      </c>
      <c r="E304" s="3">
        <f>C304+_xlfn.FORECAST.ETS.CONFINT(A304,$B$2:$B$204,$A$2:$A$204,0.95,1,1)</f>
        <v>190.09896484992959</v>
      </c>
      <c r="F304">
        <f>Table6[[#This Row],[Price]]-Table6[[#This Row],[Forecast(Price)]]</f>
        <v>-133.31048540959574</v>
      </c>
      <c r="G304">
        <f>Table6[[#This Row],[Column1]]^2</f>
        <v>17771.68552014204</v>
      </c>
    </row>
    <row r="305" spans="1:7" x14ac:dyDescent="0.25">
      <c r="A305" s="1">
        <v>43810</v>
      </c>
      <c r="C305" s="2">
        <f>_xlfn.FORECAST.ETS(A305,$B$2:$B$204,$A$2:$A$204,1,1)</f>
        <v>133.11359026369169</v>
      </c>
      <c r="D305" s="3">
        <f>C305-_xlfn.FORECAST.ETS.CONFINT(A305,$B$2:$B$204,$A$2:$A$204,0.95,1,1)</f>
        <v>76.01422976480444</v>
      </c>
      <c r="E305" s="3">
        <f>C305+_xlfn.FORECAST.ETS.CONFINT(A305,$B$2:$B$204,$A$2:$A$204,0.95,1,1)</f>
        <v>190.21295076257894</v>
      </c>
      <c r="F305">
        <f>Table6[[#This Row],[Price]]-Table6[[#This Row],[Forecast(Price)]]</f>
        <v>-133.11359026369169</v>
      </c>
      <c r="G305">
        <f>Table6[[#This Row],[Column1]]^2</f>
        <v>17719.227912889994</v>
      </c>
    </row>
    <row r="306" spans="1:7" x14ac:dyDescent="0.25">
      <c r="A306" s="1">
        <v>43811</v>
      </c>
      <c r="C306" s="2">
        <f>_xlfn.FORECAST.ETS(A306,$B$2:$B$204,$A$2:$A$204,1,1)</f>
        <v>132.91669511778764</v>
      </c>
      <c r="D306" s="3">
        <f>C306-_xlfn.FORECAST.ETS.CONFINT(A306,$B$2:$B$204,$A$2:$A$204,0.95,1,1)</f>
        <v>75.507575093089855</v>
      </c>
      <c r="E306" s="3">
        <f>C306+_xlfn.FORECAST.ETS.CONFINT(A306,$B$2:$B$204,$A$2:$A$204,0.95,1,1)</f>
        <v>190.32581514248542</v>
      </c>
      <c r="F306">
        <f>Table6[[#This Row],[Price]]-Table6[[#This Row],[Forecast(Price)]]</f>
        <v>-132.91669511778764</v>
      </c>
      <c r="G306">
        <f>Table6[[#This Row],[Column1]]^2</f>
        <v>17666.847841034913</v>
      </c>
    </row>
    <row r="307" spans="1:7" x14ac:dyDescent="0.25">
      <c r="A307" s="1">
        <v>43812</v>
      </c>
      <c r="C307" s="2">
        <f>_xlfn.FORECAST.ETS(A307,$B$2:$B$204,$A$2:$A$204,1,1)</f>
        <v>132.71979997188359</v>
      </c>
      <c r="D307" s="3">
        <f>C307-_xlfn.FORECAST.ETS.CONFINT(A307,$B$2:$B$204,$A$2:$A$204,0.95,1,1)</f>
        <v>75.002023388191191</v>
      </c>
      <c r="E307" s="3">
        <f>C307+_xlfn.FORECAST.ETS.CONFINT(A307,$B$2:$B$204,$A$2:$A$204,0.95,1,1)</f>
        <v>190.43757655557599</v>
      </c>
      <c r="F307">
        <f>Table6[[#This Row],[Price]]-Table6[[#This Row],[Forecast(Price)]]</f>
        <v>-132.71979997188359</v>
      </c>
      <c r="G307">
        <f>Table6[[#This Row],[Column1]]^2</f>
        <v>17614.54530457679</v>
      </c>
    </row>
    <row r="308" spans="1:7" x14ac:dyDescent="0.25">
      <c r="A308" s="1">
        <v>43813</v>
      </c>
      <c r="C308" s="2">
        <f>_xlfn.FORECAST.ETS(A308,$B$2:$B$204,$A$2:$A$204,1,1)</f>
        <v>132.52290482597957</v>
      </c>
      <c r="D308" s="3">
        <f>C308-_xlfn.FORECAST.ETS.CONFINT(A308,$B$2:$B$204,$A$2:$A$204,0.95,1,1)</f>
        <v>74.497556542824015</v>
      </c>
      <c r="E308" s="3">
        <f>C308+_xlfn.FORECAST.ETS.CONFINT(A308,$B$2:$B$204,$A$2:$A$204,0.95,1,1)</f>
        <v>190.54825310913512</v>
      </c>
      <c r="F308">
        <f>Table6[[#This Row],[Price]]-Table6[[#This Row],[Forecast(Price)]]</f>
        <v>-132.52290482597957</v>
      </c>
      <c r="G308">
        <f>Table6[[#This Row],[Column1]]^2</f>
        <v>17562.320303515637</v>
      </c>
    </row>
    <row r="309" spans="1:7" x14ac:dyDescent="0.25">
      <c r="A309" s="1">
        <v>43814</v>
      </c>
      <c r="C309" s="2">
        <f>_xlfn.FORECAST.ETS(A309,$B$2:$B$204,$A$2:$A$204,1,1)</f>
        <v>132.32600968007552</v>
      </c>
      <c r="D309" s="3">
        <f>C309-_xlfn.FORECAST.ETS.CONFINT(A309,$B$2:$B$204,$A$2:$A$204,0.95,1,1)</f>
        <v>73.994156892815568</v>
      </c>
      <c r="E309" s="3">
        <f>C309+_xlfn.FORECAST.ETS.CONFINT(A309,$B$2:$B$204,$A$2:$A$204,0.95,1,1)</f>
        <v>190.65786246733546</v>
      </c>
      <c r="F309">
        <f>Table6[[#This Row],[Price]]-Table6[[#This Row],[Forecast(Price)]]</f>
        <v>-132.32600968007552</v>
      </c>
      <c r="G309">
        <f>Table6[[#This Row],[Column1]]^2</f>
        <v>17510.172837851438</v>
      </c>
    </row>
    <row r="310" spans="1:7" x14ac:dyDescent="0.25">
      <c r="A310" s="1">
        <v>43815</v>
      </c>
      <c r="C310" s="2">
        <f>_xlfn.FORECAST.ETS(A310,$B$2:$B$204,$A$2:$A$204,1,1)</f>
        <v>132.12911453417146</v>
      </c>
      <c r="D310" s="3">
        <f>C310-_xlfn.FORECAST.ETS.CONFINT(A310,$B$2:$B$204,$A$2:$A$204,0.95,1,1)</f>
        <v>73.491807202241432</v>
      </c>
      <c r="E310" s="3">
        <f>C310+_xlfn.FORECAST.ETS.CONFINT(A310,$B$2:$B$204,$A$2:$A$204,0.95,1,1)</f>
        <v>190.7664218661015</v>
      </c>
      <c r="F310">
        <f>Table6[[#This Row],[Price]]-Table6[[#This Row],[Forecast(Price)]]</f>
        <v>-132.12911453417146</v>
      </c>
      <c r="G310">
        <f>Table6[[#This Row],[Column1]]^2</f>
        <v>17458.102907584202</v>
      </c>
    </row>
    <row r="311" spans="1:7" x14ac:dyDescent="0.25">
      <c r="A311" s="1">
        <v>43816</v>
      </c>
      <c r="C311" s="2">
        <f>_xlfn.FORECAST.ETS(A311,$B$2:$B$204,$A$2:$A$204,1,1)</f>
        <v>131.93221938826741</v>
      </c>
      <c r="D311" s="3">
        <f>C311-_xlfn.FORECAST.ETS.CONFINT(A311,$B$2:$B$204,$A$2:$A$204,0.95,1,1)</f>
        <v>72.990490649194584</v>
      </c>
      <c r="E311" s="3">
        <f>C311+_xlfn.FORECAST.ETS.CONFINT(A311,$B$2:$B$204,$A$2:$A$204,0.95,1,1)</f>
        <v>190.87394812734024</v>
      </c>
      <c r="F311">
        <f>Table6[[#This Row],[Price]]-Table6[[#This Row],[Forecast(Price)]]</f>
        <v>-131.93221938826741</v>
      </c>
      <c r="G311">
        <f>Table6[[#This Row],[Column1]]^2</f>
        <v>17406.110512713924</v>
      </c>
    </row>
    <row r="312" spans="1:7" x14ac:dyDescent="0.25">
      <c r="A312" s="1">
        <v>43817</v>
      </c>
      <c r="C312" s="2">
        <f>_xlfn.FORECAST.ETS(A312,$B$2:$B$204,$A$2:$A$204,1,1)</f>
        <v>131.73532424236339</v>
      </c>
      <c r="D312" s="3">
        <f>C312-_xlfn.FORECAST.ETS.CONFINT(A312,$B$2:$B$204,$A$2:$A$204,0.95,1,1)</f>
        <v>72.490190812154538</v>
      </c>
      <c r="E312" s="3">
        <f>C312+_xlfn.FORECAST.ETS.CONFINT(A312,$B$2:$B$204,$A$2:$A$204,0.95,1,1)</f>
        <v>190.98045767257224</v>
      </c>
      <c r="F312">
        <f>Table6[[#This Row],[Price]]-Table6[[#This Row],[Forecast(Price)]]</f>
        <v>-131.73532424236339</v>
      </c>
      <c r="G312">
        <f>Table6[[#This Row],[Column1]]^2</f>
        <v>17354.195653240615</v>
      </c>
    </row>
    <row r="313" spans="1:7" x14ac:dyDescent="0.25">
      <c r="A313" s="1">
        <v>43818</v>
      </c>
      <c r="C313" s="2">
        <f>_xlfn.FORECAST.ETS(A313,$B$2:$B$204,$A$2:$A$204,1,1)</f>
        <v>131.53842909645934</v>
      </c>
      <c r="D313" s="3">
        <f>C313-_xlfn.FORECAST.ETS.CONFINT(A313,$B$2:$B$204,$A$2:$A$204,0.95,1,1)</f>
        <v>71.990891656925982</v>
      </c>
      <c r="E313" s="3">
        <f>C313+_xlfn.FORECAST.ETS.CONFINT(A313,$B$2:$B$204,$A$2:$A$204,0.95,1,1)</f>
        <v>191.0859665359927</v>
      </c>
      <c r="F313">
        <f>Table6[[#This Row],[Price]]-Table6[[#This Row],[Forecast(Price)]]</f>
        <v>-131.53842909645934</v>
      </c>
      <c r="G313">
        <f>Table6[[#This Row],[Column1]]^2</f>
        <v>17302.358329164261</v>
      </c>
    </row>
    <row r="314" spans="1:7" x14ac:dyDescent="0.25">
      <c r="A314" s="1">
        <v>43819</v>
      </c>
      <c r="C314" s="2">
        <f>_xlfn.FORECAST.ETS(A314,$B$2:$B$204,$A$2:$A$204,1,1)</f>
        <v>131.34153395055529</v>
      </c>
      <c r="D314" s="3">
        <f>C314-_xlfn.FORECAST.ETS.CONFINT(A314,$B$2:$B$204,$A$2:$A$204,0.95,1,1)</f>
        <v>71.492577524118161</v>
      </c>
      <c r="E314" s="3">
        <f>C314+_xlfn.FORECAST.ETS.CONFINT(A314,$B$2:$B$204,$A$2:$A$204,0.95,1,1)</f>
        <v>191.19049037699241</v>
      </c>
      <c r="F314">
        <f>Table6[[#This Row],[Price]]-Table6[[#This Row],[Forecast(Price)]]</f>
        <v>-131.34153395055529</v>
      </c>
      <c r="G314">
        <f>Table6[[#This Row],[Column1]]^2</f>
        <v>17250.598540484869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97AA-8FA3-4104-A8A4-293ECDBF9EA3}">
  <dimension ref="A1:I314"/>
  <sheetViews>
    <sheetView tabSelected="1" topLeftCell="A198" workbookViewId="0">
      <selection activeCell="H201" sqref="H201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6.42578125" customWidth="1"/>
    <col min="4" max="4" width="31.140625" customWidth="1"/>
    <col min="5" max="5" width="31.28515625" customWidth="1"/>
    <col min="7" max="7" width="10.140625" customWidth="1"/>
    <col min="8" max="8" width="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5</v>
      </c>
      <c r="H1" t="s">
        <v>6</v>
      </c>
    </row>
    <row r="2" spans="1:8" x14ac:dyDescent="0.25">
      <c r="A2" s="1">
        <v>43507</v>
      </c>
      <c r="B2" s="2">
        <v>188</v>
      </c>
      <c r="F2">
        <f>Table7[[#This Row],[Price]]-Table7[[#This Row],[Forecast(Price)]]</f>
        <v>188</v>
      </c>
      <c r="G2" t="s">
        <v>7</v>
      </c>
      <c r="H2" s="4">
        <f>_xlfn.FORECAST.ETS.STAT($B$2:$B$204,$A$2:$A$204,1,1,1)</f>
        <v>0.998</v>
      </c>
    </row>
    <row r="3" spans="1:8" x14ac:dyDescent="0.25">
      <c r="A3" s="1">
        <v>43508</v>
      </c>
      <c r="B3" s="2">
        <v>193</v>
      </c>
      <c r="F3">
        <f>Table7[[#This Row],[Price]]-Table7[[#This Row],[Forecast(Price)]]</f>
        <v>193</v>
      </c>
      <c r="G3" t="s">
        <v>8</v>
      </c>
      <c r="H3" s="4">
        <f>_xlfn.FORECAST.ETS.STAT($B$2:$B$204,$A$2:$A$204,2,1,1)</f>
        <v>1E-3</v>
      </c>
    </row>
    <row r="4" spans="1:8" x14ac:dyDescent="0.25">
      <c r="A4" s="1">
        <v>43509</v>
      </c>
      <c r="B4" s="2">
        <v>193</v>
      </c>
      <c r="F4">
        <f>Table7[[#This Row],[Price]]-Table7[[#This Row],[Forecast(Price)]]</f>
        <v>193</v>
      </c>
      <c r="G4" t="s">
        <v>9</v>
      </c>
      <c r="H4" s="4">
        <f>_xlfn.FORECAST.ETS.STAT($B$2:$B$204,$A$2:$A$204,3,1,1)</f>
        <v>2.2204460492503131E-16</v>
      </c>
    </row>
    <row r="5" spans="1:8" x14ac:dyDescent="0.25">
      <c r="A5" s="1">
        <v>43510</v>
      </c>
      <c r="B5" s="2">
        <v>198</v>
      </c>
      <c r="F5">
        <f>Table7[[#This Row],[Price]]-Table7[[#This Row],[Forecast(Price)]]</f>
        <v>198</v>
      </c>
      <c r="G5" t="s">
        <v>10</v>
      </c>
      <c r="H5" s="4">
        <f>_xlfn.FORECAST.ETS.STAT($B$2:$B$204,$A$2:$A$204,4,1,1)</f>
        <v>1.2822931717320041</v>
      </c>
    </row>
    <row r="6" spans="1:8" x14ac:dyDescent="0.25">
      <c r="A6" s="1">
        <v>43511</v>
      </c>
      <c r="B6" s="2">
        <v>197</v>
      </c>
      <c r="F6">
        <f>Table7[[#This Row],[Price]]-Table7[[#This Row],[Forecast(Price)]]</f>
        <v>197</v>
      </c>
      <c r="G6" t="s">
        <v>11</v>
      </c>
      <c r="H6" s="4">
        <f>_xlfn.FORECAST.ETS.STAT($B$2:$B$204,$A$2:$A$204,5,1,1)</f>
        <v>1.5528114977126535E-2</v>
      </c>
    </row>
    <row r="7" spans="1:8" x14ac:dyDescent="0.25">
      <c r="A7" s="1">
        <v>43512</v>
      </c>
      <c r="B7" s="2">
        <v>193</v>
      </c>
      <c r="F7">
        <f>Table7[[#This Row],[Price]]-Table7[[#This Row],[Forecast(Price)]]</f>
        <v>193</v>
      </c>
      <c r="G7" t="s">
        <v>12</v>
      </c>
      <c r="H7" s="4">
        <f>_xlfn.FORECAST.ETS.STAT($B$2:$B$204,$A$2:$A$204,6,1,1)</f>
        <v>2.524763574155561</v>
      </c>
    </row>
    <row r="8" spans="1:8" x14ac:dyDescent="0.25">
      <c r="A8" s="1">
        <v>43513</v>
      </c>
      <c r="B8" s="2">
        <v>195</v>
      </c>
      <c r="F8">
        <f>Table7[[#This Row],[Price]]-Table7[[#This Row],[Forecast(Price)]]</f>
        <v>195</v>
      </c>
      <c r="G8" t="s">
        <v>13</v>
      </c>
      <c r="H8" s="4">
        <f>_xlfn.FORECAST.ETS.STAT($B$2:$B$204,$A$2:$A$204,7,1,1)</f>
        <v>3.0458104063628699</v>
      </c>
    </row>
    <row r="9" spans="1:8" x14ac:dyDescent="0.25">
      <c r="A9" s="1">
        <v>43514</v>
      </c>
      <c r="B9" s="2">
        <v>195</v>
      </c>
      <c r="F9">
        <f>Table7[[#This Row],[Price]]-Table7[[#This Row],[Forecast(Price)]]</f>
        <v>195</v>
      </c>
    </row>
    <row r="10" spans="1:8" x14ac:dyDescent="0.25">
      <c r="A10" s="1">
        <v>43515</v>
      </c>
      <c r="B10" s="2">
        <v>196</v>
      </c>
      <c r="F10">
        <f>Table7[[#This Row],[Price]]-Table7[[#This Row],[Forecast(Price)]]</f>
        <v>196</v>
      </c>
    </row>
    <row r="11" spans="1:8" x14ac:dyDescent="0.25">
      <c r="A11" s="1">
        <v>43516</v>
      </c>
      <c r="B11" s="2">
        <v>199</v>
      </c>
      <c r="F11">
        <f>Table7[[#This Row],[Price]]-Table7[[#This Row],[Forecast(Price)]]</f>
        <v>199</v>
      </c>
    </row>
    <row r="12" spans="1:8" x14ac:dyDescent="0.25">
      <c r="A12" s="1">
        <v>43517</v>
      </c>
      <c r="B12" s="2">
        <v>204</v>
      </c>
      <c r="F12">
        <f>Table7[[#This Row],[Price]]-Table7[[#This Row],[Forecast(Price)]]</f>
        <v>204</v>
      </c>
    </row>
    <row r="13" spans="1:8" x14ac:dyDescent="0.25">
      <c r="A13" s="1">
        <v>43518</v>
      </c>
      <c r="B13" s="2">
        <v>204</v>
      </c>
      <c r="F13">
        <f>Table7[[#This Row],[Price]]-Table7[[#This Row],[Forecast(Price)]]</f>
        <v>204</v>
      </c>
    </row>
    <row r="14" spans="1:8" x14ac:dyDescent="0.25">
      <c r="A14" s="1">
        <v>43519</v>
      </c>
      <c r="B14" s="2">
        <v>198</v>
      </c>
      <c r="F14">
        <f>Table7[[#This Row],[Price]]-Table7[[#This Row],[Forecast(Price)]]</f>
        <v>198</v>
      </c>
    </row>
    <row r="15" spans="1:8" x14ac:dyDescent="0.25">
      <c r="A15" s="1">
        <v>43520</v>
      </c>
      <c r="B15" s="2">
        <v>195</v>
      </c>
      <c r="F15">
        <f>Table7[[#This Row],[Price]]-Table7[[#This Row],[Forecast(Price)]]</f>
        <v>195</v>
      </c>
    </row>
    <row r="16" spans="1:8" x14ac:dyDescent="0.25">
      <c r="A16" s="1">
        <v>43521</v>
      </c>
      <c r="B16" s="2">
        <v>195</v>
      </c>
      <c r="F16">
        <f>Table7[[#This Row],[Price]]-Table7[[#This Row],[Forecast(Price)]]</f>
        <v>195</v>
      </c>
    </row>
    <row r="17" spans="1:6" x14ac:dyDescent="0.25">
      <c r="A17" s="1">
        <v>43522</v>
      </c>
      <c r="B17" s="2">
        <v>194</v>
      </c>
      <c r="F17">
        <f>Table7[[#This Row],[Price]]-Table7[[#This Row],[Forecast(Price)]]</f>
        <v>194</v>
      </c>
    </row>
    <row r="18" spans="1:6" x14ac:dyDescent="0.25">
      <c r="A18" s="1">
        <v>43523</v>
      </c>
      <c r="B18" s="2">
        <v>199</v>
      </c>
      <c r="F18">
        <f>Table7[[#This Row],[Price]]-Table7[[#This Row],[Forecast(Price)]]</f>
        <v>199</v>
      </c>
    </row>
    <row r="19" spans="1:6" x14ac:dyDescent="0.25">
      <c r="A19" s="1">
        <v>43524</v>
      </c>
      <c r="B19" s="2">
        <v>198</v>
      </c>
      <c r="F19">
        <f>Table7[[#This Row],[Price]]-Table7[[#This Row],[Forecast(Price)]]</f>
        <v>198</v>
      </c>
    </row>
    <row r="20" spans="1:6" x14ac:dyDescent="0.25">
      <c r="A20" s="1">
        <v>43525</v>
      </c>
      <c r="B20" s="2">
        <v>199</v>
      </c>
      <c r="F20">
        <f>Table7[[#This Row],[Price]]-Table7[[#This Row],[Forecast(Price)]]</f>
        <v>199</v>
      </c>
    </row>
    <row r="21" spans="1:6" x14ac:dyDescent="0.25">
      <c r="A21" s="1">
        <v>43526</v>
      </c>
      <c r="B21" s="2">
        <v>203</v>
      </c>
      <c r="F21">
        <f>Table7[[#This Row],[Price]]-Table7[[#This Row],[Forecast(Price)]]</f>
        <v>203</v>
      </c>
    </row>
    <row r="22" spans="1:6" x14ac:dyDescent="0.25">
      <c r="A22" s="1">
        <v>43527</v>
      </c>
      <c r="B22" s="2">
        <v>201</v>
      </c>
      <c r="F22">
        <f>Table7[[#This Row],[Price]]-Table7[[#This Row],[Forecast(Price)]]</f>
        <v>201</v>
      </c>
    </row>
    <row r="23" spans="1:6" x14ac:dyDescent="0.25">
      <c r="A23" s="1">
        <v>43528</v>
      </c>
      <c r="B23" s="2">
        <v>200</v>
      </c>
      <c r="F23">
        <f>Table7[[#This Row],[Price]]-Table7[[#This Row],[Forecast(Price)]]</f>
        <v>200</v>
      </c>
    </row>
    <row r="24" spans="1:6" x14ac:dyDescent="0.25">
      <c r="A24" s="1">
        <v>43529</v>
      </c>
      <c r="B24" s="2">
        <v>196</v>
      </c>
      <c r="F24">
        <f>Table7[[#This Row],[Price]]-Table7[[#This Row],[Forecast(Price)]]</f>
        <v>196</v>
      </c>
    </row>
    <row r="25" spans="1:6" x14ac:dyDescent="0.25">
      <c r="A25" s="1">
        <v>43530</v>
      </c>
      <c r="B25" s="2">
        <v>201</v>
      </c>
      <c r="F25">
        <f>Table7[[#This Row],[Price]]-Table7[[#This Row],[Forecast(Price)]]</f>
        <v>201</v>
      </c>
    </row>
    <row r="26" spans="1:6" x14ac:dyDescent="0.25">
      <c r="A26" s="1">
        <v>43531</v>
      </c>
      <c r="B26" s="2">
        <v>201</v>
      </c>
      <c r="F26">
        <f>Table7[[#This Row],[Price]]-Table7[[#This Row],[Forecast(Price)]]</f>
        <v>201</v>
      </c>
    </row>
    <row r="27" spans="1:6" x14ac:dyDescent="0.25">
      <c r="A27" s="1">
        <v>43532</v>
      </c>
      <c r="B27" s="2">
        <v>205</v>
      </c>
      <c r="F27">
        <f>Table7[[#This Row],[Price]]-Table7[[#This Row],[Forecast(Price)]]</f>
        <v>205</v>
      </c>
    </row>
    <row r="28" spans="1:6" x14ac:dyDescent="0.25">
      <c r="A28" s="1">
        <v>43533</v>
      </c>
      <c r="B28" s="2">
        <v>206</v>
      </c>
      <c r="F28">
        <f>Table7[[#This Row],[Price]]-Table7[[#This Row],[Forecast(Price)]]</f>
        <v>206</v>
      </c>
    </row>
    <row r="29" spans="1:6" x14ac:dyDescent="0.25">
      <c r="A29" s="1">
        <v>43534</v>
      </c>
      <c r="B29" s="2">
        <v>200</v>
      </c>
      <c r="F29">
        <f>Table7[[#This Row],[Price]]-Table7[[#This Row],[Forecast(Price)]]</f>
        <v>200</v>
      </c>
    </row>
    <row r="30" spans="1:6" x14ac:dyDescent="0.25">
      <c r="A30" s="1">
        <v>43535</v>
      </c>
      <c r="B30" s="2">
        <v>197</v>
      </c>
      <c r="F30">
        <f>Table7[[#This Row],[Price]]-Table7[[#This Row],[Forecast(Price)]]</f>
        <v>197</v>
      </c>
    </row>
    <row r="31" spans="1:6" x14ac:dyDescent="0.25">
      <c r="A31" s="1">
        <v>43536</v>
      </c>
      <c r="B31" s="2">
        <v>197</v>
      </c>
      <c r="F31">
        <f>Table7[[#This Row],[Price]]-Table7[[#This Row],[Forecast(Price)]]</f>
        <v>197</v>
      </c>
    </row>
    <row r="32" spans="1:6" x14ac:dyDescent="0.25">
      <c r="A32" s="1">
        <v>43537</v>
      </c>
      <c r="B32" s="2">
        <v>199</v>
      </c>
      <c r="F32">
        <f>Table7[[#This Row],[Price]]-Table7[[#This Row],[Forecast(Price)]]</f>
        <v>199</v>
      </c>
    </row>
    <row r="33" spans="1:6" x14ac:dyDescent="0.25">
      <c r="A33" s="1">
        <v>43538</v>
      </c>
      <c r="B33" s="2">
        <v>197</v>
      </c>
      <c r="F33">
        <f>Table7[[#This Row],[Price]]-Table7[[#This Row],[Forecast(Price)]]</f>
        <v>197</v>
      </c>
    </row>
    <row r="34" spans="1:6" x14ac:dyDescent="0.25">
      <c r="A34" s="1">
        <v>43539</v>
      </c>
      <c r="B34" s="2">
        <v>194</v>
      </c>
      <c r="F34">
        <f>Table7[[#This Row],[Price]]-Table7[[#This Row],[Forecast(Price)]]</f>
        <v>194</v>
      </c>
    </row>
    <row r="35" spans="1:6" x14ac:dyDescent="0.25">
      <c r="A35" s="1">
        <v>43540</v>
      </c>
      <c r="B35" s="2">
        <v>195</v>
      </c>
      <c r="F35">
        <f>Table7[[#This Row],[Price]]-Table7[[#This Row],[Forecast(Price)]]</f>
        <v>195</v>
      </c>
    </row>
    <row r="36" spans="1:6" x14ac:dyDescent="0.25">
      <c r="A36" s="1">
        <v>43541</v>
      </c>
      <c r="B36" s="2">
        <v>197</v>
      </c>
      <c r="F36">
        <f>Table7[[#This Row],[Price]]-Table7[[#This Row],[Forecast(Price)]]</f>
        <v>197</v>
      </c>
    </row>
    <row r="37" spans="1:6" x14ac:dyDescent="0.25">
      <c r="A37" s="1">
        <v>43542</v>
      </c>
      <c r="B37" s="2">
        <v>194</v>
      </c>
      <c r="F37">
        <f>Table7[[#This Row],[Price]]-Table7[[#This Row],[Forecast(Price)]]</f>
        <v>194</v>
      </c>
    </row>
    <row r="38" spans="1:6" x14ac:dyDescent="0.25">
      <c r="A38" s="1">
        <v>43543</v>
      </c>
      <c r="B38" s="2">
        <v>193</v>
      </c>
      <c r="F38">
        <f>Table7[[#This Row],[Price]]-Table7[[#This Row],[Forecast(Price)]]</f>
        <v>193</v>
      </c>
    </row>
    <row r="39" spans="1:6" x14ac:dyDescent="0.25">
      <c r="A39" s="1">
        <v>43544</v>
      </c>
      <c r="B39" s="2">
        <v>187</v>
      </c>
      <c r="F39">
        <f>Table7[[#This Row],[Price]]-Table7[[#This Row],[Forecast(Price)]]</f>
        <v>187</v>
      </c>
    </row>
    <row r="40" spans="1:6" x14ac:dyDescent="0.25">
      <c r="A40" s="1">
        <v>43545</v>
      </c>
      <c r="B40" s="2">
        <v>189</v>
      </c>
      <c r="F40">
        <f>Table7[[#This Row],[Price]]-Table7[[#This Row],[Forecast(Price)]]</f>
        <v>189</v>
      </c>
    </row>
    <row r="41" spans="1:6" x14ac:dyDescent="0.25">
      <c r="A41" s="1">
        <v>43546</v>
      </c>
      <c r="B41" s="2">
        <v>191</v>
      </c>
      <c r="F41">
        <f>Table7[[#This Row],[Price]]-Table7[[#This Row],[Forecast(Price)]]</f>
        <v>191</v>
      </c>
    </row>
    <row r="42" spans="1:6" x14ac:dyDescent="0.25">
      <c r="A42" s="1">
        <v>43547</v>
      </c>
      <c r="B42" s="2">
        <v>184</v>
      </c>
      <c r="F42">
        <f>Table7[[#This Row],[Price]]-Table7[[#This Row],[Forecast(Price)]]</f>
        <v>184</v>
      </c>
    </row>
    <row r="43" spans="1:6" x14ac:dyDescent="0.25">
      <c r="A43" s="1">
        <v>43548</v>
      </c>
      <c r="B43" s="2">
        <v>186</v>
      </c>
      <c r="F43">
        <f>Table7[[#This Row],[Price]]-Table7[[#This Row],[Forecast(Price)]]</f>
        <v>186</v>
      </c>
    </row>
    <row r="44" spans="1:6" x14ac:dyDescent="0.25">
      <c r="A44" s="1">
        <v>43549</v>
      </c>
      <c r="B44" s="2">
        <v>187</v>
      </c>
      <c r="F44">
        <f>Table7[[#This Row],[Price]]-Table7[[#This Row],[Forecast(Price)]]</f>
        <v>187</v>
      </c>
    </row>
    <row r="45" spans="1:6" x14ac:dyDescent="0.25">
      <c r="A45" s="1">
        <v>43550</v>
      </c>
      <c r="B45" s="2">
        <v>191</v>
      </c>
      <c r="F45">
        <f>Table7[[#This Row],[Price]]-Table7[[#This Row],[Forecast(Price)]]</f>
        <v>191</v>
      </c>
    </row>
    <row r="46" spans="1:6" x14ac:dyDescent="0.25">
      <c r="A46" s="1">
        <v>43551</v>
      </c>
      <c r="B46" s="2">
        <v>191</v>
      </c>
      <c r="F46">
        <f>Table7[[#This Row],[Price]]-Table7[[#This Row],[Forecast(Price)]]</f>
        <v>191</v>
      </c>
    </row>
    <row r="47" spans="1:6" x14ac:dyDescent="0.25">
      <c r="A47" s="1">
        <v>43552</v>
      </c>
      <c r="B47" s="2">
        <v>190</v>
      </c>
      <c r="F47">
        <f>Table7[[#This Row],[Price]]-Table7[[#This Row],[Forecast(Price)]]</f>
        <v>190</v>
      </c>
    </row>
    <row r="48" spans="1:6" x14ac:dyDescent="0.25">
      <c r="A48" s="1">
        <v>43553</v>
      </c>
      <c r="B48" s="2">
        <v>189</v>
      </c>
      <c r="F48">
        <f>Table7[[#This Row],[Price]]-Table7[[#This Row],[Forecast(Price)]]</f>
        <v>189</v>
      </c>
    </row>
    <row r="49" spans="1:6" x14ac:dyDescent="0.25">
      <c r="A49" s="1">
        <v>43554</v>
      </c>
      <c r="B49" s="2">
        <v>188</v>
      </c>
      <c r="F49">
        <f>Table7[[#This Row],[Price]]-Table7[[#This Row],[Forecast(Price)]]</f>
        <v>188</v>
      </c>
    </row>
    <row r="50" spans="1:6" x14ac:dyDescent="0.25">
      <c r="A50" s="1">
        <v>43555</v>
      </c>
      <c r="B50" s="2">
        <v>183</v>
      </c>
      <c r="F50">
        <f>Table7[[#This Row],[Price]]-Table7[[#This Row],[Forecast(Price)]]</f>
        <v>183</v>
      </c>
    </row>
    <row r="51" spans="1:6" x14ac:dyDescent="0.25">
      <c r="A51" s="1">
        <v>43556</v>
      </c>
      <c r="B51" s="2">
        <v>181</v>
      </c>
      <c r="F51">
        <f>Table7[[#This Row],[Price]]-Table7[[#This Row],[Forecast(Price)]]</f>
        <v>181</v>
      </c>
    </row>
    <row r="52" spans="1:6" x14ac:dyDescent="0.25">
      <c r="A52" s="1">
        <v>43557</v>
      </c>
      <c r="B52" s="2">
        <v>185</v>
      </c>
      <c r="F52">
        <f>Table7[[#This Row],[Price]]-Table7[[#This Row],[Forecast(Price)]]</f>
        <v>185</v>
      </c>
    </row>
    <row r="53" spans="1:6" x14ac:dyDescent="0.25">
      <c r="A53" s="1">
        <v>43558</v>
      </c>
      <c r="B53" s="2">
        <v>187</v>
      </c>
      <c r="F53">
        <f>Table7[[#This Row],[Price]]-Table7[[#This Row],[Forecast(Price)]]</f>
        <v>187</v>
      </c>
    </row>
    <row r="54" spans="1:6" x14ac:dyDescent="0.25">
      <c r="A54" s="1">
        <v>43559</v>
      </c>
      <c r="B54" s="2">
        <v>185</v>
      </c>
      <c r="F54">
        <f>Table7[[#This Row],[Price]]-Table7[[#This Row],[Forecast(Price)]]</f>
        <v>185</v>
      </c>
    </row>
    <row r="55" spans="1:6" x14ac:dyDescent="0.25">
      <c r="A55" s="1">
        <v>43560</v>
      </c>
      <c r="B55" s="2">
        <v>185</v>
      </c>
      <c r="F55">
        <f>Table7[[#This Row],[Price]]-Table7[[#This Row],[Forecast(Price)]]</f>
        <v>185</v>
      </c>
    </row>
    <row r="56" spans="1:6" x14ac:dyDescent="0.25">
      <c r="A56" s="1">
        <v>43561</v>
      </c>
      <c r="B56" s="2">
        <v>182</v>
      </c>
      <c r="F56">
        <f>Table7[[#This Row],[Price]]-Table7[[#This Row],[Forecast(Price)]]</f>
        <v>182</v>
      </c>
    </row>
    <row r="57" spans="1:6" x14ac:dyDescent="0.25">
      <c r="A57" s="1">
        <v>43562</v>
      </c>
      <c r="B57" s="2">
        <v>180</v>
      </c>
      <c r="F57">
        <f>Table7[[#This Row],[Price]]-Table7[[#This Row],[Forecast(Price)]]</f>
        <v>180</v>
      </c>
    </row>
    <row r="58" spans="1:6" x14ac:dyDescent="0.25">
      <c r="A58" s="1">
        <v>43563</v>
      </c>
      <c r="B58" s="2">
        <v>177</v>
      </c>
      <c r="F58">
        <f>Table7[[#This Row],[Price]]-Table7[[#This Row],[Forecast(Price)]]</f>
        <v>177</v>
      </c>
    </row>
    <row r="59" spans="1:6" x14ac:dyDescent="0.25">
      <c r="A59" s="1">
        <v>43564</v>
      </c>
      <c r="B59" s="2">
        <v>179</v>
      </c>
      <c r="F59">
        <f>Table7[[#This Row],[Price]]-Table7[[#This Row],[Forecast(Price)]]</f>
        <v>179</v>
      </c>
    </row>
    <row r="60" spans="1:6" x14ac:dyDescent="0.25">
      <c r="A60" s="1">
        <v>43565</v>
      </c>
      <c r="B60" s="2">
        <v>177</v>
      </c>
      <c r="F60">
        <f>Table7[[#This Row],[Price]]-Table7[[#This Row],[Forecast(Price)]]</f>
        <v>177</v>
      </c>
    </row>
    <row r="61" spans="1:6" x14ac:dyDescent="0.25">
      <c r="A61" s="1">
        <v>43566</v>
      </c>
      <c r="B61" s="2">
        <v>178</v>
      </c>
      <c r="F61">
        <f>Table7[[#This Row],[Price]]-Table7[[#This Row],[Forecast(Price)]]</f>
        <v>178</v>
      </c>
    </row>
    <row r="62" spans="1:6" x14ac:dyDescent="0.25">
      <c r="A62" s="1">
        <v>43567</v>
      </c>
      <c r="B62" s="2">
        <v>175</v>
      </c>
      <c r="F62">
        <f>Table7[[#This Row],[Price]]-Table7[[#This Row],[Forecast(Price)]]</f>
        <v>175</v>
      </c>
    </row>
    <row r="63" spans="1:6" x14ac:dyDescent="0.25">
      <c r="A63" s="1">
        <v>43568</v>
      </c>
      <c r="B63" s="2">
        <v>181</v>
      </c>
      <c r="F63">
        <f>Table7[[#This Row],[Price]]-Table7[[#This Row],[Forecast(Price)]]</f>
        <v>181</v>
      </c>
    </row>
    <row r="64" spans="1:6" x14ac:dyDescent="0.25">
      <c r="A64" s="1">
        <v>43569</v>
      </c>
      <c r="B64" s="2">
        <v>181</v>
      </c>
      <c r="F64">
        <f>Table7[[#This Row],[Price]]-Table7[[#This Row],[Forecast(Price)]]</f>
        <v>181</v>
      </c>
    </row>
    <row r="65" spans="1:6" x14ac:dyDescent="0.25">
      <c r="A65" s="1">
        <v>43570</v>
      </c>
      <c r="B65" s="2">
        <v>183</v>
      </c>
      <c r="F65">
        <f>Table7[[#This Row],[Price]]-Table7[[#This Row],[Forecast(Price)]]</f>
        <v>183</v>
      </c>
    </row>
    <row r="66" spans="1:6" x14ac:dyDescent="0.25">
      <c r="A66" s="1">
        <v>43571</v>
      </c>
      <c r="B66" s="2">
        <v>180</v>
      </c>
      <c r="F66">
        <f>Table7[[#This Row],[Price]]-Table7[[#This Row],[Forecast(Price)]]</f>
        <v>180</v>
      </c>
    </row>
    <row r="67" spans="1:6" x14ac:dyDescent="0.25">
      <c r="A67" s="1">
        <v>43572</v>
      </c>
      <c r="B67" s="2">
        <v>180</v>
      </c>
      <c r="F67">
        <f>Table7[[#This Row],[Price]]-Table7[[#This Row],[Forecast(Price)]]</f>
        <v>180</v>
      </c>
    </row>
    <row r="68" spans="1:6" x14ac:dyDescent="0.25">
      <c r="A68" s="1">
        <v>43573</v>
      </c>
      <c r="B68" s="2">
        <v>179</v>
      </c>
      <c r="F68">
        <f>Table7[[#This Row],[Price]]-Table7[[#This Row],[Forecast(Price)]]</f>
        <v>179</v>
      </c>
    </row>
    <row r="69" spans="1:6" x14ac:dyDescent="0.25">
      <c r="A69" s="1">
        <v>43574</v>
      </c>
      <c r="B69" s="2">
        <v>171</v>
      </c>
      <c r="F69">
        <f>Table7[[#This Row],[Price]]-Table7[[#This Row],[Forecast(Price)]]</f>
        <v>171</v>
      </c>
    </row>
    <row r="70" spans="1:6" x14ac:dyDescent="0.25">
      <c r="A70" s="1">
        <v>43575</v>
      </c>
      <c r="B70" s="2">
        <v>168</v>
      </c>
      <c r="F70">
        <f>Table7[[#This Row],[Price]]-Table7[[#This Row],[Forecast(Price)]]</f>
        <v>168</v>
      </c>
    </row>
    <row r="71" spans="1:6" x14ac:dyDescent="0.25">
      <c r="A71" s="1">
        <v>43576</v>
      </c>
      <c r="B71" s="2">
        <v>169</v>
      </c>
      <c r="F71">
        <f>Table7[[#This Row],[Price]]-Table7[[#This Row],[Forecast(Price)]]</f>
        <v>169</v>
      </c>
    </row>
    <row r="72" spans="1:6" x14ac:dyDescent="0.25">
      <c r="A72" s="1">
        <v>43577</v>
      </c>
      <c r="B72" s="2">
        <v>169</v>
      </c>
      <c r="F72">
        <f>Table7[[#This Row],[Price]]-Table7[[#This Row],[Forecast(Price)]]</f>
        <v>169</v>
      </c>
    </row>
    <row r="73" spans="1:6" x14ac:dyDescent="0.25">
      <c r="A73" s="1">
        <v>43578</v>
      </c>
      <c r="B73" s="2">
        <v>174</v>
      </c>
      <c r="F73">
        <f>Table7[[#This Row],[Price]]-Table7[[#This Row],[Forecast(Price)]]</f>
        <v>174</v>
      </c>
    </row>
    <row r="74" spans="1:6" x14ac:dyDescent="0.25">
      <c r="A74" s="1">
        <v>43579</v>
      </c>
      <c r="B74" s="2">
        <v>177</v>
      </c>
      <c r="F74">
        <f>Table7[[#This Row],[Price]]-Table7[[#This Row],[Forecast(Price)]]</f>
        <v>177</v>
      </c>
    </row>
    <row r="75" spans="1:6" x14ac:dyDescent="0.25">
      <c r="A75" s="1">
        <v>43580</v>
      </c>
      <c r="B75" s="2">
        <v>176</v>
      </c>
      <c r="F75">
        <f>Table7[[#This Row],[Price]]-Table7[[#This Row],[Forecast(Price)]]</f>
        <v>176</v>
      </c>
    </row>
    <row r="76" spans="1:6" x14ac:dyDescent="0.25">
      <c r="A76" s="1">
        <v>43581</v>
      </c>
      <c r="B76" s="2">
        <v>176</v>
      </c>
      <c r="F76">
        <f>Table7[[#This Row],[Price]]-Table7[[#This Row],[Forecast(Price)]]</f>
        <v>176</v>
      </c>
    </row>
    <row r="77" spans="1:6" x14ac:dyDescent="0.25">
      <c r="A77" s="1">
        <v>43582</v>
      </c>
      <c r="B77" s="2">
        <v>177</v>
      </c>
      <c r="F77">
        <f>Table7[[#This Row],[Price]]-Table7[[#This Row],[Forecast(Price)]]</f>
        <v>177</v>
      </c>
    </row>
    <row r="78" spans="1:6" x14ac:dyDescent="0.25">
      <c r="A78" s="1">
        <v>43583</v>
      </c>
      <c r="B78" s="2">
        <v>177</v>
      </c>
      <c r="F78">
        <f>Table7[[#This Row],[Price]]-Table7[[#This Row],[Forecast(Price)]]</f>
        <v>177</v>
      </c>
    </row>
    <row r="79" spans="1:6" x14ac:dyDescent="0.25">
      <c r="A79" s="1">
        <v>43584</v>
      </c>
      <c r="B79" s="2">
        <v>178</v>
      </c>
      <c r="F79">
        <f>Table7[[#This Row],[Price]]-Table7[[#This Row],[Forecast(Price)]]</f>
        <v>178</v>
      </c>
    </row>
    <row r="80" spans="1:6" x14ac:dyDescent="0.25">
      <c r="A80" s="1">
        <v>43585</v>
      </c>
      <c r="B80" s="2">
        <v>179</v>
      </c>
      <c r="F80">
        <f>Table7[[#This Row],[Price]]-Table7[[#This Row],[Forecast(Price)]]</f>
        <v>179</v>
      </c>
    </row>
    <row r="81" spans="1:6" x14ac:dyDescent="0.25">
      <c r="A81" s="1">
        <v>43586</v>
      </c>
      <c r="B81" s="2">
        <v>178</v>
      </c>
      <c r="F81">
        <f>Table7[[#This Row],[Price]]-Table7[[#This Row],[Forecast(Price)]]</f>
        <v>178</v>
      </c>
    </row>
    <row r="82" spans="1:6" x14ac:dyDescent="0.25">
      <c r="A82" s="1">
        <v>43587</v>
      </c>
      <c r="B82" s="2">
        <v>178</v>
      </c>
      <c r="F82">
        <f>Table7[[#This Row],[Price]]-Table7[[#This Row],[Forecast(Price)]]</f>
        <v>178</v>
      </c>
    </row>
    <row r="83" spans="1:6" x14ac:dyDescent="0.25">
      <c r="A83" s="1">
        <v>43588</v>
      </c>
      <c r="B83" s="2">
        <v>175</v>
      </c>
      <c r="F83">
        <f>Table7[[#This Row],[Price]]-Table7[[#This Row],[Forecast(Price)]]</f>
        <v>175</v>
      </c>
    </row>
    <row r="84" spans="1:6" x14ac:dyDescent="0.25">
      <c r="A84" s="1">
        <v>43589</v>
      </c>
      <c r="B84" s="2">
        <v>173</v>
      </c>
      <c r="F84">
        <f>Table7[[#This Row],[Price]]-Table7[[#This Row],[Forecast(Price)]]</f>
        <v>173</v>
      </c>
    </row>
    <row r="85" spans="1:6" x14ac:dyDescent="0.25">
      <c r="A85" s="1">
        <v>43590</v>
      </c>
      <c r="B85" s="2">
        <v>173</v>
      </c>
      <c r="F85">
        <f>Table7[[#This Row],[Price]]-Table7[[#This Row],[Forecast(Price)]]</f>
        <v>173</v>
      </c>
    </row>
    <row r="86" spans="1:6" x14ac:dyDescent="0.25">
      <c r="A86" s="1">
        <v>43591</v>
      </c>
      <c r="B86" s="2">
        <v>175</v>
      </c>
      <c r="F86">
        <f>Table7[[#This Row],[Price]]-Table7[[#This Row],[Forecast(Price)]]</f>
        <v>175</v>
      </c>
    </row>
    <row r="87" spans="1:6" x14ac:dyDescent="0.25">
      <c r="A87" s="1">
        <v>43592</v>
      </c>
      <c r="B87" s="2">
        <v>179</v>
      </c>
      <c r="F87">
        <f>Table7[[#This Row],[Price]]-Table7[[#This Row],[Forecast(Price)]]</f>
        <v>179</v>
      </c>
    </row>
    <row r="88" spans="1:6" x14ac:dyDescent="0.25">
      <c r="A88" s="1">
        <v>43593</v>
      </c>
      <c r="B88" s="2">
        <v>172</v>
      </c>
      <c r="F88">
        <f>Table7[[#This Row],[Price]]-Table7[[#This Row],[Forecast(Price)]]</f>
        <v>172</v>
      </c>
    </row>
    <row r="89" spans="1:6" x14ac:dyDescent="0.25">
      <c r="A89" s="1">
        <v>43594</v>
      </c>
      <c r="B89" s="2">
        <v>176</v>
      </c>
      <c r="F89">
        <f>Table7[[#This Row],[Price]]-Table7[[#This Row],[Forecast(Price)]]</f>
        <v>176</v>
      </c>
    </row>
    <row r="90" spans="1:6" x14ac:dyDescent="0.25">
      <c r="A90" s="1">
        <v>43595</v>
      </c>
      <c r="B90" s="2">
        <v>175</v>
      </c>
      <c r="F90">
        <f>Table7[[#This Row],[Price]]-Table7[[#This Row],[Forecast(Price)]]</f>
        <v>175</v>
      </c>
    </row>
    <row r="91" spans="1:6" x14ac:dyDescent="0.25">
      <c r="A91" s="1">
        <v>43596</v>
      </c>
      <c r="B91" s="2">
        <v>177</v>
      </c>
      <c r="F91">
        <f>Table7[[#This Row],[Price]]-Table7[[#This Row],[Forecast(Price)]]</f>
        <v>177</v>
      </c>
    </row>
    <row r="92" spans="1:6" x14ac:dyDescent="0.25">
      <c r="A92" s="1">
        <v>43597</v>
      </c>
      <c r="B92" s="2">
        <v>180</v>
      </c>
      <c r="F92">
        <f>Table7[[#This Row],[Price]]-Table7[[#This Row],[Forecast(Price)]]</f>
        <v>180</v>
      </c>
    </row>
    <row r="93" spans="1:6" x14ac:dyDescent="0.25">
      <c r="A93" s="1">
        <v>43598</v>
      </c>
      <c r="B93" s="2">
        <v>181</v>
      </c>
      <c r="F93">
        <f>Table7[[#This Row],[Price]]-Table7[[#This Row],[Forecast(Price)]]</f>
        <v>181</v>
      </c>
    </row>
    <row r="94" spans="1:6" x14ac:dyDescent="0.25">
      <c r="A94" s="1">
        <v>43599</v>
      </c>
      <c r="B94" s="2">
        <v>181</v>
      </c>
      <c r="F94">
        <f>Table7[[#This Row],[Price]]-Table7[[#This Row],[Forecast(Price)]]</f>
        <v>181</v>
      </c>
    </row>
    <row r="95" spans="1:6" x14ac:dyDescent="0.25">
      <c r="A95" s="1">
        <v>43600</v>
      </c>
      <c r="B95" s="2">
        <v>180</v>
      </c>
      <c r="F95">
        <f>Table7[[#This Row],[Price]]-Table7[[#This Row],[Forecast(Price)]]</f>
        <v>180</v>
      </c>
    </row>
    <row r="96" spans="1:6" x14ac:dyDescent="0.25">
      <c r="A96" s="1">
        <v>43601</v>
      </c>
      <c r="B96" s="2">
        <v>181</v>
      </c>
      <c r="F96">
        <f>Table7[[#This Row],[Price]]-Table7[[#This Row],[Forecast(Price)]]</f>
        <v>181</v>
      </c>
    </row>
    <row r="97" spans="1:6" x14ac:dyDescent="0.25">
      <c r="A97" s="1">
        <v>43602</v>
      </c>
      <c r="B97" s="2">
        <v>180</v>
      </c>
      <c r="F97">
        <f>Table7[[#This Row],[Price]]-Table7[[#This Row],[Forecast(Price)]]</f>
        <v>180</v>
      </c>
    </row>
    <row r="98" spans="1:6" x14ac:dyDescent="0.25">
      <c r="A98" s="1">
        <v>43603</v>
      </c>
      <c r="B98" s="2">
        <v>175</v>
      </c>
      <c r="F98">
        <f>Table7[[#This Row],[Price]]-Table7[[#This Row],[Forecast(Price)]]</f>
        <v>175</v>
      </c>
    </row>
    <row r="99" spans="1:6" x14ac:dyDescent="0.25">
      <c r="A99" s="1">
        <v>43604</v>
      </c>
      <c r="B99" s="2">
        <v>173</v>
      </c>
      <c r="F99">
        <f>Table7[[#This Row],[Price]]-Table7[[#This Row],[Forecast(Price)]]</f>
        <v>173</v>
      </c>
    </row>
    <row r="100" spans="1:6" x14ac:dyDescent="0.25">
      <c r="A100" s="1">
        <v>43605</v>
      </c>
      <c r="B100" s="2">
        <v>171</v>
      </c>
      <c r="F100">
        <f>Table7[[#This Row],[Price]]-Table7[[#This Row],[Forecast(Price)]]</f>
        <v>171</v>
      </c>
    </row>
    <row r="101" spans="1:6" x14ac:dyDescent="0.25">
      <c r="A101" s="1">
        <v>43606</v>
      </c>
      <c r="B101" s="2">
        <v>172</v>
      </c>
      <c r="F101">
        <f>Table7[[#This Row],[Price]]-Table7[[#This Row],[Forecast(Price)]]</f>
        <v>172</v>
      </c>
    </row>
    <row r="102" spans="1:6" x14ac:dyDescent="0.25">
      <c r="A102" s="1">
        <v>43607</v>
      </c>
      <c r="B102" s="2">
        <v>172</v>
      </c>
      <c r="F102">
        <f>Table7[[#This Row],[Price]]-Table7[[#This Row],[Forecast(Price)]]</f>
        <v>172</v>
      </c>
    </row>
    <row r="103" spans="1:6" x14ac:dyDescent="0.25">
      <c r="A103" s="1">
        <v>43608</v>
      </c>
      <c r="B103" s="2">
        <v>174</v>
      </c>
      <c r="F103">
        <f>Table7[[#This Row],[Price]]-Table7[[#This Row],[Forecast(Price)]]</f>
        <v>174</v>
      </c>
    </row>
    <row r="104" spans="1:6" x14ac:dyDescent="0.25">
      <c r="A104" s="1">
        <v>43609</v>
      </c>
      <c r="B104" s="2">
        <v>175</v>
      </c>
      <c r="F104">
        <f>Table7[[#This Row],[Price]]-Table7[[#This Row],[Forecast(Price)]]</f>
        <v>175</v>
      </c>
    </row>
    <row r="105" spans="1:6" x14ac:dyDescent="0.25">
      <c r="A105" s="1">
        <v>43610</v>
      </c>
      <c r="B105" s="2">
        <v>172</v>
      </c>
      <c r="F105">
        <f>Table7[[#This Row],[Price]]-Table7[[#This Row],[Forecast(Price)]]</f>
        <v>172</v>
      </c>
    </row>
    <row r="106" spans="1:6" x14ac:dyDescent="0.25">
      <c r="A106" s="1">
        <v>43611</v>
      </c>
      <c r="B106" s="2">
        <v>168</v>
      </c>
      <c r="F106">
        <f>Table7[[#This Row],[Price]]-Table7[[#This Row],[Forecast(Price)]]</f>
        <v>168</v>
      </c>
    </row>
    <row r="107" spans="1:6" x14ac:dyDescent="0.25">
      <c r="A107" s="1">
        <v>43612</v>
      </c>
      <c r="B107" s="2">
        <v>166</v>
      </c>
      <c r="F107">
        <f>Table7[[#This Row],[Price]]-Table7[[#This Row],[Forecast(Price)]]</f>
        <v>166</v>
      </c>
    </row>
    <row r="108" spans="1:6" x14ac:dyDescent="0.25">
      <c r="A108" s="1">
        <v>43613</v>
      </c>
      <c r="B108" s="2">
        <v>164</v>
      </c>
      <c r="F108">
        <f>Table7[[#This Row],[Price]]-Table7[[#This Row],[Forecast(Price)]]</f>
        <v>164</v>
      </c>
    </row>
    <row r="109" spans="1:6" x14ac:dyDescent="0.25">
      <c r="A109" s="1">
        <v>43614</v>
      </c>
      <c r="B109" s="2">
        <v>161</v>
      </c>
      <c r="F109">
        <f>Table7[[#This Row],[Price]]-Table7[[#This Row],[Forecast(Price)]]</f>
        <v>161</v>
      </c>
    </row>
    <row r="110" spans="1:6" x14ac:dyDescent="0.25">
      <c r="A110" s="1">
        <v>43615</v>
      </c>
      <c r="B110" s="2">
        <v>158</v>
      </c>
      <c r="F110">
        <f>Table7[[#This Row],[Price]]-Table7[[#This Row],[Forecast(Price)]]</f>
        <v>158</v>
      </c>
    </row>
    <row r="111" spans="1:6" x14ac:dyDescent="0.25">
      <c r="A111" s="1">
        <v>43616</v>
      </c>
      <c r="B111" s="2">
        <v>157</v>
      </c>
      <c r="F111">
        <f>Table7[[#This Row],[Price]]-Table7[[#This Row],[Forecast(Price)]]</f>
        <v>157</v>
      </c>
    </row>
    <row r="112" spans="1:6" x14ac:dyDescent="0.25">
      <c r="A112" s="1">
        <v>43617</v>
      </c>
      <c r="B112" s="2">
        <v>157</v>
      </c>
      <c r="F112">
        <f>Table7[[#This Row],[Price]]-Table7[[#This Row],[Forecast(Price)]]</f>
        <v>157</v>
      </c>
    </row>
    <row r="113" spans="1:6" x14ac:dyDescent="0.25">
      <c r="A113" s="1">
        <v>43618</v>
      </c>
      <c r="B113" s="2">
        <v>156</v>
      </c>
      <c r="F113">
        <f>Table7[[#This Row],[Price]]-Table7[[#This Row],[Forecast(Price)]]</f>
        <v>156</v>
      </c>
    </row>
    <row r="114" spans="1:6" x14ac:dyDescent="0.25">
      <c r="A114" s="1">
        <v>43619</v>
      </c>
      <c r="B114" s="2">
        <v>155</v>
      </c>
      <c r="F114">
        <f>Table7[[#This Row],[Price]]-Table7[[#This Row],[Forecast(Price)]]</f>
        <v>155</v>
      </c>
    </row>
    <row r="115" spans="1:6" x14ac:dyDescent="0.25">
      <c r="A115" s="1">
        <v>43620</v>
      </c>
      <c r="B115" s="2">
        <v>156</v>
      </c>
      <c r="F115">
        <f>Table7[[#This Row],[Price]]-Table7[[#This Row],[Forecast(Price)]]</f>
        <v>156</v>
      </c>
    </row>
    <row r="116" spans="1:6" x14ac:dyDescent="0.25">
      <c r="A116" s="1">
        <v>43621</v>
      </c>
      <c r="B116" s="2">
        <v>161</v>
      </c>
      <c r="F116">
        <f>Table7[[#This Row],[Price]]-Table7[[#This Row],[Forecast(Price)]]</f>
        <v>161</v>
      </c>
    </row>
    <row r="117" spans="1:6" x14ac:dyDescent="0.25">
      <c r="A117" s="1">
        <v>43622</v>
      </c>
      <c r="B117" s="2">
        <v>165</v>
      </c>
      <c r="F117">
        <f>Table7[[#This Row],[Price]]-Table7[[#This Row],[Forecast(Price)]]</f>
        <v>165</v>
      </c>
    </row>
    <row r="118" spans="1:6" x14ac:dyDescent="0.25">
      <c r="A118" s="1">
        <v>43623</v>
      </c>
      <c r="B118" s="2">
        <v>167</v>
      </c>
      <c r="F118">
        <f>Table7[[#This Row],[Price]]-Table7[[#This Row],[Forecast(Price)]]</f>
        <v>167</v>
      </c>
    </row>
    <row r="119" spans="1:6" x14ac:dyDescent="0.25">
      <c r="A119" s="1">
        <v>43624</v>
      </c>
      <c r="B119" s="2">
        <v>169</v>
      </c>
      <c r="F119">
        <f>Table7[[#This Row],[Price]]-Table7[[#This Row],[Forecast(Price)]]</f>
        <v>169</v>
      </c>
    </row>
    <row r="120" spans="1:6" x14ac:dyDescent="0.25">
      <c r="A120" s="1">
        <v>43625</v>
      </c>
      <c r="B120" s="2">
        <v>170</v>
      </c>
      <c r="F120">
        <f>Table7[[#This Row],[Price]]-Table7[[#This Row],[Forecast(Price)]]</f>
        <v>170</v>
      </c>
    </row>
    <row r="121" spans="1:6" x14ac:dyDescent="0.25">
      <c r="A121" s="1">
        <v>43626</v>
      </c>
      <c r="B121" s="2">
        <v>171</v>
      </c>
      <c r="F121">
        <f>Table7[[#This Row],[Price]]-Table7[[#This Row],[Forecast(Price)]]</f>
        <v>171</v>
      </c>
    </row>
    <row r="122" spans="1:6" x14ac:dyDescent="0.25">
      <c r="A122" s="1">
        <v>43627</v>
      </c>
      <c r="B122" s="2">
        <v>171</v>
      </c>
      <c r="F122">
        <f>Table7[[#This Row],[Price]]-Table7[[#This Row],[Forecast(Price)]]</f>
        <v>171</v>
      </c>
    </row>
    <row r="123" spans="1:6" x14ac:dyDescent="0.25">
      <c r="A123" s="1">
        <v>43628</v>
      </c>
      <c r="B123" s="2">
        <v>166</v>
      </c>
      <c r="F123">
        <f>Table7[[#This Row],[Price]]-Table7[[#This Row],[Forecast(Price)]]</f>
        <v>166</v>
      </c>
    </row>
    <row r="124" spans="1:6" x14ac:dyDescent="0.25">
      <c r="A124" s="1">
        <v>43629</v>
      </c>
      <c r="B124" s="2">
        <v>169</v>
      </c>
      <c r="F124">
        <f>Table7[[#This Row],[Price]]-Table7[[#This Row],[Forecast(Price)]]</f>
        <v>169</v>
      </c>
    </row>
    <row r="125" spans="1:6" x14ac:dyDescent="0.25">
      <c r="A125" s="1">
        <v>43630</v>
      </c>
      <c r="B125" s="2">
        <v>169</v>
      </c>
      <c r="F125">
        <f>Table7[[#This Row],[Price]]-Table7[[#This Row],[Forecast(Price)]]</f>
        <v>169</v>
      </c>
    </row>
    <row r="126" spans="1:6" x14ac:dyDescent="0.25">
      <c r="A126" s="1">
        <v>43631</v>
      </c>
      <c r="B126" s="2">
        <v>168</v>
      </c>
      <c r="F126">
        <f>Table7[[#This Row],[Price]]-Table7[[#This Row],[Forecast(Price)]]</f>
        <v>168</v>
      </c>
    </row>
    <row r="127" spans="1:6" x14ac:dyDescent="0.25">
      <c r="A127" s="1">
        <v>43632</v>
      </c>
      <c r="B127" s="2">
        <v>169</v>
      </c>
      <c r="F127">
        <f>Table7[[#This Row],[Price]]-Table7[[#This Row],[Forecast(Price)]]</f>
        <v>169</v>
      </c>
    </row>
    <row r="128" spans="1:6" x14ac:dyDescent="0.25">
      <c r="A128" s="1">
        <v>43633</v>
      </c>
      <c r="B128" s="2">
        <v>169</v>
      </c>
      <c r="F128">
        <f>Table7[[#This Row],[Price]]-Table7[[#This Row],[Forecast(Price)]]</f>
        <v>169</v>
      </c>
    </row>
    <row r="129" spans="1:6" x14ac:dyDescent="0.25">
      <c r="A129" s="1">
        <v>43634</v>
      </c>
      <c r="B129" s="2">
        <v>169</v>
      </c>
      <c r="F129">
        <f>Table7[[#This Row],[Price]]-Table7[[#This Row],[Forecast(Price)]]</f>
        <v>169</v>
      </c>
    </row>
    <row r="130" spans="1:6" x14ac:dyDescent="0.25">
      <c r="A130" s="1">
        <v>43635</v>
      </c>
      <c r="B130" s="2">
        <v>170</v>
      </c>
      <c r="F130">
        <f>Table7[[#This Row],[Price]]-Table7[[#This Row],[Forecast(Price)]]</f>
        <v>170</v>
      </c>
    </row>
    <row r="131" spans="1:6" x14ac:dyDescent="0.25">
      <c r="A131" s="1">
        <v>43636</v>
      </c>
      <c r="B131" s="2">
        <v>171</v>
      </c>
      <c r="F131">
        <f>Table7[[#This Row],[Price]]-Table7[[#This Row],[Forecast(Price)]]</f>
        <v>171</v>
      </c>
    </row>
    <row r="132" spans="1:6" x14ac:dyDescent="0.25">
      <c r="A132" s="1">
        <v>43637</v>
      </c>
      <c r="B132" s="2">
        <v>169</v>
      </c>
      <c r="F132">
        <f>Table7[[#This Row],[Price]]-Table7[[#This Row],[Forecast(Price)]]</f>
        <v>169</v>
      </c>
    </row>
    <row r="133" spans="1:6" x14ac:dyDescent="0.25">
      <c r="A133" s="1">
        <v>43638</v>
      </c>
      <c r="B133" s="2">
        <v>170</v>
      </c>
      <c r="F133">
        <f>Table7[[#This Row],[Price]]-Table7[[#This Row],[Forecast(Price)]]</f>
        <v>170</v>
      </c>
    </row>
    <row r="134" spans="1:6" x14ac:dyDescent="0.25">
      <c r="A134" s="1">
        <v>43639</v>
      </c>
      <c r="B134" s="2">
        <v>170</v>
      </c>
      <c r="F134">
        <f>Table7[[#This Row],[Price]]-Table7[[#This Row],[Forecast(Price)]]</f>
        <v>170</v>
      </c>
    </row>
    <row r="135" spans="1:6" x14ac:dyDescent="0.25">
      <c r="A135" s="1">
        <v>43640</v>
      </c>
      <c r="B135" s="2">
        <v>170</v>
      </c>
      <c r="F135">
        <f>Table7[[#This Row],[Price]]-Table7[[#This Row],[Forecast(Price)]]</f>
        <v>170</v>
      </c>
    </row>
    <row r="136" spans="1:6" x14ac:dyDescent="0.25">
      <c r="A136" s="1">
        <v>43641</v>
      </c>
      <c r="B136" s="2">
        <v>169</v>
      </c>
      <c r="F136">
        <f>Table7[[#This Row],[Price]]-Table7[[#This Row],[Forecast(Price)]]</f>
        <v>169</v>
      </c>
    </row>
    <row r="137" spans="1:6" x14ac:dyDescent="0.25">
      <c r="A137" s="1">
        <v>43642</v>
      </c>
      <c r="B137" s="2">
        <v>170</v>
      </c>
      <c r="F137">
        <f>Table7[[#This Row],[Price]]-Table7[[#This Row],[Forecast(Price)]]</f>
        <v>170</v>
      </c>
    </row>
    <row r="138" spans="1:6" x14ac:dyDescent="0.25">
      <c r="A138" s="1">
        <v>43643</v>
      </c>
      <c r="B138" s="2">
        <v>167</v>
      </c>
      <c r="F138">
        <f>Table7[[#This Row],[Price]]-Table7[[#This Row],[Forecast(Price)]]</f>
        <v>167</v>
      </c>
    </row>
    <row r="139" spans="1:6" x14ac:dyDescent="0.25">
      <c r="A139" s="1">
        <v>43644</v>
      </c>
      <c r="B139" s="2">
        <v>169</v>
      </c>
      <c r="F139">
        <f>Table7[[#This Row],[Price]]-Table7[[#This Row],[Forecast(Price)]]</f>
        <v>169</v>
      </c>
    </row>
    <row r="140" spans="1:6" x14ac:dyDescent="0.25">
      <c r="A140" s="1">
        <v>43645</v>
      </c>
      <c r="B140" s="2">
        <v>170</v>
      </c>
      <c r="F140">
        <f>Table7[[#This Row],[Price]]-Table7[[#This Row],[Forecast(Price)]]</f>
        <v>170</v>
      </c>
    </row>
    <row r="141" spans="1:6" x14ac:dyDescent="0.25">
      <c r="A141" s="1">
        <v>43646</v>
      </c>
      <c r="B141" s="2">
        <v>168</v>
      </c>
      <c r="F141">
        <f>Table7[[#This Row],[Price]]-Table7[[#This Row],[Forecast(Price)]]</f>
        <v>168</v>
      </c>
    </row>
    <row r="142" spans="1:6" x14ac:dyDescent="0.25">
      <c r="A142" s="1">
        <v>43647</v>
      </c>
      <c r="B142" s="2">
        <v>170</v>
      </c>
      <c r="F142">
        <f>Table7[[#This Row],[Price]]-Table7[[#This Row],[Forecast(Price)]]</f>
        <v>170</v>
      </c>
    </row>
    <row r="143" spans="1:6" x14ac:dyDescent="0.25">
      <c r="A143" s="1">
        <v>43648</v>
      </c>
      <c r="B143" s="2">
        <v>169</v>
      </c>
      <c r="F143">
        <f>Table7[[#This Row],[Price]]-Table7[[#This Row],[Forecast(Price)]]</f>
        <v>169</v>
      </c>
    </row>
    <row r="144" spans="1:6" x14ac:dyDescent="0.25">
      <c r="A144" s="1">
        <v>43649</v>
      </c>
      <c r="B144" s="2">
        <v>169</v>
      </c>
      <c r="F144">
        <f>Table7[[#This Row],[Price]]-Table7[[#This Row],[Forecast(Price)]]</f>
        <v>169</v>
      </c>
    </row>
    <row r="145" spans="1:6" x14ac:dyDescent="0.25">
      <c r="A145" s="1">
        <v>43650</v>
      </c>
      <c r="B145" s="2">
        <v>167</v>
      </c>
      <c r="F145">
        <f>Table7[[#This Row],[Price]]-Table7[[#This Row],[Forecast(Price)]]</f>
        <v>167</v>
      </c>
    </row>
    <row r="146" spans="1:6" x14ac:dyDescent="0.25">
      <c r="A146" s="1">
        <v>43651</v>
      </c>
      <c r="B146" s="2">
        <v>171</v>
      </c>
      <c r="F146">
        <f>Table7[[#This Row],[Price]]-Table7[[#This Row],[Forecast(Price)]]</f>
        <v>171</v>
      </c>
    </row>
    <row r="147" spans="1:6" x14ac:dyDescent="0.25">
      <c r="A147" s="1">
        <v>43652</v>
      </c>
      <c r="B147" s="2">
        <v>171</v>
      </c>
      <c r="F147">
        <f>Table7[[#This Row],[Price]]-Table7[[#This Row],[Forecast(Price)]]</f>
        <v>171</v>
      </c>
    </row>
    <row r="148" spans="1:6" x14ac:dyDescent="0.25">
      <c r="A148" s="1">
        <v>43653</v>
      </c>
      <c r="B148" s="2">
        <v>168</v>
      </c>
      <c r="F148">
        <f>Table7[[#This Row],[Price]]-Table7[[#This Row],[Forecast(Price)]]</f>
        <v>168</v>
      </c>
    </row>
    <row r="149" spans="1:6" x14ac:dyDescent="0.25">
      <c r="A149" s="1">
        <v>43654</v>
      </c>
      <c r="B149" s="2">
        <v>167</v>
      </c>
      <c r="F149">
        <f>Table7[[#This Row],[Price]]-Table7[[#This Row],[Forecast(Price)]]</f>
        <v>167</v>
      </c>
    </row>
    <row r="150" spans="1:6" x14ac:dyDescent="0.25">
      <c r="A150" s="1">
        <v>43655</v>
      </c>
      <c r="B150" s="2">
        <v>167</v>
      </c>
      <c r="F150">
        <f>Table7[[#This Row],[Price]]-Table7[[#This Row],[Forecast(Price)]]</f>
        <v>167</v>
      </c>
    </row>
    <row r="151" spans="1:6" x14ac:dyDescent="0.25">
      <c r="A151" s="1">
        <v>43656</v>
      </c>
      <c r="B151" s="2">
        <v>168</v>
      </c>
      <c r="F151">
        <f>Table7[[#This Row],[Price]]-Table7[[#This Row],[Forecast(Price)]]</f>
        <v>168</v>
      </c>
    </row>
    <row r="152" spans="1:6" x14ac:dyDescent="0.25">
      <c r="A152" s="1">
        <v>43657</v>
      </c>
      <c r="B152" s="2">
        <v>170</v>
      </c>
      <c r="F152">
        <f>Table7[[#This Row],[Price]]-Table7[[#This Row],[Forecast(Price)]]</f>
        <v>170</v>
      </c>
    </row>
    <row r="153" spans="1:6" x14ac:dyDescent="0.25">
      <c r="A153" s="1">
        <v>43658</v>
      </c>
      <c r="B153" s="2">
        <v>171</v>
      </c>
      <c r="F153">
        <f>Table7[[#This Row],[Price]]-Table7[[#This Row],[Forecast(Price)]]</f>
        <v>171</v>
      </c>
    </row>
    <row r="154" spans="1:6" x14ac:dyDescent="0.25">
      <c r="A154" s="1">
        <v>43659</v>
      </c>
      <c r="B154" s="2">
        <v>171</v>
      </c>
      <c r="F154">
        <f>Table7[[#This Row],[Price]]-Table7[[#This Row],[Forecast(Price)]]</f>
        <v>171</v>
      </c>
    </row>
    <row r="155" spans="1:6" x14ac:dyDescent="0.25">
      <c r="A155" s="1">
        <v>43660</v>
      </c>
      <c r="B155" s="2">
        <v>170</v>
      </c>
      <c r="F155">
        <f>Table7[[#This Row],[Price]]-Table7[[#This Row],[Forecast(Price)]]</f>
        <v>170</v>
      </c>
    </row>
    <row r="156" spans="1:6" x14ac:dyDescent="0.25">
      <c r="A156" s="1">
        <v>43661</v>
      </c>
      <c r="B156" s="2">
        <v>168</v>
      </c>
      <c r="F156">
        <f>Table7[[#This Row],[Price]]-Table7[[#This Row],[Forecast(Price)]]</f>
        <v>168</v>
      </c>
    </row>
    <row r="157" spans="1:6" x14ac:dyDescent="0.25">
      <c r="A157" s="1">
        <v>43662</v>
      </c>
      <c r="B157" s="2">
        <v>170</v>
      </c>
      <c r="F157">
        <f>Table7[[#This Row],[Price]]-Table7[[#This Row],[Forecast(Price)]]</f>
        <v>170</v>
      </c>
    </row>
    <row r="158" spans="1:6" x14ac:dyDescent="0.25">
      <c r="A158" s="1">
        <v>43663</v>
      </c>
      <c r="B158" s="2">
        <v>171</v>
      </c>
      <c r="F158">
        <f>Table7[[#This Row],[Price]]-Table7[[#This Row],[Forecast(Price)]]</f>
        <v>171</v>
      </c>
    </row>
    <row r="159" spans="1:6" x14ac:dyDescent="0.25">
      <c r="A159" s="1">
        <v>43664</v>
      </c>
      <c r="B159" s="2">
        <v>170</v>
      </c>
      <c r="F159">
        <f>Table7[[#This Row],[Price]]-Table7[[#This Row],[Forecast(Price)]]</f>
        <v>170</v>
      </c>
    </row>
    <row r="160" spans="1:6" x14ac:dyDescent="0.25">
      <c r="A160" s="1">
        <v>43665</v>
      </c>
      <c r="B160" s="2">
        <v>171</v>
      </c>
      <c r="F160">
        <f>Table7[[#This Row],[Price]]-Table7[[#This Row],[Forecast(Price)]]</f>
        <v>171</v>
      </c>
    </row>
    <row r="161" spans="1:6" x14ac:dyDescent="0.25">
      <c r="A161" s="1">
        <v>43666</v>
      </c>
      <c r="B161" s="2">
        <v>171</v>
      </c>
      <c r="F161">
        <f>Table7[[#This Row],[Price]]-Table7[[#This Row],[Forecast(Price)]]</f>
        <v>171</v>
      </c>
    </row>
    <row r="162" spans="1:6" x14ac:dyDescent="0.25">
      <c r="A162" s="1">
        <v>43667</v>
      </c>
      <c r="B162" s="2">
        <v>170</v>
      </c>
      <c r="F162">
        <f>Table7[[#This Row],[Price]]-Table7[[#This Row],[Forecast(Price)]]</f>
        <v>170</v>
      </c>
    </row>
    <row r="163" spans="1:6" x14ac:dyDescent="0.25">
      <c r="A163" s="1">
        <v>43668</v>
      </c>
      <c r="B163" s="2">
        <v>167</v>
      </c>
      <c r="F163">
        <f>Table7[[#This Row],[Price]]-Table7[[#This Row],[Forecast(Price)]]</f>
        <v>167</v>
      </c>
    </row>
    <row r="164" spans="1:6" x14ac:dyDescent="0.25">
      <c r="A164" s="1">
        <v>43669</v>
      </c>
      <c r="B164" s="2">
        <v>169</v>
      </c>
      <c r="F164">
        <f>Table7[[#This Row],[Price]]-Table7[[#This Row],[Forecast(Price)]]</f>
        <v>169</v>
      </c>
    </row>
    <row r="165" spans="1:6" x14ac:dyDescent="0.25">
      <c r="A165" s="1">
        <v>43670</v>
      </c>
      <c r="B165" s="2">
        <v>172</v>
      </c>
      <c r="F165">
        <f>Table7[[#This Row],[Price]]-Table7[[#This Row],[Forecast(Price)]]</f>
        <v>172</v>
      </c>
    </row>
    <row r="166" spans="1:6" x14ac:dyDescent="0.25">
      <c r="A166" s="1">
        <v>43671</v>
      </c>
      <c r="B166" s="2">
        <v>174</v>
      </c>
      <c r="F166">
        <f>Table7[[#This Row],[Price]]-Table7[[#This Row],[Forecast(Price)]]</f>
        <v>174</v>
      </c>
    </row>
    <row r="167" spans="1:6" x14ac:dyDescent="0.25">
      <c r="A167" s="1">
        <v>43672</v>
      </c>
      <c r="B167" s="2">
        <v>174</v>
      </c>
      <c r="F167">
        <f>Table7[[#This Row],[Price]]-Table7[[#This Row],[Forecast(Price)]]</f>
        <v>174</v>
      </c>
    </row>
    <row r="168" spans="1:6" x14ac:dyDescent="0.25">
      <c r="A168" s="1">
        <v>43673</v>
      </c>
      <c r="B168" s="2">
        <v>175</v>
      </c>
      <c r="F168">
        <f>Table7[[#This Row],[Price]]-Table7[[#This Row],[Forecast(Price)]]</f>
        <v>175</v>
      </c>
    </row>
    <row r="169" spans="1:6" x14ac:dyDescent="0.25">
      <c r="A169" s="1">
        <v>43674</v>
      </c>
      <c r="B169" s="2">
        <v>171</v>
      </c>
      <c r="F169">
        <f>Table7[[#This Row],[Price]]-Table7[[#This Row],[Forecast(Price)]]</f>
        <v>171</v>
      </c>
    </row>
    <row r="170" spans="1:6" x14ac:dyDescent="0.25">
      <c r="A170" s="1">
        <v>43675</v>
      </c>
      <c r="B170" s="2">
        <v>168</v>
      </c>
      <c r="F170">
        <f>Table7[[#This Row],[Price]]-Table7[[#This Row],[Forecast(Price)]]</f>
        <v>168</v>
      </c>
    </row>
    <row r="171" spans="1:6" x14ac:dyDescent="0.25">
      <c r="A171" s="1">
        <v>43676</v>
      </c>
      <c r="B171" s="2">
        <v>168</v>
      </c>
      <c r="F171">
        <f>Table7[[#This Row],[Price]]-Table7[[#This Row],[Forecast(Price)]]</f>
        <v>168</v>
      </c>
    </row>
    <row r="172" spans="1:6" x14ac:dyDescent="0.25">
      <c r="A172" s="1">
        <v>43677</v>
      </c>
      <c r="B172" s="2">
        <v>163</v>
      </c>
      <c r="F172">
        <f>Table7[[#This Row],[Price]]-Table7[[#This Row],[Forecast(Price)]]</f>
        <v>163</v>
      </c>
    </row>
    <row r="173" spans="1:6" x14ac:dyDescent="0.25">
      <c r="A173" s="1">
        <v>43678</v>
      </c>
      <c r="B173" s="2">
        <v>158</v>
      </c>
      <c r="F173">
        <f>Table7[[#This Row],[Price]]-Table7[[#This Row],[Forecast(Price)]]</f>
        <v>158</v>
      </c>
    </row>
    <row r="174" spans="1:6" x14ac:dyDescent="0.25">
      <c r="A174" s="1">
        <v>43679</v>
      </c>
      <c r="B174" s="2">
        <v>159</v>
      </c>
      <c r="F174">
        <f>Table7[[#This Row],[Price]]-Table7[[#This Row],[Forecast(Price)]]</f>
        <v>159</v>
      </c>
    </row>
    <row r="175" spans="1:6" x14ac:dyDescent="0.25">
      <c r="A175" s="1">
        <v>43680</v>
      </c>
      <c r="B175" s="2">
        <v>166</v>
      </c>
      <c r="F175">
        <f>Table7[[#This Row],[Price]]-Table7[[#This Row],[Forecast(Price)]]</f>
        <v>166</v>
      </c>
    </row>
    <row r="176" spans="1:6" x14ac:dyDescent="0.25">
      <c r="A176" s="1">
        <v>43681</v>
      </c>
      <c r="B176" s="2">
        <v>168</v>
      </c>
      <c r="F176">
        <f>Table7[[#This Row],[Price]]-Table7[[#This Row],[Forecast(Price)]]</f>
        <v>168</v>
      </c>
    </row>
    <row r="177" spans="1:6" x14ac:dyDescent="0.25">
      <c r="A177" s="1">
        <v>43682</v>
      </c>
      <c r="B177" s="2">
        <v>167</v>
      </c>
      <c r="F177">
        <f>Table7[[#This Row],[Price]]-Table7[[#This Row],[Forecast(Price)]]</f>
        <v>167</v>
      </c>
    </row>
    <row r="178" spans="1:6" x14ac:dyDescent="0.25">
      <c r="A178" s="1">
        <v>43683</v>
      </c>
      <c r="B178" s="2">
        <v>170</v>
      </c>
      <c r="F178">
        <f>Table7[[#This Row],[Price]]-Table7[[#This Row],[Forecast(Price)]]</f>
        <v>170</v>
      </c>
    </row>
    <row r="179" spans="1:6" x14ac:dyDescent="0.25">
      <c r="A179" s="1">
        <v>43684</v>
      </c>
      <c r="B179" s="2">
        <v>174</v>
      </c>
      <c r="F179">
        <f>Table7[[#This Row],[Price]]-Table7[[#This Row],[Forecast(Price)]]</f>
        <v>174</v>
      </c>
    </row>
    <row r="180" spans="1:6" x14ac:dyDescent="0.25">
      <c r="A180" s="1">
        <v>43685</v>
      </c>
      <c r="B180" s="2">
        <v>173</v>
      </c>
      <c r="F180">
        <f>Table7[[#This Row],[Price]]-Table7[[#This Row],[Forecast(Price)]]</f>
        <v>173</v>
      </c>
    </row>
    <row r="181" spans="1:6" x14ac:dyDescent="0.25">
      <c r="A181" s="1">
        <v>43686</v>
      </c>
      <c r="B181" s="2">
        <v>172</v>
      </c>
      <c r="F181">
        <f>Table7[[#This Row],[Price]]-Table7[[#This Row],[Forecast(Price)]]</f>
        <v>172</v>
      </c>
    </row>
    <row r="182" spans="1:6" x14ac:dyDescent="0.25">
      <c r="A182" s="1">
        <v>43687</v>
      </c>
      <c r="B182" s="2">
        <v>171</v>
      </c>
      <c r="F182">
        <f>Table7[[#This Row],[Price]]-Table7[[#This Row],[Forecast(Price)]]</f>
        <v>171</v>
      </c>
    </row>
    <row r="183" spans="1:6" x14ac:dyDescent="0.25">
      <c r="A183" s="1">
        <v>43688</v>
      </c>
      <c r="B183" s="2">
        <v>165</v>
      </c>
      <c r="F183">
        <f>Table7[[#This Row],[Price]]-Table7[[#This Row],[Forecast(Price)]]</f>
        <v>165</v>
      </c>
    </row>
    <row r="184" spans="1:6" x14ac:dyDescent="0.25">
      <c r="A184" s="1">
        <v>43689</v>
      </c>
      <c r="B184" s="2">
        <v>161</v>
      </c>
      <c r="F184">
        <f>Table7[[#This Row],[Price]]-Table7[[#This Row],[Forecast(Price)]]</f>
        <v>161</v>
      </c>
    </row>
    <row r="185" spans="1:6" x14ac:dyDescent="0.25">
      <c r="A185" s="1">
        <v>43690</v>
      </c>
      <c r="B185" s="2">
        <v>163</v>
      </c>
      <c r="F185">
        <f>Table7[[#This Row],[Price]]-Table7[[#This Row],[Forecast(Price)]]</f>
        <v>163</v>
      </c>
    </row>
    <row r="186" spans="1:6" x14ac:dyDescent="0.25">
      <c r="A186" s="1">
        <v>43691</v>
      </c>
      <c r="B186" s="2">
        <v>158</v>
      </c>
      <c r="F186">
        <f>Table7[[#This Row],[Price]]-Table7[[#This Row],[Forecast(Price)]]</f>
        <v>158</v>
      </c>
    </row>
    <row r="187" spans="1:6" x14ac:dyDescent="0.25">
      <c r="A187" s="1">
        <v>43692</v>
      </c>
      <c r="B187" s="2">
        <v>156</v>
      </c>
      <c r="F187">
        <f>Table7[[#This Row],[Price]]-Table7[[#This Row],[Forecast(Price)]]</f>
        <v>156</v>
      </c>
    </row>
    <row r="188" spans="1:6" x14ac:dyDescent="0.25">
      <c r="A188" s="1">
        <v>43693</v>
      </c>
      <c r="B188" s="2">
        <v>159</v>
      </c>
      <c r="F188">
        <f>Table7[[#This Row],[Price]]-Table7[[#This Row],[Forecast(Price)]]</f>
        <v>159</v>
      </c>
    </row>
    <row r="189" spans="1:6" x14ac:dyDescent="0.25">
      <c r="A189" s="1">
        <v>43694</v>
      </c>
      <c r="B189" s="2">
        <v>160</v>
      </c>
      <c r="F189">
        <f>Table7[[#This Row],[Price]]-Table7[[#This Row],[Forecast(Price)]]</f>
        <v>160</v>
      </c>
    </row>
    <row r="190" spans="1:6" x14ac:dyDescent="0.25">
      <c r="A190" s="1">
        <v>43695</v>
      </c>
      <c r="B190" s="2">
        <v>161</v>
      </c>
      <c r="F190">
        <f>Table7[[#This Row],[Price]]-Table7[[#This Row],[Forecast(Price)]]</f>
        <v>161</v>
      </c>
    </row>
    <row r="191" spans="1:6" x14ac:dyDescent="0.25">
      <c r="A191" s="1">
        <v>43696</v>
      </c>
      <c r="B191" s="2">
        <v>159</v>
      </c>
      <c r="F191">
        <f>Table7[[#This Row],[Price]]-Table7[[#This Row],[Forecast(Price)]]</f>
        <v>159</v>
      </c>
    </row>
    <row r="192" spans="1:6" x14ac:dyDescent="0.25">
      <c r="A192" s="1">
        <v>43697</v>
      </c>
      <c r="B192" s="2">
        <v>159</v>
      </c>
      <c r="F192">
        <f>Table7[[#This Row],[Price]]-Table7[[#This Row],[Forecast(Price)]]</f>
        <v>159</v>
      </c>
    </row>
    <row r="193" spans="1:9" x14ac:dyDescent="0.25">
      <c r="A193" s="1">
        <v>43698</v>
      </c>
      <c r="B193" s="2">
        <v>162</v>
      </c>
      <c r="F193">
        <f>Table7[[#This Row],[Price]]-Table7[[#This Row],[Forecast(Price)]]</f>
        <v>162</v>
      </c>
    </row>
    <row r="194" spans="1:9" x14ac:dyDescent="0.25">
      <c r="A194" s="1">
        <v>43699</v>
      </c>
      <c r="B194" s="2">
        <v>162</v>
      </c>
      <c r="F194">
        <f>Table7[[#This Row],[Price]]-Table7[[#This Row],[Forecast(Price)]]</f>
        <v>162</v>
      </c>
    </row>
    <row r="195" spans="1:9" x14ac:dyDescent="0.25">
      <c r="A195" s="1">
        <v>43700</v>
      </c>
      <c r="B195" s="2">
        <v>159</v>
      </c>
      <c r="F195">
        <f>Table7[[#This Row],[Price]]-Table7[[#This Row],[Forecast(Price)]]</f>
        <v>159</v>
      </c>
    </row>
    <row r="196" spans="1:9" x14ac:dyDescent="0.25">
      <c r="A196" s="1">
        <v>43701</v>
      </c>
      <c r="B196" s="2">
        <v>153</v>
      </c>
      <c r="F196">
        <f>Table7[[#This Row],[Price]]-Table7[[#This Row],[Forecast(Price)]]</f>
        <v>153</v>
      </c>
    </row>
    <row r="197" spans="1:9" x14ac:dyDescent="0.25">
      <c r="A197" s="1">
        <v>43702</v>
      </c>
      <c r="B197" s="2">
        <v>153</v>
      </c>
      <c r="F197">
        <f>Table7[[#This Row],[Price]]-Table7[[#This Row],[Forecast(Price)]]</f>
        <v>153</v>
      </c>
    </row>
    <row r="198" spans="1:9" x14ac:dyDescent="0.25">
      <c r="A198" s="1">
        <v>43703</v>
      </c>
      <c r="B198" s="2">
        <v>153</v>
      </c>
      <c r="F198">
        <f>Table7[[#This Row],[Price]]-Table7[[#This Row],[Forecast(Price)]]</f>
        <v>153</v>
      </c>
    </row>
    <row r="199" spans="1:9" x14ac:dyDescent="0.25">
      <c r="A199" s="1">
        <v>43704</v>
      </c>
      <c r="B199" s="2">
        <v>155</v>
      </c>
      <c r="F199">
        <f>Table7[[#This Row],[Price]]-Table7[[#This Row],[Forecast(Price)]]</f>
        <v>155</v>
      </c>
    </row>
    <row r="200" spans="1:9" x14ac:dyDescent="0.25">
      <c r="A200" s="1">
        <v>43705</v>
      </c>
      <c r="B200" s="2">
        <v>153</v>
      </c>
      <c r="F200">
        <f>Table7[[#This Row],[Price]]-Table7[[#This Row],[Forecast(Price)]]</f>
        <v>153</v>
      </c>
    </row>
    <row r="201" spans="1:9" x14ac:dyDescent="0.25">
      <c r="A201" s="1">
        <v>43706</v>
      </c>
      <c r="B201" s="2">
        <v>155</v>
      </c>
      <c r="F201">
        <f>Table7[[#This Row],[Price]]-Table7[[#This Row],[Forecast(Price)]]</f>
        <v>155</v>
      </c>
    </row>
    <row r="202" spans="1:9" x14ac:dyDescent="0.25">
      <c r="A202" s="1">
        <v>43707</v>
      </c>
      <c r="B202" s="2">
        <v>152</v>
      </c>
      <c r="F202">
        <f>Table7[[#This Row],[Price]]-Table7[[#This Row],[Forecast(Price)]]</f>
        <v>152</v>
      </c>
    </row>
    <row r="203" spans="1:9" x14ac:dyDescent="0.25">
      <c r="A203" s="1">
        <v>43708</v>
      </c>
      <c r="B203" s="2">
        <v>154</v>
      </c>
      <c r="F203">
        <f>Table7[[#This Row],[Price]]-Table7[[#This Row],[Forecast(Price)]]</f>
        <v>154</v>
      </c>
    </row>
    <row r="204" spans="1:9" x14ac:dyDescent="0.25">
      <c r="A204" s="1">
        <v>43709</v>
      </c>
      <c r="B204" s="2">
        <v>153</v>
      </c>
      <c r="C204" s="2">
        <v>153</v>
      </c>
      <c r="D204" s="3">
        <v>153</v>
      </c>
      <c r="E204" s="3">
        <v>153</v>
      </c>
      <c r="F204">
        <f>Table7[[#This Row],[Price]]-Table7[[#This Row],[Forecast(Price)]]</f>
        <v>0</v>
      </c>
      <c r="G204">
        <f>Table7[[#This Row],[Column1]]^2</f>
        <v>0</v>
      </c>
      <c r="H204">
        <f>SUM(G204:G314)</f>
        <v>1198400.7986322718</v>
      </c>
      <c r="I204">
        <f>SQRT(H204)</f>
        <v>1094.7149394396113</v>
      </c>
    </row>
    <row r="205" spans="1:9" x14ac:dyDescent="0.25">
      <c r="A205" s="1">
        <v>43710</v>
      </c>
      <c r="B205" s="2">
        <v>151</v>
      </c>
      <c r="C205" s="2">
        <f>_xlfn.FORECAST.ETS(A205,$B$2:$B$204,$A$2:$A$204,1,1)</f>
        <v>152.80310485409595</v>
      </c>
      <c r="D205" s="3">
        <f>C205-_xlfn.FORECAST.ETS.CONFINT(A205,$B$2:$B$204,$A$2:$A$204,0.9,1,1)</f>
        <v>148.25518675987746</v>
      </c>
      <c r="E205" s="3">
        <f>C205+_xlfn.FORECAST.ETS.CONFINT(A205,$B$2:$B$204,$A$2:$A$204,0.9,1,1)</f>
        <v>157.35102294831444</v>
      </c>
      <c r="F205">
        <f>Table7[[#This Row],[Price]]-Table7[[#This Row],[Forecast(Price)]]</f>
        <v>-1.8031048540959489</v>
      </c>
      <c r="G205">
        <f>Table7[[#This Row],[Column1]]^2</f>
        <v>3.251187114864373</v>
      </c>
    </row>
    <row r="206" spans="1:9" x14ac:dyDescent="0.25">
      <c r="A206" s="1">
        <v>43711</v>
      </c>
      <c r="B206" s="2">
        <v>150</v>
      </c>
      <c r="C206" s="2">
        <f>_xlfn.FORECAST.ETS(A206,$B$2:$B$204,$A$2:$A$204,1,1)</f>
        <v>152.60620970819193</v>
      </c>
      <c r="D206" s="3">
        <f>C206-_xlfn.FORECAST.ETS.CONFINT(A206,$B$2:$B$204,$A$2:$A$204,0.9,1,1)</f>
        <v>146.17769731814278</v>
      </c>
      <c r="E206" s="3">
        <f>C206+_xlfn.FORECAST.ETS.CONFINT(A206,$B$2:$B$204,$A$2:$A$204,0.9,1,1)</f>
        <v>159.03472209824108</v>
      </c>
      <c r="F206">
        <f>Table7[[#This Row],[Price]]-Table7[[#This Row],[Forecast(Price)]]</f>
        <v>-2.6062097081919262</v>
      </c>
      <c r="G206">
        <f>Table7[[#This Row],[Column1]]^2</f>
        <v>6.7923290430738454</v>
      </c>
    </row>
    <row r="207" spans="1:9" x14ac:dyDescent="0.25">
      <c r="A207" s="1">
        <v>43712</v>
      </c>
      <c r="B207" s="2">
        <v>147</v>
      </c>
      <c r="C207" s="2">
        <f>_xlfn.FORECAST.ETS(A207,$B$2:$B$204,$A$2:$A$204,1,1)</f>
        <v>152.40931456228788</v>
      </c>
      <c r="D207" s="3">
        <f>C207-_xlfn.FORECAST.ETS.CONFINT(A207,$B$2:$B$204,$A$2:$A$204,0.9,1,1)</f>
        <v>144.53471422063654</v>
      </c>
      <c r="E207" s="3">
        <f>C207+_xlfn.FORECAST.ETS.CONFINT(A207,$B$2:$B$204,$A$2:$A$204,0.9,1,1)</f>
        <v>160.28391490393921</v>
      </c>
      <c r="F207">
        <f>Table7[[#This Row],[Price]]-Table7[[#This Row],[Forecast(Price)]]</f>
        <v>-5.4093145622878751</v>
      </c>
      <c r="G207">
        <f>Table7[[#This Row],[Column1]]^2</f>
        <v>29.260684033779665</v>
      </c>
    </row>
    <row r="208" spans="1:9" x14ac:dyDescent="0.25">
      <c r="A208" s="1">
        <v>43713</v>
      </c>
      <c r="B208" s="2">
        <v>151</v>
      </c>
      <c r="C208" s="2">
        <f>_xlfn.FORECAST.ETS(A208,$B$2:$B$204,$A$2:$A$204,1,1)</f>
        <v>152.21241941638382</v>
      </c>
      <c r="D208" s="3">
        <f>C208-_xlfn.FORECAST.ETS.CONFINT(A208,$B$2:$B$204,$A$2:$A$204,0.9,1,1)</f>
        <v>143.11658095398809</v>
      </c>
      <c r="E208" s="3">
        <f>C208+_xlfn.FORECAST.ETS.CONFINT(A208,$B$2:$B$204,$A$2:$A$204,0.9,1,1)</f>
        <v>161.30825787877956</v>
      </c>
      <c r="F208">
        <f>Table7[[#This Row],[Price]]-Table7[[#This Row],[Forecast(Price)]]</f>
        <v>-1.212419416383824</v>
      </c>
      <c r="G208">
        <f>Table7[[#This Row],[Column1]]^2</f>
        <v>1.4699608412244924</v>
      </c>
    </row>
    <row r="209" spans="1:7" x14ac:dyDescent="0.25">
      <c r="A209" s="1">
        <v>43714</v>
      </c>
      <c r="B209" s="2">
        <v>154</v>
      </c>
      <c r="C209" s="2">
        <f>_xlfn.FORECAST.ETS(A209,$B$2:$B$204,$A$2:$A$204,1,1)</f>
        <v>152.01552427047977</v>
      </c>
      <c r="D209" s="3">
        <f>C209-_xlfn.FORECAST.ETS.CONFINT(A209,$B$2:$B$204,$A$2:$A$204,0.9,1,1)</f>
        <v>141.8419971880997</v>
      </c>
      <c r="E209" s="3">
        <f>C209+_xlfn.FORECAST.ETS.CONFINT(A209,$B$2:$B$204,$A$2:$A$204,0.9,1,1)</f>
        <v>162.18905135285985</v>
      </c>
      <c r="F209">
        <f>Table7[[#This Row],[Price]]-Table7[[#This Row],[Forecast(Price)]]</f>
        <v>1.9844757295202271</v>
      </c>
      <c r="G209">
        <f>Table7[[#This Row],[Column1]]^2</f>
        <v>3.9381439210548375</v>
      </c>
    </row>
    <row r="210" spans="1:7" x14ac:dyDescent="0.25">
      <c r="A210" s="1">
        <v>43715</v>
      </c>
      <c r="B210" s="2">
        <v>155</v>
      </c>
      <c r="C210" s="2">
        <f>_xlfn.FORECAST.ETS(A210,$B$2:$B$204,$A$2:$A$204,1,1)</f>
        <v>151.81862912457575</v>
      </c>
      <c r="D210" s="3">
        <f>C210-_xlfn.FORECAST.ETS.CONFINT(A210,$B$2:$B$204,$A$2:$A$204,0.9,1,1)</f>
        <v>140.66925695419675</v>
      </c>
      <c r="E210" s="3">
        <f>C210+_xlfn.FORECAST.ETS.CONFINT(A210,$B$2:$B$204,$A$2:$A$204,0.9,1,1)</f>
        <v>162.96800129495475</v>
      </c>
      <c r="F210">
        <f>Table7[[#This Row],[Price]]-Table7[[#This Row],[Forecast(Price)]]</f>
        <v>3.1813708754242498</v>
      </c>
      <c r="G210">
        <f>Table7[[#This Row],[Column1]]^2</f>
        <v>10.121120646997657</v>
      </c>
    </row>
    <row r="211" spans="1:7" x14ac:dyDescent="0.25">
      <c r="A211" s="1">
        <v>43716</v>
      </c>
      <c r="B211" s="2">
        <v>155</v>
      </c>
      <c r="C211" s="2">
        <f>_xlfn.FORECAST.ETS(A211,$B$2:$B$204,$A$2:$A$204,1,1)</f>
        <v>151.6217339786717</v>
      </c>
      <c r="D211" s="3">
        <f>C211-_xlfn.FORECAST.ETS.CONFINT(A211,$B$2:$B$204,$A$2:$A$204,0.9,1,1)</f>
        <v>139.57358647815448</v>
      </c>
      <c r="E211" s="3">
        <f>C211+_xlfn.FORECAST.ETS.CONFINT(A211,$B$2:$B$204,$A$2:$A$204,0.9,1,1)</f>
        <v>163.66988147918892</v>
      </c>
      <c r="F211">
        <f>Table7[[#This Row],[Price]]-Table7[[#This Row],[Forecast(Price)]]</f>
        <v>3.3782660213283009</v>
      </c>
      <c r="G211">
        <f>Table7[[#This Row],[Column1]]^2</f>
        <v>11.412681310861348</v>
      </c>
    </row>
    <row r="212" spans="1:7" x14ac:dyDescent="0.25">
      <c r="A212" s="1">
        <v>43717</v>
      </c>
      <c r="B212" s="2">
        <v>157</v>
      </c>
      <c r="C212" s="2">
        <f>_xlfn.FORECAST.ETS(A212,$B$2:$B$204,$A$2:$A$204,1,1)</f>
        <v>151.42483883276765</v>
      </c>
      <c r="D212" s="3">
        <f>C212-_xlfn.FORECAST.ETS.CONFINT(A212,$B$2:$B$204,$A$2:$A$204,0.9,1,1)</f>
        <v>138.53884760722232</v>
      </c>
      <c r="E212" s="3">
        <f>C212+_xlfn.FORECAST.ETS.CONFINT(A212,$B$2:$B$204,$A$2:$A$204,0.9,1,1)</f>
        <v>164.31083005831297</v>
      </c>
      <c r="F212">
        <f>Table7[[#This Row],[Price]]-Table7[[#This Row],[Forecast(Price)]]</f>
        <v>5.575161167232352</v>
      </c>
      <c r="G212">
        <f>Table7[[#This Row],[Column1]]^2</f>
        <v>31.082422040615601</v>
      </c>
    </row>
    <row r="213" spans="1:7" x14ac:dyDescent="0.25">
      <c r="A213" s="1">
        <v>43718</v>
      </c>
      <c r="B213" s="2">
        <v>156</v>
      </c>
      <c r="C213" s="2">
        <f>_xlfn.FORECAST.ETS(A213,$B$2:$B$204,$A$2:$A$204,1,1)</f>
        <v>151.22794368686363</v>
      </c>
      <c r="D213" s="3">
        <f>C213-_xlfn.FORECAST.ETS.CONFINT(A213,$B$2:$B$204,$A$2:$A$204,0.9,1,1)</f>
        <v>137.5538339837577</v>
      </c>
      <c r="E213" s="3">
        <f>C213+_xlfn.FORECAST.ETS.CONFINT(A213,$B$2:$B$204,$A$2:$A$204,0.9,1,1)</f>
        <v>164.90205338996955</v>
      </c>
      <c r="F213">
        <f>Table7[[#This Row],[Price]]-Table7[[#This Row],[Forecast(Price)]]</f>
        <v>4.7720563131363747</v>
      </c>
      <c r="G213">
        <f>Table7[[#This Row],[Column1]]^2</f>
        <v>22.77252145574473</v>
      </c>
    </row>
    <row r="214" spans="1:7" x14ac:dyDescent="0.25">
      <c r="A214" s="1">
        <v>43719</v>
      </c>
      <c r="B214" s="2">
        <v>154</v>
      </c>
      <c r="C214" s="2">
        <f>_xlfn.FORECAST.ETS(A214,$B$2:$B$204,$A$2:$A$204,1,1)</f>
        <v>151.03104854095957</v>
      </c>
      <c r="D214" s="3">
        <f>C214-_xlfn.FORECAST.ETS.CONFINT(A214,$B$2:$B$204,$A$2:$A$204,0.9,1,1)</f>
        <v>136.61038910789028</v>
      </c>
      <c r="E214" s="3">
        <f>C214+_xlfn.FORECAST.ETS.CONFINT(A214,$B$2:$B$204,$A$2:$A$204,0.9,1,1)</f>
        <v>165.45170797402886</v>
      </c>
      <c r="F214">
        <f>Table7[[#This Row],[Price]]-Table7[[#This Row],[Forecast(Price)]]</f>
        <v>2.9689514590404258</v>
      </c>
      <c r="G214">
        <f>Table7[[#This Row],[Column1]]^2</f>
        <v>8.8146727661382727</v>
      </c>
    </row>
    <row r="215" spans="1:7" x14ac:dyDescent="0.25">
      <c r="A215" s="1">
        <v>43720</v>
      </c>
      <c r="B215" s="2">
        <v>155</v>
      </c>
      <c r="C215" s="2">
        <f>_xlfn.FORECAST.ETS(A215,$B$2:$B$204,$A$2:$A$204,1,1)</f>
        <v>150.83415339505552</v>
      </c>
      <c r="D215" s="3">
        <f>C215-_xlfn.FORECAST.ETS.CONFINT(A215,$B$2:$B$204,$A$2:$A$204,0.9,1,1)</f>
        <v>135.70235779215588</v>
      </c>
      <c r="E215" s="3">
        <f>C215+_xlfn.FORECAST.ETS.CONFINT(A215,$B$2:$B$204,$A$2:$A$204,0.9,1,1)</f>
        <v>165.96594899795517</v>
      </c>
      <c r="F215">
        <f>Table7[[#This Row],[Price]]-Table7[[#This Row],[Forecast(Price)]]</f>
        <v>4.1658466049444769</v>
      </c>
      <c r="G215">
        <f>Table7[[#This Row],[Column1]]^2</f>
        <v>17.354277935927424</v>
      </c>
    </row>
    <row r="216" spans="1:7" x14ac:dyDescent="0.25">
      <c r="A216" s="1">
        <v>43721</v>
      </c>
      <c r="B216" s="2">
        <v>154</v>
      </c>
      <c r="C216" s="2">
        <f>_xlfn.FORECAST.ETS(A216,$B$2:$B$204,$A$2:$A$204,1,1)</f>
        <v>150.6372582491515</v>
      </c>
      <c r="D216" s="3">
        <f>C216-_xlfn.FORECAST.ETS.CONFINT(A216,$B$2:$B$204,$A$2:$A$204,0.9,1,1)</f>
        <v>134.82495997882461</v>
      </c>
      <c r="E216" s="3">
        <f>C216+_xlfn.FORECAST.ETS.CONFINT(A216,$B$2:$B$204,$A$2:$A$204,0.9,1,1)</f>
        <v>166.44955651947839</v>
      </c>
      <c r="F216">
        <f>Table7[[#This Row],[Price]]-Table7[[#This Row],[Forecast(Price)]]</f>
        <v>3.3627417508484996</v>
      </c>
      <c r="G216">
        <f>Table7[[#This Row],[Column1]]^2</f>
        <v>11.308032082899633</v>
      </c>
    </row>
    <row r="217" spans="1:7" x14ac:dyDescent="0.25">
      <c r="A217" s="1">
        <v>43722</v>
      </c>
      <c r="B217" s="2">
        <v>157</v>
      </c>
      <c r="C217" s="2">
        <f>_xlfn.FORECAST.ETS(A217,$B$2:$B$204,$A$2:$A$204,1,1)</f>
        <v>150.44036310324745</v>
      </c>
      <c r="D217" s="3">
        <f>C217-_xlfn.FORECAST.ETS.CONFINT(A217,$B$2:$B$204,$A$2:$A$204,0.9,1,1)</f>
        <v>133.97439592493581</v>
      </c>
      <c r="E217" s="3">
        <f>C217+_xlfn.FORECAST.ETS.CONFINT(A217,$B$2:$B$204,$A$2:$A$204,0.9,1,1)</f>
        <v>166.90633028155909</v>
      </c>
      <c r="F217">
        <f>Table7[[#This Row],[Price]]-Table7[[#This Row],[Forecast(Price)]]</f>
        <v>6.5596368967525507</v>
      </c>
      <c r="G217">
        <f>Table7[[#This Row],[Column1]]^2</f>
        <v>43.028836217237433</v>
      </c>
    </row>
    <row r="218" spans="1:7" x14ac:dyDescent="0.25">
      <c r="A218" s="1">
        <v>43723</v>
      </c>
      <c r="B218" s="2">
        <v>158</v>
      </c>
      <c r="C218" s="2">
        <f>_xlfn.FORECAST.ETS(A218,$B$2:$B$204,$A$2:$A$204,1,1)</f>
        <v>150.2434679573434</v>
      </c>
      <c r="D218" s="3">
        <f>C218-_xlfn.FORECAST.ETS.CONFINT(A218,$B$2:$B$204,$A$2:$A$204,0.9,1,1)</f>
        <v>133.14758613985848</v>
      </c>
      <c r="E218" s="3">
        <f>C218+_xlfn.FORECAST.ETS.CONFINT(A218,$B$2:$B$204,$A$2:$A$204,0.9,1,1)</f>
        <v>167.33934977482832</v>
      </c>
      <c r="F218">
        <f>Table7[[#This Row],[Price]]-Table7[[#This Row],[Forecast(Price)]]</f>
        <v>7.7565320426566018</v>
      </c>
      <c r="G218">
        <f>Table7[[#This Row],[Column1]]^2</f>
        <v>60.163789328758597</v>
      </c>
    </row>
    <row r="219" spans="1:7" x14ac:dyDescent="0.25">
      <c r="A219" s="1">
        <v>43724</v>
      </c>
      <c r="B219" s="2">
        <v>155</v>
      </c>
      <c r="C219" s="2">
        <f>_xlfn.FORECAST.ETS(A219,$B$2:$B$204,$A$2:$A$204,1,1)</f>
        <v>150.04657281143935</v>
      </c>
      <c r="D219" s="3">
        <f>C219-_xlfn.FORECAST.ETS.CONFINT(A219,$B$2:$B$204,$A$2:$A$204,0.9,1,1)</f>
        <v>132.34199380041997</v>
      </c>
      <c r="E219" s="3">
        <f>C219+_xlfn.FORECAST.ETS.CONFINT(A219,$B$2:$B$204,$A$2:$A$204,0.9,1,1)</f>
        <v>167.75115182245872</v>
      </c>
      <c r="F219">
        <f>Table7[[#This Row],[Price]]-Table7[[#This Row],[Forecast(Price)]]</f>
        <v>4.9534271885606529</v>
      </c>
      <c r="G219">
        <f>Table7[[#This Row],[Column1]]^2</f>
        <v>24.536440912371894</v>
      </c>
    </row>
    <row r="220" spans="1:7" x14ac:dyDescent="0.25">
      <c r="A220" s="1">
        <v>43725</v>
      </c>
      <c r="B220" s="2">
        <v>156</v>
      </c>
      <c r="C220" s="2">
        <f>_xlfn.FORECAST.ETS(A220,$B$2:$B$204,$A$2:$A$204,1,1)</f>
        <v>149.84967766553532</v>
      </c>
      <c r="D220" s="3">
        <f>C220-_xlfn.FORECAST.ETS.CONFINT(A220,$B$2:$B$204,$A$2:$A$204,0.9,1,1)</f>
        <v>131.55549976642212</v>
      </c>
      <c r="E220" s="3">
        <f>C220+_xlfn.FORECAST.ETS.CONFINT(A220,$B$2:$B$204,$A$2:$A$204,0.9,1,1)</f>
        <v>168.14385556464853</v>
      </c>
      <c r="F220">
        <f>Table7[[#This Row],[Price]]-Table7[[#This Row],[Forecast(Price)]]</f>
        <v>6.1503223344646756</v>
      </c>
      <c r="G220">
        <f>Table7[[#This Row],[Column1]]^2</f>
        <v>37.826464817815015</v>
      </c>
    </row>
    <row r="221" spans="1:7" x14ac:dyDescent="0.25">
      <c r="A221" s="1">
        <v>43726</v>
      </c>
      <c r="B221" s="2">
        <v>157</v>
      </c>
      <c r="C221" s="2">
        <f>_xlfn.FORECAST.ETS(A221,$B$2:$B$204,$A$2:$A$204,1,1)</f>
        <v>149.65278251963127</v>
      </c>
      <c r="D221" s="3">
        <f>C221-_xlfn.FORECAST.ETS.CONFINT(A221,$B$2:$B$204,$A$2:$A$204,0.9,1,1)</f>
        <v>130.78631232445559</v>
      </c>
      <c r="E221" s="3">
        <f>C221+_xlfn.FORECAST.ETS.CONFINT(A221,$B$2:$B$204,$A$2:$A$204,0.9,1,1)</f>
        <v>168.51925271480695</v>
      </c>
      <c r="F221">
        <f>Table7[[#This Row],[Price]]-Table7[[#This Row],[Forecast(Price)]]</f>
        <v>7.3472174803687267</v>
      </c>
      <c r="G221">
        <f>Table7[[#This Row],[Column1]]^2</f>
        <v>53.981604703835778</v>
      </c>
    </row>
    <row r="222" spans="1:7" x14ac:dyDescent="0.25">
      <c r="A222" s="1">
        <v>43727</v>
      </c>
      <c r="B222" s="2">
        <v>158</v>
      </c>
      <c r="C222" s="2">
        <f>_xlfn.FORECAST.ETS(A222,$B$2:$B$204,$A$2:$A$204,1,1)</f>
        <v>149.45588737372722</v>
      </c>
      <c r="D222" s="3">
        <f>C222-_xlfn.FORECAST.ETS.CONFINT(A222,$B$2:$B$204,$A$2:$A$204,0.9,1,1)</f>
        <v>130.03290054915007</v>
      </c>
      <c r="E222" s="3">
        <f>C222+_xlfn.FORECAST.ETS.CONFINT(A222,$B$2:$B$204,$A$2:$A$204,0.9,1,1)</f>
        <v>168.87887419830437</v>
      </c>
      <c r="F222">
        <f>Table7[[#This Row],[Price]]-Table7[[#This Row],[Forecast(Price)]]</f>
        <v>8.5441126262727778</v>
      </c>
      <c r="G222">
        <f>Table7[[#This Row],[Column1]]^2</f>
        <v>73.001860570433905</v>
      </c>
    </row>
    <row r="223" spans="1:7" x14ac:dyDescent="0.25">
      <c r="A223" s="1">
        <v>43728</v>
      </c>
      <c r="B223" s="2">
        <v>159</v>
      </c>
      <c r="C223" s="2">
        <f>_xlfn.FORECAST.ETS(A223,$B$2:$B$204,$A$2:$A$204,1,1)</f>
        <v>149.2589922278232</v>
      </c>
      <c r="D223" s="3">
        <f>C223-_xlfn.FORECAST.ETS.CONFINT(A223,$B$2:$B$204,$A$2:$A$204,0.9,1,1)</f>
        <v>129.29394414227494</v>
      </c>
      <c r="E223" s="3">
        <f>C223+_xlfn.FORECAST.ETS.CONFINT(A223,$B$2:$B$204,$A$2:$A$204,0.9,1,1)</f>
        <v>169.22404031337146</v>
      </c>
      <c r="F223">
        <f>Table7[[#This Row],[Price]]-Table7[[#This Row],[Forecast(Price)]]</f>
        <v>9.7410077721768005</v>
      </c>
      <c r="G223">
        <f>Table7[[#This Row],[Column1]]^2</f>
        <v>94.887232417608828</v>
      </c>
    </row>
    <row r="224" spans="1:7" x14ac:dyDescent="0.25">
      <c r="A224" s="1">
        <v>43729</v>
      </c>
      <c r="B224" s="2">
        <v>159</v>
      </c>
      <c r="C224" s="2">
        <f>_xlfn.FORECAST.ETS(A224,$B$2:$B$204,$A$2:$A$204,1,1)</f>
        <v>149.06209708191915</v>
      </c>
      <c r="D224" s="3">
        <f>C224-_xlfn.FORECAST.ETS.CONFINT(A224,$B$2:$B$204,$A$2:$A$204,0.9,1,1)</f>
        <v>128.56829502851184</v>
      </c>
      <c r="E224" s="3">
        <f>C224+_xlfn.FORECAST.ETS.CONFINT(A224,$B$2:$B$204,$A$2:$A$204,0.9,1,1)</f>
        <v>169.55589913532646</v>
      </c>
      <c r="F224">
        <f>Table7[[#This Row],[Price]]-Table7[[#This Row],[Forecast(Price)]]</f>
        <v>9.9379029180808516</v>
      </c>
      <c r="G224">
        <f>Table7[[#This Row],[Column1]]^2</f>
        <v>98.761914409199903</v>
      </c>
    </row>
    <row r="225" spans="1:7" x14ac:dyDescent="0.25">
      <c r="A225" s="1">
        <v>43730</v>
      </c>
      <c r="B225" s="2">
        <v>161</v>
      </c>
      <c r="C225" s="2">
        <f>_xlfn.FORECAST.ETS(A225,$B$2:$B$204,$A$2:$A$204,1,1)</f>
        <v>148.8652019360151</v>
      </c>
      <c r="D225" s="3">
        <f>C225-_xlfn.FORECAST.ETS.CONFINT(A225,$B$2:$B$204,$A$2:$A$204,0.9,1,1)</f>
        <v>127.85494750650435</v>
      </c>
      <c r="E225" s="3">
        <f>C225+_xlfn.FORECAST.ETS.CONFINT(A225,$B$2:$B$204,$A$2:$A$204,0.9,1,1)</f>
        <v>169.87545636552585</v>
      </c>
      <c r="F225">
        <f>Table7[[#This Row],[Price]]-Table7[[#This Row],[Forecast(Price)]]</f>
        <v>12.134798063984903</v>
      </c>
      <c r="G225">
        <f>Table7[[#This Row],[Column1]]^2</f>
        <v>147.25332405369176</v>
      </c>
    </row>
    <row r="226" spans="1:7" x14ac:dyDescent="0.25">
      <c r="A226" s="1">
        <v>43731</v>
      </c>
      <c r="B226" s="2">
        <v>160</v>
      </c>
      <c r="C226" s="2">
        <f>_xlfn.FORECAST.ETS(A226,$B$2:$B$204,$A$2:$A$204,1,1)</f>
        <v>148.66830679011105</v>
      </c>
      <c r="D226" s="3">
        <f>C226-_xlfn.FORECAST.ETS.CONFINT(A226,$B$2:$B$204,$A$2:$A$204,0.9,1,1)</f>
        <v>127.15301473559833</v>
      </c>
      <c r="E226" s="3">
        <f>C226+_xlfn.FORECAST.ETS.CONFINT(A226,$B$2:$B$204,$A$2:$A$204,0.9,1,1)</f>
        <v>170.18359884462376</v>
      </c>
      <c r="F226">
        <f>Table7[[#This Row],[Price]]-Table7[[#This Row],[Forecast(Price)]]</f>
        <v>11.331693209888954</v>
      </c>
      <c r="G226">
        <f>Table7[[#This Row],[Column1]]^2</f>
        <v>128.40727100304343</v>
      </c>
    </row>
    <row r="227" spans="1:7" x14ac:dyDescent="0.25">
      <c r="A227" s="1">
        <v>43732</v>
      </c>
      <c r="B227" s="2">
        <v>162</v>
      </c>
      <c r="C227" s="2">
        <f>_xlfn.FORECAST.ETS(A227,$B$2:$B$204,$A$2:$A$204,1,1)</f>
        <v>148.47141164420702</v>
      </c>
      <c r="D227" s="3">
        <f>C227-_xlfn.FORECAST.ETS.CONFINT(A227,$B$2:$B$204,$A$2:$A$204,0.9,1,1)</f>
        <v>126.46170998866513</v>
      </c>
      <c r="E227" s="3">
        <f>C227+_xlfn.FORECAST.ETS.CONFINT(A227,$B$2:$B$204,$A$2:$A$204,0.9,1,1)</f>
        <v>170.4811132997489</v>
      </c>
      <c r="F227">
        <f>Table7[[#This Row],[Price]]-Table7[[#This Row],[Forecast(Price)]]</f>
        <v>13.528588355792976</v>
      </c>
      <c r="G227">
        <f>Table7[[#This Row],[Column1]]^2</f>
        <v>183.02270290049731</v>
      </c>
    </row>
    <row r="228" spans="1:7" x14ac:dyDescent="0.25">
      <c r="A228" s="1">
        <v>43733</v>
      </c>
      <c r="B228" s="2">
        <v>163</v>
      </c>
      <c r="C228" s="2">
        <f>_xlfn.FORECAST.ETS(A228,$B$2:$B$204,$A$2:$A$204,1,1)</f>
        <v>148.27451649830297</v>
      </c>
      <c r="D228" s="3">
        <f>C228-_xlfn.FORECAST.ETS.CONFINT(A228,$B$2:$B$204,$A$2:$A$204,0.9,1,1)</f>
        <v>125.78033154118904</v>
      </c>
      <c r="E228" s="3">
        <f>C228+_xlfn.FORECAST.ETS.CONFINT(A228,$B$2:$B$204,$A$2:$A$204,0.9,1,1)</f>
        <v>170.7687014554169</v>
      </c>
      <c r="F228">
        <f>Table7[[#This Row],[Price]]-Table7[[#This Row],[Forecast(Price)]]</f>
        <v>14.725483501697028</v>
      </c>
      <c r="G228">
        <f>Table7[[#This Row],[Column1]]^2</f>
        <v>216.83986435875136</v>
      </c>
    </row>
    <row r="229" spans="1:7" x14ac:dyDescent="0.25">
      <c r="A229" s="1">
        <v>43734</v>
      </c>
      <c r="B229" s="2">
        <v>164</v>
      </c>
      <c r="C229" s="2">
        <f>_xlfn.FORECAST.ETS(A229,$B$2:$B$204,$A$2:$A$204,1,1)</f>
        <v>148.07762135239892</v>
      </c>
      <c r="D229" s="3">
        <f>C229-_xlfn.FORECAST.ETS.CONFINT(A229,$B$2:$B$204,$A$2:$A$204,0.9,1,1)</f>
        <v>125.108250370268</v>
      </c>
      <c r="E229" s="3">
        <f>C229+_xlfn.FORECAST.ETS.CONFINT(A229,$B$2:$B$204,$A$2:$A$204,0.9,1,1)</f>
        <v>171.04699233452985</v>
      </c>
      <c r="F229">
        <f>Table7[[#This Row],[Price]]-Table7[[#This Row],[Forecast(Price)]]</f>
        <v>15.922378647601079</v>
      </c>
      <c r="G229">
        <f>Table7[[#This Row],[Column1]]^2</f>
        <v>253.52214179758275</v>
      </c>
    </row>
    <row r="230" spans="1:7" x14ac:dyDescent="0.25">
      <c r="A230" s="1">
        <v>43735</v>
      </c>
      <c r="B230" s="2">
        <v>164</v>
      </c>
      <c r="C230" s="2">
        <f>_xlfn.FORECAST.ETS(A230,$B$2:$B$204,$A$2:$A$204,1,1)</f>
        <v>147.8807262064949</v>
      </c>
      <c r="D230" s="3">
        <f>C230-_xlfn.FORECAST.ETS.CONFINT(A230,$B$2:$B$204,$A$2:$A$204,0.9,1,1)</f>
        <v>124.44490005031247</v>
      </c>
      <c r="E230" s="3">
        <f>C230+_xlfn.FORECAST.ETS.CONFINT(A230,$B$2:$B$204,$A$2:$A$204,0.9,1,1)</f>
        <v>171.31655236267733</v>
      </c>
      <c r="F230">
        <f>Table7[[#This Row],[Price]]-Table7[[#This Row],[Forecast(Price)]]</f>
        <v>16.119273793505101</v>
      </c>
      <c r="G230">
        <f>Table7[[#This Row],[Column1]]^2</f>
        <v>259.83098762998031</v>
      </c>
    </row>
    <row r="231" spans="1:7" x14ac:dyDescent="0.25">
      <c r="A231" s="1">
        <v>43736</v>
      </c>
      <c r="B231" s="2">
        <v>162</v>
      </c>
      <c r="C231" s="2">
        <f>_xlfn.FORECAST.ETS(A231,$B$2:$B$204,$A$2:$A$204,1,1)</f>
        <v>147.68383106059085</v>
      </c>
      <c r="D231" s="3">
        <f>C231-_xlfn.FORECAST.ETS.CONFINT(A231,$B$2:$B$204,$A$2:$A$204,0.9,1,1)</f>
        <v>123.78976838435042</v>
      </c>
      <c r="E231" s="3">
        <f>C231+_xlfn.FORECAST.ETS.CONFINT(A231,$B$2:$B$204,$A$2:$A$204,0.9,1,1)</f>
        <v>171.57789373683127</v>
      </c>
      <c r="F231">
        <f>Table7[[#This Row],[Price]]-Table7[[#This Row],[Forecast(Price)]]</f>
        <v>14.316168939409152</v>
      </c>
      <c r="G231">
        <f>Table7[[#This Row],[Column1]]^2</f>
        <v>204.95269310170337</v>
      </c>
    </row>
    <row r="232" spans="1:7" x14ac:dyDescent="0.25">
      <c r="A232" s="1">
        <v>43737</v>
      </c>
      <c r="B232" s="2">
        <v>159</v>
      </c>
      <c r="C232" s="2">
        <f>_xlfn.FORECAST.ETS(A232,$B$2:$B$204,$A$2:$A$204,1,1)</f>
        <v>147.4869359146868</v>
      </c>
      <c r="D232" s="3">
        <f>C232-_xlfn.FORECAST.ETS.CONFINT(A232,$B$2:$B$204,$A$2:$A$204,0.9,1,1)</f>
        <v>123.14239042002245</v>
      </c>
      <c r="E232" s="3">
        <f>C232+_xlfn.FORECAST.ETS.CONFINT(A232,$B$2:$B$204,$A$2:$A$204,0.9,1,1)</f>
        <v>171.83148140935114</v>
      </c>
      <c r="F232">
        <f>Table7[[#This Row],[Price]]-Table7[[#This Row],[Forecast(Price)]]</f>
        <v>11.513064085313204</v>
      </c>
      <c r="G232">
        <f>Table7[[#This Row],[Column1]]^2</f>
        <v>132.55064463252876</v>
      </c>
    </row>
    <row r="233" spans="1:7" x14ac:dyDescent="0.25">
      <c r="A233" s="1">
        <v>43738</v>
      </c>
      <c r="B233" s="2">
        <v>157</v>
      </c>
      <c r="C233" s="2">
        <f>_xlfn.FORECAST.ETS(A233,$B$2:$B$204,$A$2:$A$204,1,1)</f>
        <v>147.29004076878277</v>
      </c>
      <c r="D233" s="3">
        <f>C233-_xlfn.FORECAST.ETS.CONFINT(A233,$B$2:$B$204,$A$2:$A$204,0.9,1,1)</f>
        <v>122.50234258022664</v>
      </c>
      <c r="E233" s="3">
        <f>C233+_xlfn.FORECAST.ETS.CONFINT(A233,$B$2:$B$204,$A$2:$A$204,0.9,1,1)</f>
        <v>172.07773895733891</v>
      </c>
      <c r="F233">
        <f>Table7[[#This Row],[Price]]-Table7[[#This Row],[Forecast(Price)]]</f>
        <v>9.7099592312172263</v>
      </c>
      <c r="G233">
        <f>Table7[[#This Row],[Column1]]^2</f>
        <v>94.283308271900623</v>
      </c>
    </row>
    <row r="234" spans="1:7" x14ac:dyDescent="0.25">
      <c r="A234" s="1">
        <v>43739</v>
      </c>
      <c r="B234" s="2">
        <v>156</v>
      </c>
      <c r="C234" s="2">
        <f>_xlfn.FORECAST.ETS(A234,$B$2:$B$204,$A$2:$A$204,1,1)</f>
        <v>147.09314562287872</v>
      </c>
      <c r="D234" s="3">
        <f>C234-_xlfn.FORECAST.ETS.CONFINT(A234,$B$2:$B$204,$A$2:$A$204,0.9,1,1)</f>
        <v>121.86923769847638</v>
      </c>
      <c r="E234" s="3">
        <f>C234+_xlfn.FORECAST.ETS.CONFINT(A234,$B$2:$B$204,$A$2:$A$204,0.9,1,1)</f>
        <v>172.31705354728106</v>
      </c>
      <c r="F234">
        <f>Table7[[#This Row],[Price]]-Table7[[#This Row],[Forecast(Price)]]</f>
        <v>8.9068543771212774</v>
      </c>
      <c r="G234">
        <f>Table7[[#This Row],[Column1]]^2</f>
        <v>79.332054895244454</v>
      </c>
    </row>
    <row r="235" spans="1:7" x14ac:dyDescent="0.25">
      <c r="A235" s="1">
        <v>43740</v>
      </c>
      <c r="B235" s="2">
        <v>155</v>
      </c>
      <c r="C235" s="2">
        <f>_xlfn.FORECAST.ETS(A235,$B$2:$B$204,$A$2:$A$204,1,1)</f>
        <v>146.89625047697467</v>
      </c>
      <c r="D235" s="3">
        <f>C235-_xlfn.FORECAST.ETS.CONFINT(A235,$B$2:$B$204,$A$2:$A$204,0.9,1,1)</f>
        <v>121.24272079421496</v>
      </c>
      <c r="E235" s="3">
        <f>C235+_xlfn.FORECAST.ETS.CONFINT(A235,$B$2:$B$204,$A$2:$A$204,0.9,1,1)</f>
        <v>172.54978015973438</v>
      </c>
      <c r="F235">
        <f>Table7[[#This Row],[Price]]-Table7[[#This Row],[Forecast(Price)]]</f>
        <v>8.1037495230253285</v>
      </c>
      <c r="G235">
        <f>Table7[[#This Row],[Column1]]^2</f>
        <v>65.670756331933234</v>
      </c>
    </row>
    <row r="236" spans="1:7" x14ac:dyDescent="0.25">
      <c r="A236" s="1">
        <v>43741</v>
      </c>
      <c r="B236" s="2">
        <v>155</v>
      </c>
      <c r="C236" s="2">
        <f>_xlfn.FORECAST.ETS(A236,$B$2:$B$204,$A$2:$A$204,1,1)</f>
        <v>146.69935533107062</v>
      </c>
      <c r="D236" s="3">
        <f>C236-_xlfn.FORECAST.ETS.CONFINT(A236,$B$2:$B$204,$A$2:$A$204,0.9,1,1)</f>
        <v>120.6224654576485</v>
      </c>
      <c r="E236" s="3">
        <f>C236+_xlfn.FORECAST.ETS.CONFINT(A236,$B$2:$B$204,$A$2:$A$204,0.9,1,1)</f>
        <v>172.77624520449274</v>
      </c>
      <c r="F236">
        <f>Table7[[#This Row],[Price]]-Table7[[#This Row],[Forecast(Price)]]</f>
        <v>8.3006446689293796</v>
      </c>
      <c r="G236">
        <f>Table7[[#This Row],[Column1]]^2</f>
        <v>68.900701919825735</v>
      </c>
    </row>
    <row r="237" spans="1:7" x14ac:dyDescent="0.25">
      <c r="A237" s="1">
        <v>43742</v>
      </c>
      <c r="B237" s="2">
        <v>159</v>
      </c>
      <c r="C237" s="2">
        <f>_xlfn.FORECAST.ETS(A237,$B$2:$B$204,$A$2:$A$204,1,1)</f>
        <v>146.5024601851666</v>
      </c>
      <c r="D237" s="3">
        <f>C237-_xlfn.FORECAST.ETS.CONFINT(A237,$B$2:$B$204,$A$2:$A$204,0.9,1,1)</f>
        <v>120.00817073998803</v>
      </c>
      <c r="E237" s="3">
        <f>C237+_xlfn.FORECAST.ETS.CONFINT(A237,$B$2:$B$204,$A$2:$A$204,0.9,1,1)</f>
        <v>172.99674963034516</v>
      </c>
      <c r="F237">
        <f>Table7[[#This Row],[Price]]-Table7[[#This Row],[Forecast(Price)]]</f>
        <v>12.497539814833402</v>
      </c>
      <c r="G237">
        <f>Table7[[#This Row],[Column1]]^2</f>
        <v>156.18850142334611</v>
      </c>
    </row>
    <row r="238" spans="1:7" x14ac:dyDescent="0.25">
      <c r="A238" s="1">
        <v>43743</v>
      </c>
      <c r="B238" s="2">
        <v>161</v>
      </c>
      <c r="C238" s="2">
        <f>_xlfn.FORECAST.ETS(A238,$B$2:$B$204,$A$2:$A$204,1,1)</f>
        <v>146.30556503926255</v>
      </c>
      <c r="D238" s="3">
        <f>C238-_xlfn.FORECAST.ETS.CONFINT(A238,$B$2:$B$204,$A$2:$A$204,0.9,1,1)</f>
        <v>119.39955846537094</v>
      </c>
      <c r="E238" s="3">
        <f>C238+_xlfn.FORECAST.ETS.CONFINT(A238,$B$2:$B$204,$A$2:$A$204,0.9,1,1)</f>
        <v>173.21157161315415</v>
      </c>
      <c r="F238">
        <f>Table7[[#This Row],[Price]]-Table7[[#This Row],[Forecast(Price)]]</f>
        <v>14.694434960737453</v>
      </c>
      <c r="G238">
        <f>Table7[[#This Row],[Column1]]^2</f>
        <v>215.92641881534311</v>
      </c>
    </row>
    <row r="239" spans="1:7" x14ac:dyDescent="0.25">
      <c r="A239" s="1">
        <v>43744</v>
      </c>
      <c r="B239" s="2">
        <v>160</v>
      </c>
      <c r="C239" s="2">
        <f>_xlfn.FORECAST.ETS(A239,$B$2:$B$204,$A$2:$A$204,1,1)</f>
        <v>146.1086698933585</v>
      </c>
      <c r="D239" s="3">
        <f>C239-_xlfn.FORECAST.ETS.CONFINT(A239,$B$2:$B$204,$A$2:$A$204,0.9,1,1)</f>
        <v>118.79637089664465</v>
      </c>
      <c r="E239" s="3">
        <f>C239+_xlfn.FORECAST.ETS.CONFINT(A239,$B$2:$B$204,$A$2:$A$204,0.9,1,1)</f>
        <v>173.42096889007234</v>
      </c>
      <c r="F239">
        <f>Table7[[#This Row],[Price]]-Table7[[#This Row],[Forecast(Price)]]</f>
        <v>13.891330106641504</v>
      </c>
      <c r="G239">
        <f>Table7[[#This Row],[Column1]]^2</f>
        <v>192.96905213168466</v>
      </c>
    </row>
    <row r="240" spans="1:7" x14ac:dyDescent="0.25">
      <c r="A240" s="1">
        <v>43745</v>
      </c>
      <c r="B240" s="2">
        <v>163</v>
      </c>
      <c r="C240" s="2">
        <f>_xlfn.FORECAST.ETS(A240,$B$2:$B$204,$A$2:$A$204,1,1)</f>
        <v>145.91177474745447</v>
      </c>
      <c r="D240" s="3">
        <f>C240-_xlfn.FORECAST.ETS.CONFINT(A240,$B$2:$B$204,$A$2:$A$204,0.9,1,1)</f>
        <v>118.1983686997163</v>
      </c>
      <c r="E240" s="3">
        <f>C240+_xlfn.FORECAST.ETS.CONFINT(A240,$B$2:$B$204,$A$2:$A$204,0.9,1,1)</f>
        <v>173.62518079519265</v>
      </c>
      <c r="F240">
        <f>Table7[[#This Row],[Price]]-Table7[[#This Row],[Forecast(Price)]]</f>
        <v>17.088225252545527</v>
      </c>
      <c r="G240">
        <f>Table7[[#This Row],[Column1]]^2</f>
        <v>292.00744228173465</v>
      </c>
    </row>
    <row r="241" spans="1:7" x14ac:dyDescent="0.25">
      <c r="A241" s="1">
        <v>43746</v>
      </c>
      <c r="B241" s="2">
        <v>167</v>
      </c>
      <c r="C241" s="2">
        <f>_xlfn.FORECAST.ETS(A241,$B$2:$B$204,$A$2:$A$204,1,1)</f>
        <v>145.71487960155042</v>
      </c>
      <c r="D241" s="3">
        <f>C241-_xlfn.FORECAST.ETS.CONFINT(A241,$B$2:$B$204,$A$2:$A$204,0.9,1,1)</f>
        <v>117.60532916110114</v>
      </c>
      <c r="E241" s="3">
        <f>C241+_xlfn.FORECAST.ETS.CONFINT(A241,$B$2:$B$204,$A$2:$A$204,0.9,1,1)</f>
        <v>173.8244300419997</v>
      </c>
      <c r="F241">
        <f>Table7[[#This Row],[Price]]-Table7[[#This Row],[Forecast(Price)]]</f>
        <v>21.285120398449578</v>
      </c>
      <c r="G241">
        <f>Table7[[#This Row],[Column1]]^2</f>
        <v>453.05635037649432</v>
      </c>
    </row>
    <row r="242" spans="1:7" x14ac:dyDescent="0.25">
      <c r="A242" s="1">
        <v>43747</v>
      </c>
      <c r="B242" s="2">
        <v>163</v>
      </c>
      <c r="C242" s="2">
        <f>_xlfn.FORECAST.ETS(A242,$B$2:$B$204,$A$2:$A$204,1,1)</f>
        <v>145.51798445564637</v>
      </c>
      <c r="D242" s="3">
        <f>C242-_xlfn.FORECAST.ETS.CONFINT(A242,$B$2:$B$204,$A$2:$A$204,0.9,1,1)</f>
        <v>117.01704462122919</v>
      </c>
      <c r="E242" s="3">
        <f>C242+_xlfn.FORECAST.ETS.CONFINT(A242,$B$2:$B$204,$A$2:$A$204,0.9,1,1)</f>
        <v>174.01892429006355</v>
      </c>
      <c r="F242">
        <f>Table7[[#This Row],[Price]]-Table7[[#This Row],[Forecast(Price)]]</f>
        <v>17.482015544353629</v>
      </c>
      <c r="G242">
        <f>Table7[[#This Row],[Column1]]^2</f>
        <v>305.62086749302193</v>
      </c>
    </row>
    <row r="243" spans="1:7" x14ac:dyDescent="0.25">
      <c r="A243" s="1">
        <v>43748</v>
      </c>
      <c r="B243" s="2">
        <v>164</v>
      </c>
      <c r="C243" s="2">
        <f>_xlfn.FORECAST.ETS(A243,$B$2:$B$204,$A$2:$A$204,1,1)</f>
        <v>145.32108930974232</v>
      </c>
      <c r="D243" s="3">
        <f>C243-_xlfn.FORECAST.ETS.CONFINT(A243,$B$2:$B$204,$A$2:$A$204,0.9,1,1)</f>
        <v>116.43332109243892</v>
      </c>
      <c r="E243" s="3">
        <f>C243+_xlfn.FORECAST.ETS.CONFINT(A243,$B$2:$B$204,$A$2:$A$204,0.9,1,1)</f>
        <v>174.20885752704572</v>
      </c>
      <c r="F243">
        <f>Table7[[#This Row],[Price]]-Table7[[#This Row],[Forecast(Price)]]</f>
        <v>18.67891069025768</v>
      </c>
      <c r="G243">
        <f>Table7[[#This Row],[Column1]]^2</f>
        <v>348.90170457462267</v>
      </c>
    </row>
    <row r="244" spans="1:7" x14ac:dyDescent="0.25">
      <c r="A244" s="1">
        <v>43749</v>
      </c>
      <c r="B244" s="2">
        <v>166</v>
      </c>
      <c r="C244" s="2">
        <f>_xlfn.FORECAST.ETS(A244,$B$2:$B$204,$A$2:$A$204,1,1)</f>
        <v>145.1241941638383</v>
      </c>
      <c r="D244" s="3">
        <f>C244-_xlfn.FORECAST.ETS.CONFINT(A244,$B$2:$B$204,$A$2:$A$204,0.9,1,1)</f>
        <v>115.85397703574012</v>
      </c>
      <c r="E244" s="3">
        <f>C244+_xlfn.FORECAST.ETS.CONFINT(A244,$B$2:$B$204,$A$2:$A$204,0.9,1,1)</f>
        <v>174.39441129193648</v>
      </c>
      <c r="F244">
        <f>Table7[[#This Row],[Price]]-Table7[[#This Row],[Forecast(Price)]]</f>
        <v>20.875805836161703</v>
      </c>
      <c r="G244">
        <f>Table7[[#This Row],[Column1]]^2</f>
        <v>435.79926930912302</v>
      </c>
    </row>
    <row r="245" spans="1:7" x14ac:dyDescent="0.25">
      <c r="A245" s="1">
        <v>43750</v>
      </c>
      <c r="B245" s="2">
        <v>165</v>
      </c>
      <c r="C245" s="2">
        <f>_xlfn.FORECAST.ETS(A245,$B$2:$B$204,$A$2:$A$204,1,1)</f>
        <v>144.92729901793425</v>
      </c>
      <c r="D245" s="3">
        <f>C245-_xlfn.FORECAST.ETS.CONFINT(A245,$B$2:$B$204,$A$2:$A$204,0.9,1,1)</f>
        <v>115.27884227461814</v>
      </c>
      <c r="E245" s="3">
        <f>C245+_xlfn.FORECAST.ETS.CONFINT(A245,$B$2:$B$204,$A$2:$A$204,0.9,1,1)</f>
        <v>174.57575576125035</v>
      </c>
      <c r="F245">
        <f>Table7[[#This Row],[Price]]-Table7[[#This Row],[Forecast(Price)]]</f>
        <v>20.072700982065754</v>
      </c>
      <c r="G245">
        <f>Table7[[#This Row],[Column1]]^2</f>
        <v>402.91332471542347</v>
      </c>
    </row>
    <row r="246" spans="1:7" x14ac:dyDescent="0.25">
      <c r="A246" s="1">
        <v>43751</v>
      </c>
      <c r="B246" s="2">
        <v>164</v>
      </c>
      <c r="C246" s="2">
        <f>_xlfn.FORECAST.ETS(A246,$B$2:$B$204,$A$2:$A$204,1,1)</f>
        <v>144.73040387203019</v>
      </c>
      <c r="D246" s="3">
        <f>C246-_xlfn.FORECAST.ETS.CONFINT(A246,$B$2:$B$204,$A$2:$A$204,0.9,1,1)</f>
        <v>114.7077570275798</v>
      </c>
      <c r="E246" s="3">
        <f>C246+_xlfn.FORECAST.ETS.CONFINT(A246,$B$2:$B$204,$A$2:$A$204,0.9,1,1)</f>
        <v>174.75305071648057</v>
      </c>
      <c r="F246">
        <f>Table7[[#This Row],[Price]]-Table7[[#This Row],[Forecast(Price)]]</f>
        <v>19.269596127969805</v>
      </c>
      <c r="G246">
        <f>Table7[[#This Row],[Column1]]^2</f>
        <v>371.31733493506891</v>
      </c>
    </row>
    <row r="247" spans="1:7" x14ac:dyDescent="0.25">
      <c r="A247" s="1">
        <v>43752</v>
      </c>
      <c r="B247" s="2">
        <v>165</v>
      </c>
      <c r="C247" s="2">
        <f>_xlfn.FORECAST.ETS(A247,$B$2:$B$204,$A$2:$A$204,1,1)</f>
        <v>144.53350872612617</v>
      </c>
      <c r="D247" s="3">
        <f>C247-_xlfn.FORECAST.ETS.CONFINT(A247,$B$2:$B$204,$A$2:$A$204,0.9,1,1)</f>
        <v>114.14057104396008</v>
      </c>
      <c r="E247" s="3">
        <f>C247+_xlfn.FORECAST.ETS.CONFINT(A247,$B$2:$B$204,$A$2:$A$204,0.9,1,1)</f>
        <v>174.92644640829226</v>
      </c>
      <c r="F247">
        <f>Table7[[#This Row],[Price]]-Table7[[#This Row],[Forecast(Price)]]</f>
        <v>20.466491273873828</v>
      </c>
      <c r="G247">
        <f>Table7[[#This Row],[Column1]]^2</f>
        <v>418.87726506355352</v>
      </c>
    </row>
    <row r="248" spans="1:7" x14ac:dyDescent="0.25">
      <c r="A248" s="1">
        <v>43753</v>
      </c>
      <c r="B248" s="2">
        <v>165</v>
      </c>
      <c r="C248" s="2">
        <f>_xlfn.FORECAST.ETS(A248,$B$2:$B$204,$A$2:$A$204,1,1)</f>
        <v>144.33661358022212</v>
      </c>
      <c r="D248" s="3">
        <f>C248-_xlfn.FORECAST.ETS.CONFINT(A248,$B$2:$B$204,$A$2:$A$204,0.9,1,1)</f>
        <v>113.57714282983798</v>
      </c>
      <c r="E248" s="3">
        <f>C248+_xlfn.FORECAST.ETS.CONFINT(A248,$B$2:$B$204,$A$2:$A$204,0.9,1,1)</f>
        <v>175.09608433060626</v>
      </c>
      <c r="F248">
        <f>Table7[[#This Row],[Price]]-Table7[[#This Row],[Forecast(Price)]]</f>
        <v>20.663386419777879</v>
      </c>
      <c r="G248">
        <f>Table7[[#This Row],[Column1]]^2</f>
        <v>426.97553833306085</v>
      </c>
    </row>
    <row r="249" spans="1:7" x14ac:dyDescent="0.25">
      <c r="A249" s="1">
        <v>43754</v>
      </c>
      <c r="B249" s="2">
        <v>160</v>
      </c>
      <c r="C249" s="2">
        <f>_xlfn.FORECAST.ETS(A249,$B$2:$B$204,$A$2:$A$204,1,1)</f>
        <v>144.13971843431807</v>
      </c>
      <c r="D249" s="3">
        <f>C249-_xlfn.FORECAST.ETS.CONFINT(A249,$B$2:$B$204,$A$2:$A$204,0.9,1,1)</f>
        <v>113.01733895284488</v>
      </c>
      <c r="E249" s="3">
        <f>C249+_xlfn.FORECAST.ETS.CONFINT(A249,$B$2:$B$204,$A$2:$A$204,0.9,1,1)</f>
        <v>175.26209791579126</v>
      </c>
      <c r="F249">
        <f>Table7[[#This Row],[Price]]-Table7[[#This Row],[Forecast(Price)]]</f>
        <v>15.86028156568193</v>
      </c>
      <c r="G249">
        <f>Table7[[#This Row],[Column1]]^2</f>
        <v>251.54853134271005</v>
      </c>
    </row>
    <row r="250" spans="1:7" x14ac:dyDescent="0.25">
      <c r="A250" s="1">
        <v>43755</v>
      </c>
      <c r="B250" s="2">
        <v>162</v>
      </c>
      <c r="C250" s="2">
        <f>_xlfn.FORECAST.ETS(A250,$B$2:$B$204,$A$2:$A$204,1,1)</f>
        <v>143.94282328841405</v>
      </c>
      <c r="D250" s="3">
        <f>C250-_xlfn.FORECAST.ETS.CONFINT(A250,$B$2:$B$204,$A$2:$A$204,0.9,1,1)</f>
        <v>112.46103341626086</v>
      </c>
      <c r="E250" s="3">
        <f>C250+_xlfn.FORECAST.ETS.CONFINT(A250,$B$2:$B$204,$A$2:$A$204,0.9,1,1)</f>
        <v>175.42461316056722</v>
      </c>
      <c r="F250">
        <f>Table7[[#This Row],[Price]]-Table7[[#This Row],[Forecast(Price)]]</f>
        <v>18.057176711585953</v>
      </c>
      <c r="G250">
        <f>Table7[[#This Row],[Column1]]^2</f>
        <v>326.06163079344208</v>
      </c>
    </row>
    <row r="251" spans="1:7" x14ac:dyDescent="0.25">
      <c r="A251" s="1">
        <v>43756</v>
      </c>
      <c r="B251" s="2">
        <v>163</v>
      </c>
      <c r="C251" s="2">
        <f>_xlfn.FORECAST.ETS(A251,$B$2:$B$204,$A$2:$A$204,1,1)</f>
        <v>143.74592814251</v>
      </c>
      <c r="D251" s="3">
        <f>C251-_xlfn.FORECAST.ETS.CONFINT(A251,$B$2:$B$204,$A$2:$A$204,0.9,1,1)</f>
        <v>111.90810709414669</v>
      </c>
      <c r="E251" s="3">
        <f>C251+_xlfn.FORECAST.ETS.CONFINT(A251,$B$2:$B$204,$A$2:$A$204,0.9,1,1)</f>
        <v>175.58374919087331</v>
      </c>
      <c r="F251">
        <f>Table7[[#This Row],[Price]]-Table7[[#This Row],[Forecast(Price)]]</f>
        <v>19.254071857490004</v>
      </c>
      <c r="G251">
        <f>Table7[[#This Row],[Column1]]^2</f>
        <v>370.71928309338858</v>
      </c>
    </row>
    <row r="252" spans="1:7" x14ac:dyDescent="0.25">
      <c r="A252" s="1">
        <v>43757</v>
      </c>
      <c r="C252" s="2">
        <f>_xlfn.FORECAST.ETS(A252,$B$2:$B$204,$A$2:$A$204,1,1)</f>
        <v>143.54903299660594</v>
      </c>
      <c r="D252" s="3">
        <f>C252-_xlfn.FORECAST.ETS.CONFINT(A252,$B$2:$B$204,$A$2:$A$204,0.9,1,1)</f>
        <v>111.35844722039586</v>
      </c>
      <c r="E252" s="3">
        <f>C252+_xlfn.FORECAST.ETS.CONFINT(A252,$B$2:$B$204,$A$2:$A$204,0.9,1,1)</f>
        <v>175.73961877281602</v>
      </c>
      <c r="F252">
        <f>Table7[[#This Row],[Price]]-Table7[[#This Row],[Forecast(Price)]]</f>
        <v>-143.54903299660594</v>
      </c>
      <c r="G252">
        <f>Table7[[#This Row],[Column1]]^2</f>
        <v>20606.324874260663</v>
      </c>
    </row>
    <row r="253" spans="1:7" x14ac:dyDescent="0.25">
      <c r="A253" s="1">
        <v>43758</v>
      </c>
      <c r="C253" s="2">
        <f>_xlfn.FORECAST.ETS(A253,$B$2:$B$204,$A$2:$A$204,1,1)</f>
        <v>143.35213785070189</v>
      </c>
      <c r="D253" s="3">
        <f>C253-_xlfn.FORECAST.ETS.CONFINT(A253,$B$2:$B$204,$A$2:$A$204,0.9,1,1)</f>
        <v>110.81194692555022</v>
      </c>
      <c r="E253" s="3">
        <f>C253+_xlfn.FORECAST.ETS.CONFINT(A253,$B$2:$B$204,$A$2:$A$204,0.9,1,1)</f>
        <v>175.89232877585357</v>
      </c>
      <c r="F253">
        <f>Table7[[#This Row],[Price]]-Table7[[#This Row],[Forecast(Price)]]</f>
        <v>-143.35213785070189</v>
      </c>
      <c r="G253">
        <f>Table7[[#This Row],[Column1]]^2</f>
        <v>20549.835426366637</v>
      </c>
    </row>
    <row r="254" spans="1:7" x14ac:dyDescent="0.25">
      <c r="A254" s="1">
        <v>43759</v>
      </c>
      <c r="C254" s="2">
        <f>_xlfn.FORECAST.ETS(A254,$B$2:$B$204,$A$2:$A$204,1,1)</f>
        <v>143.15524270479787</v>
      </c>
      <c r="D254" s="3">
        <f>C254-_xlfn.FORECAST.ETS.CONFINT(A254,$B$2:$B$204,$A$2:$A$204,0.9,1,1)</f>
        <v>110.26850481603671</v>
      </c>
      <c r="E254" s="3">
        <f>C254+_xlfn.FORECAST.ETS.CONFINT(A254,$B$2:$B$204,$A$2:$A$204,0.9,1,1)</f>
        <v>176.04198059355903</v>
      </c>
      <c r="F254">
        <f>Table7[[#This Row],[Price]]-Table7[[#This Row],[Forecast(Price)]]</f>
        <v>-143.15524270479787</v>
      </c>
      <c r="G254">
        <f>Table7[[#This Row],[Column1]]^2</f>
        <v>20493.423513869584</v>
      </c>
    </row>
    <row r="255" spans="1:7" x14ac:dyDescent="0.25">
      <c r="A255" s="1">
        <v>43760</v>
      </c>
      <c r="C255" s="2">
        <f>_xlfn.FORECAST.ETS(A255,$B$2:$B$204,$A$2:$A$204,1,1)</f>
        <v>142.95834755889382</v>
      </c>
      <c r="D255" s="3">
        <f>C255-_xlfn.FORECAST.ETS.CONFINT(A255,$B$2:$B$204,$A$2:$A$204,0.9,1,1)</f>
        <v>109.72802459117472</v>
      </c>
      <c r="E255" s="3">
        <f>C255+_xlfn.FORECAST.ETS.CONFINT(A255,$B$2:$B$204,$A$2:$A$204,0.9,1,1)</f>
        <v>176.18867052661292</v>
      </c>
      <c r="F255">
        <f>Table7[[#This Row],[Price]]-Table7[[#This Row],[Forecast(Price)]]</f>
        <v>-142.95834755889382</v>
      </c>
      <c r="G255">
        <f>Table7[[#This Row],[Column1]]^2</f>
        <v>20437.089136769482</v>
      </c>
    </row>
    <row r="256" spans="1:7" x14ac:dyDescent="0.25">
      <c r="A256" s="1">
        <v>43761</v>
      </c>
      <c r="C256" s="2">
        <f>_xlfn.FORECAST.ETS(A256,$B$2:$B$204,$A$2:$A$204,1,1)</f>
        <v>142.76145241298977</v>
      </c>
      <c r="D256" s="3">
        <f>C256-_xlfn.FORECAST.ETS.CONFINT(A256,$B$2:$B$204,$A$2:$A$204,0.9,1,1)</f>
        <v>109.19041469389376</v>
      </c>
      <c r="E256" s="3">
        <f>C256+_xlfn.FORECAST.ETS.CONFINT(A256,$B$2:$B$204,$A$2:$A$204,0.9,1,1)</f>
        <v>176.33249013208578</v>
      </c>
      <c r="F256">
        <f>Table7[[#This Row],[Price]]-Table7[[#This Row],[Forecast(Price)]]</f>
        <v>-142.76145241298977</v>
      </c>
      <c r="G256">
        <f>Table7[[#This Row],[Column1]]^2</f>
        <v>20380.832295066342</v>
      </c>
    </row>
    <row r="257" spans="1:7" x14ac:dyDescent="0.25">
      <c r="A257" s="1">
        <v>43762</v>
      </c>
      <c r="C257" s="2">
        <f>_xlfn.FORECAST.ETS(A257,$B$2:$B$204,$A$2:$A$204,1,1)</f>
        <v>142.56455726708575</v>
      </c>
      <c r="D257" s="3">
        <f>C257-_xlfn.FORECAST.ETS.CONFINT(A257,$B$2:$B$204,$A$2:$A$204,0.9,1,1)</f>
        <v>108.65558799160733</v>
      </c>
      <c r="E257" s="3">
        <f>C257+_xlfn.FORECAST.ETS.CONFINT(A257,$B$2:$B$204,$A$2:$A$204,0.9,1,1)</f>
        <v>176.47352654256417</v>
      </c>
      <c r="F257">
        <f>Table7[[#This Row],[Price]]-Table7[[#This Row],[Forecast(Price)]]</f>
        <v>-142.56455726708575</v>
      </c>
      <c r="G257">
        <f>Table7[[#This Row],[Column1]]^2</f>
        <v>20324.652988760172</v>
      </c>
    </row>
    <row r="258" spans="1:7" x14ac:dyDescent="0.25">
      <c r="A258" s="1">
        <v>43763</v>
      </c>
      <c r="C258" s="2">
        <f>_xlfn.FORECAST.ETS(A258,$B$2:$B$204,$A$2:$A$204,1,1)</f>
        <v>142.3676621211817</v>
      </c>
      <c r="D258" s="3">
        <f>C258-_xlfn.FORECAST.ETS.CONFINT(A258,$B$2:$B$204,$A$2:$A$204,0.9,1,1)</f>
        <v>108.12346148412269</v>
      </c>
      <c r="E258" s="3">
        <f>C258+_xlfn.FORECAST.ETS.CONFINT(A258,$B$2:$B$204,$A$2:$A$204,0.9,1,1)</f>
        <v>176.6118627582407</v>
      </c>
      <c r="F258">
        <f>Table7[[#This Row],[Price]]-Table7[[#This Row],[Forecast(Price)]]</f>
        <v>-142.3676621211817</v>
      </c>
      <c r="G258">
        <f>Table7[[#This Row],[Column1]]^2</f>
        <v>20268.551217850953</v>
      </c>
    </row>
    <row r="259" spans="1:7" x14ac:dyDescent="0.25">
      <c r="A259" s="1">
        <v>43764</v>
      </c>
      <c r="C259" s="2">
        <f>_xlfn.FORECAST.ETS(A259,$B$2:$B$204,$A$2:$A$204,1,1)</f>
        <v>142.17076697527764</v>
      </c>
      <c r="D259" s="3">
        <f>C259-_xlfn.FORECAST.ETS.CONFINT(A259,$B$2:$B$204,$A$2:$A$204,0.9,1,1)</f>
        <v>107.5939560358413</v>
      </c>
      <c r="E259" s="3">
        <f>C259+_xlfn.FORECAST.ETS.CONFINT(A259,$B$2:$B$204,$A$2:$A$204,0.9,1,1)</f>
        <v>176.74757791471399</v>
      </c>
      <c r="F259">
        <f>Table7[[#This Row],[Price]]-Table7[[#This Row],[Forecast(Price)]]</f>
        <v>-142.17076697527764</v>
      </c>
      <c r="G259">
        <f>Table7[[#This Row],[Column1]]^2</f>
        <v>20212.526982338695</v>
      </c>
    </row>
    <row r="260" spans="1:7" x14ac:dyDescent="0.25">
      <c r="A260" s="1">
        <v>43765</v>
      </c>
      <c r="C260" s="2">
        <f>_xlfn.FORECAST.ETS(A260,$B$2:$B$204,$A$2:$A$204,1,1)</f>
        <v>141.97387182937359</v>
      </c>
      <c r="D260" s="3">
        <f>C260-_xlfn.FORECAST.ETS.CONFINT(A260,$B$2:$B$204,$A$2:$A$204,0.9,1,1)</f>
        <v>107.06699612982732</v>
      </c>
      <c r="E260" s="3">
        <f>C260+_xlfn.FORECAST.ETS.CONFINT(A260,$B$2:$B$204,$A$2:$A$204,0.9,1,1)</f>
        <v>176.88074752891987</v>
      </c>
      <c r="F260">
        <f>Table7[[#This Row],[Price]]-Table7[[#This Row],[Forecast(Price)]]</f>
        <v>-141.97387182937359</v>
      </c>
      <c r="G260">
        <f>Table7[[#This Row],[Column1]]^2</f>
        <v>20156.5802822234</v>
      </c>
    </row>
    <row r="261" spans="1:7" x14ac:dyDescent="0.25">
      <c r="A261" s="1">
        <v>43766</v>
      </c>
      <c r="C261" s="2">
        <f>_xlfn.FORECAST.ETS(A261,$B$2:$B$204,$A$2:$A$204,1,1)</f>
        <v>141.77697668346957</v>
      </c>
      <c r="D261" s="3">
        <f>C261-_xlfn.FORECAST.ETS.CONFINT(A261,$B$2:$B$204,$A$2:$A$204,0.9,1,1)</f>
        <v>106.54250964160245</v>
      </c>
      <c r="E261" s="3">
        <f>C261+_xlfn.FORECAST.ETS.CONFINT(A261,$B$2:$B$204,$A$2:$A$204,0.9,1,1)</f>
        <v>177.01144372533668</v>
      </c>
      <c r="F261">
        <f>Table7[[#This Row],[Price]]-Table7[[#This Row],[Forecast(Price)]]</f>
        <v>-141.77697668346957</v>
      </c>
      <c r="G261">
        <f>Table7[[#This Row],[Column1]]^2</f>
        <v>20100.711117505074</v>
      </c>
    </row>
    <row r="262" spans="1:7" x14ac:dyDescent="0.25">
      <c r="A262" s="1">
        <v>43767</v>
      </c>
      <c r="C262" s="2">
        <f>_xlfn.FORECAST.ETS(A262,$B$2:$B$204,$A$2:$A$204,1,1)</f>
        <v>141.58008153756552</v>
      </c>
      <c r="D262" s="3">
        <f>C262-_xlfn.FORECAST.ETS.CONFINT(A262,$B$2:$B$204,$A$2:$A$204,0.9,1,1)</f>
        <v>106.02042763076858</v>
      </c>
      <c r="E262" s="3">
        <f>C262+_xlfn.FORECAST.ETS.CONFINT(A262,$B$2:$B$204,$A$2:$A$204,0.9,1,1)</f>
        <v>177.13973544436246</v>
      </c>
      <c r="F262">
        <f>Table7[[#This Row],[Price]]-Table7[[#This Row],[Forecast(Price)]]</f>
        <v>-141.58008153756552</v>
      </c>
      <c r="G262">
        <f>Table7[[#This Row],[Column1]]^2</f>
        <v>20044.919488183699</v>
      </c>
    </row>
    <row r="263" spans="1:7" x14ac:dyDescent="0.25">
      <c r="A263" s="1">
        <v>43768</v>
      </c>
      <c r="C263" s="2">
        <f>_xlfn.FORECAST.ETS(A263,$B$2:$B$204,$A$2:$A$204,1,1)</f>
        <v>141.38318639166147</v>
      </c>
      <c r="D263" s="3">
        <f>C263-_xlfn.FORECAST.ETS.CONFINT(A263,$B$2:$B$204,$A$2:$A$204,0.9,1,1)</f>
        <v>105.50068414877197</v>
      </c>
      <c r="E263" s="3">
        <f>C263+_xlfn.FORECAST.ETS.CONFINT(A263,$B$2:$B$204,$A$2:$A$204,0.9,1,1)</f>
        <v>177.26568863455097</v>
      </c>
      <c r="F263">
        <f>Table7[[#This Row],[Price]]-Table7[[#This Row],[Forecast(Price)]]</f>
        <v>-141.38318639166147</v>
      </c>
      <c r="G263">
        <f>Table7[[#This Row],[Column1]]^2</f>
        <v>19989.20539425929</v>
      </c>
    </row>
    <row r="264" spans="1:7" x14ac:dyDescent="0.25">
      <c r="A264" s="1">
        <v>43769</v>
      </c>
      <c r="C264" s="2">
        <f>_xlfn.FORECAST.ETS(A264,$B$2:$B$204,$A$2:$A$204,1,1)</f>
        <v>141.18629124575745</v>
      </c>
      <c r="D264" s="3">
        <f>C264-_xlfn.FORECAST.ETS.CONFINT(A264,$B$2:$B$204,$A$2:$A$204,0.9,1,1)</f>
        <v>104.98321606130784</v>
      </c>
      <c r="E264" s="3">
        <f>C264+_xlfn.FORECAST.ETS.CONFINT(A264,$B$2:$B$204,$A$2:$A$204,0.9,1,1)</f>
        <v>177.38936643020705</v>
      </c>
      <c r="F264">
        <f>Table7[[#This Row],[Price]]-Table7[[#This Row],[Forecast(Price)]]</f>
        <v>-141.18629124575745</v>
      </c>
      <c r="G264">
        <f>Table7[[#This Row],[Column1]]^2</f>
        <v>19933.568835731847</v>
      </c>
    </row>
    <row r="265" spans="1:7" x14ac:dyDescent="0.25">
      <c r="A265" s="1">
        <v>43770</v>
      </c>
      <c r="C265" s="2">
        <f>_xlfn.FORECAST.ETS(A265,$B$2:$B$204,$A$2:$A$204,1,1)</f>
        <v>140.98939609985339</v>
      </c>
      <c r="D265" s="3">
        <f>C265-_xlfn.FORECAST.ETS.CONFINT(A265,$B$2:$B$204,$A$2:$A$204,0.9,1,1)</f>
        <v>104.46796288402632</v>
      </c>
      <c r="E265" s="3">
        <f>C265+_xlfn.FORECAST.ETS.CONFINT(A265,$B$2:$B$204,$A$2:$A$204,0.9,1,1)</f>
        <v>177.51082931568047</v>
      </c>
      <c r="F265">
        <f>Table7[[#This Row],[Price]]-Table7[[#This Row],[Forecast(Price)]]</f>
        <v>-140.98939609985339</v>
      </c>
      <c r="G265">
        <f>Table7[[#This Row],[Column1]]^2</f>
        <v>19878.009812601354</v>
      </c>
    </row>
    <row r="266" spans="1:7" x14ac:dyDescent="0.25">
      <c r="A266" s="1">
        <v>43771</v>
      </c>
      <c r="C266" s="2">
        <f>_xlfn.FORECAST.ETS(A266,$B$2:$B$204,$A$2:$A$204,1,1)</f>
        <v>140.79250095394934</v>
      </c>
      <c r="D266" s="3">
        <f>C266-_xlfn.FORECAST.ETS.CONFINT(A266,$B$2:$B$204,$A$2:$A$204,0.9,1,1)</f>
        <v>103.9548666303434</v>
      </c>
      <c r="E266" s="3">
        <f>C266+_xlfn.FORECAST.ETS.CONFINT(A266,$B$2:$B$204,$A$2:$A$204,0.9,1,1)</f>
        <v>177.63013527755527</v>
      </c>
      <c r="F266">
        <f>Table7[[#This Row],[Price]]-Table7[[#This Row],[Forecast(Price)]]</f>
        <v>-140.79250095394934</v>
      </c>
      <c r="G266">
        <f>Table7[[#This Row],[Column1]]^2</f>
        <v>19822.528324867828</v>
      </c>
    </row>
    <row r="267" spans="1:7" x14ac:dyDescent="0.25">
      <c r="A267" s="1">
        <v>43772</v>
      </c>
      <c r="C267" s="2">
        <f>_xlfn.FORECAST.ETS(A267,$B$2:$B$204,$A$2:$A$204,1,1)</f>
        <v>140.59560580804532</v>
      </c>
      <c r="D267" s="3">
        <f>C267-_xlfn.FORECAST.ETS.CONFINT(A267,$B$2:$B$204,$A$2:$A$204,0.9,1,1)</f>
        <v>103.44387167028525</v>
      </c>
      <c r="E267" s="3">
        <f>C267+_xlfn.FORECAST.ETS.CONFINT(A267,$B$2:$B$204,$A$2:$A$204,0.9,1,1)</f>
        <v>177.74733994580538</v>
      </c>
      <c r="F267">
        <f>Table7[[#This Row],[Price]]-Table7[[#This Row],[Forecast(Price)]]</f>
        <v>-140.59560580804532</v>
      </c>
      <c r="G267">
        <f>Table7[[#This Row],[Column1]]^2</f>
        <v>19767.124372531267</v>
      </c>
    </row>
    <row r="268" spans="1:7" x14ac:dyDescent="0.25">
      <c r="A268" s="1">
        <v>43773</v>
      </c>
      <c r="C268" s="2">
        <f>_xlfn.FORECAST.ETS(A268,$B$2:$B$204,$A$2:$A$204,1,1)</f>
        <v>140.39871066214127</v>
      </c>
      <c r="D268" s="3">
        <f>C268-_xlfn.FORECAST.ETS.CONFINT(A268,$B$2:$B$204,$A$2:$A$204,0.9,1,1)</f>
        <v>102.9349245994043</v>
      </c>
      <c r="E268" s="3">
        <f>C268+_xlfn.FORECAST.ETS.CONFINT(A268,$B$2:$B$204,$A$2:$A$204,0.9,1,1)</f>
        <v>177.86249672487824</v>
      </c>
      <c r="F268">
        <f>Table7[[#This Row],[Price]]-Table7[[#This Row],[Forecast(Price)]]</f>
        <v>-140.39871066214127</v>
      </c>
      <c r="G268">
        <f>Table7[[#This Row],[Column1]]^2</f>
        <v>19711.797955591661</v>
      </c>
    </row>
    <row r="269" spans="1:7" x14ac:dyDescent="0.25">
      <c r="A269" s="1">
        <v>43774</v>
      </c>
      <c r="C269" s="2">
        <f>_xlfn.FORECAST.ETS(A269,$B$2:$B$204,$A$2:$A$204,1,1)</f>
        <v>140.20181551623722</v>
      </c>
      <c r="D269" s="3">
        <f>C269-_xlfn.FORECAST.ETS.CONFINT(A269,$B$2:$B$204,$A$2:$A$204,0.9,1,1)</f>
        <v>102.42797411690395</v>
      </c>
      <c r="E269" s="3">
        <f>C269+_xlfn.FORECAST.ETS.CONFINT(A269,$B$2:$B$204,$A$2:$A$204,0.9,1,1)</f>
        <v>177.97565691557048</v>
      </c>
      <c r="F269">
        <f>Table7[[#This Row],[Price]]-Table7[[#This Row],[Forecast(Price)]]</f>
        <v>-140.20181551623722</v>
      </c>
      <c r="G269">
        <f>Table7[[#This Row],[Column1]]^2</f>
        <v>19656.549074049017</v>
      </c>
    </row>
    <row r="270" spans="1:7" x14ac:dyDescent="0.25">
      <c r="A270" s="1">
        <v>43775</v>
      </c>
      <c r="C270" s="2">
        <f>_xlfn.FORECAST.ETS(A270,$B$2:$B$204,$A$2:$A$204,1,1)</f>
        <v>140.00492037033317</v>
      </c>
      <c r="D270" s="3">
        <f>C270-_xlfn.FORECAST.ETS.CONFINT(A270,$B$2:$B$204,$A$2:$A$204,0.9,1,1)</f>
        <v>101.92297091219359</v>
      </c>
      <c r="E270" s="3">
        <f>C270+_xlfn.FORECAST.ETS.CONFINT(A270,$B$2:$B$204,$A$2:$A$204,0.9,1,1)</f>
        <v>178.08686982847274</v>
      </c>
      <c r="F270">
        <f>Table7[[#This Row],[Price]]-Table7[[#This Row],[Forecast(Price)]]</f>
        <v>-140.00492037033317</v>
      </c>
      <c r="G270">
        <f>Table7[[#This Row],[Column1]]^2</f>
        <v>19601.377727903331</v>
      </c>
    </row>
    <row r="271" spans="1:7" x14ac:dyDescent="0.25">
      <c r="A271" s="1">
        <v>43776</v>
      </c>
      <c r="C271" s="2">
        <f>_xlfn.FORECAST.ETS(A271,$B$2:$B$204,$A$2:$A$204,1,1)</f>
        <v>139.80802522442914</v>
      </c>
      <c r="D271" s="3">
        <f>C271-_xlfn.FORECAST.ETS.CONFINT(A271,$B$2:$B$204,$A$2:$A$204,0.9,1,1)</f>
        <v>101.4198675591727</v>
      </c>
      <c r="E271" s="3">
        <f>C271+_xlfn.FORECAST.ETS.CONFINT(A271,$B$2:$B$204,$A$2:$A$204,0.9,1,1)</f>
        <v>178.19618288968559</v>
      </c>
      <c r="F271">
        <f>Table7[[#This Row],[Price]]-Table7[[#This Row],[Forecast(Price)]]</f>
        <v>-139.80802522442914</v>
      </c>
      <c r="G271">
        <f>Table7[[#This Row],[Column1]]^2</f>
        <v>19546.283917154615</v>
      </c>
    </row>
    <row r="272" spans="1:7" x14ac:dyDescent="0.25">
      <c r="A272" s="1">
        <v>43777</v>
      </c>
      <c r="C272" s="2">
        <f>_xlfn.FORECAST.ETS(A272,$B$2:$B$204,$A$2:$A$204,1,1)</f>
        <v>139.61113007852509</v>
      </c>
      <c r="D272" s="3">
        <f>C272-_xlfn.FORECAST.ETS.CONFINT(A272,$B$2:$B$204,$A$2:$A$204,0.9,1,1)</f>
        <v>100.91861841761101</v>
      </c>
      <c r="E272" s="3">
        <f>C272+_xlfn.FORECAST.ETS.CONFINT(A272,$B$2:$B$204,$A$2:$A$204,0.9,1,1)</f>
        <v>178.30364173943917</v>
      </c>
      <c r="F272">
        <f>Table7[[#This Row],[Price]]-Table7[[#This Row],[Forecast(Price)]]</f>
        <v>-139.61113007852509</v>
      </c>
      <c r="G272">
        <f>Table7[[#This Row],[Column1]]^2</f>
        <v>19491.267641802853</v>
      </c>
    </row>
    <row r="273" spans="1:7" x14ac:dyDescent="0.25">
      <c r="A273" s="1">
        <v>43778</v>
      </c>
      <c r="C273" s="2">
        <f>_xlfn.FORECAST.ETS(A273,$B$2:$B$204,$A$2:$A$204,1,1)</f>
        <v>139.41423493262104</v>
      </c>
      <c r="D273" s="3">
        <f>C273-_xlfn.FORECAST.ETS.CONFINT(A273,$B$2:$B$204,$A$2:$A$204,0.9,1,1)</f>
        <v>100.41917954105165</v>
      </c>
      <c r="E273" s="3">
        <f>C273+_xlfn.FORECAST.ETS.CONFINT(A273,$B$2:$B$204,$A$2:$A$204,0.9,1,1)</f>
        <v>178.40929032419044</v>
      </c>
      <c r="F273">
        <f>Table7[[#This Row],[Price]]-Table7[[#This Row],[Forecast(Price)]]</f>
        <v>-139.41423493262104</v>
      </c>
      <c r="G273">
        <f>Table7[[#This Row],[Column1]]^2</f>
        <v>19436.328901848054</v>
      </c>
    </row>
    <row r="274" spans="1:7" x14ac:dyDescent="0.25">
      <c r="A274" s="1">
        <v>43779</v>
      </c>
      <c r="C274" s="2">
        <f>_xlfn.FORECAST.ETS(A274,$B$2:$B$204,$A$2:$A$204,1,1)</f>
        <v>139.21733978671702</v>
      </c>
      <c r="D274" s="3">
        <f>C274-_xlfn.FORECAST.ETS.CONFINT(A274,$B$2:$B$204,$A$2:$A$204,0.9,1,1)</f>
        <v>99.92150859071748</v>
      </c>
      <c r="E274" s="3">
        <f>C274+_xlfn.FORECAST.ETS.CONFINT(A274,$B$2:$B$204,$A$2:$A$204,0.9,1,1)</f>
        <v>178.51317098271656</v>
      </c>
      <c r="F274">
        <f>Table7[[#This Row],[Price]]-Table7[[#This Row],[Forecast(Price)]]</f>
        <v>-139.21733978671702</v>
      </c>
      <c r="G274">
        <f>Table7[[#This Row],[Column1]]^2</f>
        <v>19381.46769729022</v>
      </c>
    </row>
    <row r="275" spans="1:7" x14ac:dyDescent="0.25">
      <c r="A275" s="1">
        <v>43780</v>
      </c>
      <c r="C275" s="2">
        <f>_xlfn.FORECAST.ETS(A275,$B$2:$B$204,$A$2:$A$204,1,1)</f>
        <v>139.02044464081297</v>
      </c>
      <c r="D275" s="3">
        <f>C275-_xlfn.FORECAST.ETS.CONFINT(A275,$B$2:$B$204,$A$2:$A$204,0.9,1,1)</f>
        <v>99.42556475495067</v>
      </c>
      <c r="E275" s="3">
        <f>C275+_xlfn.FORECAST.ETS.CONFINT(A275,$B$2:$B$204,$A$2:$A$204,0.9,1,1)</f>
        <v>178.61532452667527</v>
      </c>
      <c r="F275">
        <f>Table7[[#This Row],[Price]]-Table7[[#This Row],[Forecast(Price)]]</f>
        <v>-139.02044464081297</v>
      </c>
      <c r="G275">
        <f>Table7[[#This Row],[Column1]]^2</f>
        <v>19326.684028129344</v>
      </c>
    </row>
    <row r="276" spans="1:7" x14ac:dyDescent="0.25">
      <c r="A276" s="1">
        <v>43781</v>
      </c>
      <c r="C276" s="2">
        <f>_xlfn.FORECAST.ETS(A276,$B$2:$B$204,$A$2:$A$204,1,1)</f>
        <v>138.82354949490892</v>
      </c>
      <c r="D276" s="3">
        <f>C276-_xlfn.FORECAST.ETS.CONFINT(A276,$B$2:$B$204,$A$2:$A$204,0.9,1,1)</f>
        <v>98.931308673756746</v>
      </c>
      <c r="E276" s="3">
        <f>C276+_xlfn.FORECAST.ETS.CONFINT(A276,$B$2:$B$204,$A$2:$A$204,0.9,1,1)</f>
        <v>178.71579031606109</v>
      </c>
      <c r="F276">
        <f>Table7[[#This Row],[Price]]-Table7[[#This Row],[Forecast(Price)]]</f>
        <v>-138.82354949490892</v>
      </c>
      <c r="G276">
        <f>Table7[[#This Row],[Column1]]^2</f>
        <v>19271.977894365427</v>
      </c>
    </row>
    <row r="277" spans="1:7" x14ac:dyDescent="0.25">
      <c r="A277" s="1">
        <v>43782</v>
      </c>
      <c r="C277" s="2">
        <f>_xlfn.FORECAST.ETS(A277,$B$2:$B$204,$A$2:$A$204,1,1)</f>
        <v>138.62665434900487</v>
      </c>
      <c r="D277" s="3">
        <f>C277-_xlfn.FORECAST.ETS.CONFINT(A277,$B$2:$B$204,$A$2:$A$204,0.9,1,1)</f>
        <v>98.438702368063872</v>
      </c>
      <c r="E277" s="3">
        <f>C277+_xlfn.FORECAST.ETS.CONFINT(A277,$B$2:$B$204,$A$2:$A$204,0.9,1,1)</f>
        <v>178.81460632994586</v>
      </c>
      <c r="F277">
        <f>Table7[[#This Row],[Price]]-Table7[[#This Row],[Forecast(Price)]]</f>
        <v>-138.62665434900487</v>
      </c>
      <c r="G277">
        <f>Table7[[#This Row],[Column1]]^2</f>
        <v>19217.349295998469</v>
      </c>
    </row>
    <row r="278" spans="1:7" x14ac:dyDescent="0.25">
      <c r="A278" s="1">
        <v>43783</v>
      </c>
      <c r="C278" s="2">
        <f>_xlfn.FORECAST.ETS(A278,$B$2:$B$204,$A$2:$A$204,1,1)</f>
        <v>138.42975920310084</v>
      </c>
      <c r="D278" s="3">
        <f>C278-_xlfn.FORECAST.ETS.CONFINT(A278,$B$2:$B$204,$A$2:$A$204,0.9,1,1)</f>
        <v>97.947709173342702</v>
      </c>
      <c r="E278" s="3">
        <f>C278+_xlfn.FORECAST.ETS.CONFINT(A278,$B$2:$B$204,$A$2:$A$204,0.9,1,1)</f>
        <v>178.91180923285899</v>
      </c>
      <c r="F278">
        <f>Table7[[#This Row],[Price]]-Table7[[#This Row],[Forecast(Price)]]</f>
        <v>-138.42975920310084</v>
      </c>
      <c r="G278">
        <f>Table7[[#This Row],[Column1]]^2</f>
        <v>19162.798233028483</v>
      </c>
    </row>
    <row r="279" spans="1:7" x14ac:dyDescent="0.25">
      <c r="A279" s="1">
        <v>43784</v>
      </c>
      <c r="C279" s="2">
        <f>_xlfn.FORECAST.ETS(A279,$B$2:$B$204,$A$2:$A$204,1,1)</f>
        <v>138.23286405719679</v>
      </c>
      <c r="D279" s="3">
        <f>C279-_xlfn.FORECAST.ETS.CONFINT(A279,$B$2:$B$204,$A$2:$A$204,0.9,1,1)</f>
        <v>97.458293677262915</v>
      </c>
      <c r="E279" s="3">
        <f>C279+_xlfn.FORECAST.ETS.CONFINT(A279,$B$2:$B$204,$A$2:$A$204,0.9,1,1)</f>
        <v>179.00743443713066</v>
      </c>
      <c r="F279">
        <f>Table7[[#This Row],[Price]]-Table7[[#This Row],[Forecast(Price)]]</f>
        <v>-138.23286405719679</v>
      </c>
      <c r="G279">
        <f>Table7[[#This Row],[Column1]]^2</f>
        <v>19108.324705455449</v>
      </c>
    </row>
    <row r="280" spans="1:7" x14ac:dyDescent="0.25">
      <c r="A280" s="1">
        <v>43785</v>
      </c>
      <c r="C280" s="2">
        <f>_xlfn.FORECAST.ETS(A280,$B$2:$B$204,$A$2:$A$204,1,1)</f>
        <v>138.03596891129274</v>
      </c>
      <c r="D280" s="3">
        <f>C280-_xlfn.FORECAST.ETS.CONFINT(A280,$B$2:$B$204,$A$2:$A$204,0.9,1,1)</f>
        <v>96.97042166109091</v>
      </c>
      <c r="E280" s="3">
        <f>C280+_xlfn.FORECAST.ETS.CONFINT(A280,$B$2:$B$204,$A$2:$A$204,0.9,1,1)</f>
        <v>179.10151616149457</v>
      </c>
      <c r="F280">
        <f>Table7[[#This Row],[Price]]-Table7[[#This Row],[Forecast(Price)]]</f>
        <v>-138.03596891129274</v>
      </c>
      <c r="G280">
        <f>Table7[[#This Row],[Column1]]^2</f>
        <v>19053.928713279376</v>
      </c>
    </row>
    <row r="281" spans="1:7" x14ac:dyDescent="0.25">
      <c r="A281" s="1">
        <v>43786</v>
      </c>
      <c r="C281" s="2">
        <f>_xlfn.FORECAST.ETS(A281,$B$2:$B$204,$A$2:$A$204,1,1)</f>
        <v>137.83907376538872</v>
      </c>
      <c r="D281" s="3">
        <f>C281-_xlfn.FORECAST.ETS.CONFINT(A281,$B$2:$B$204,$A$2:$A$204,0.9,1,1)</f>
        <v>96.484060044558049</v>
      </c>
      <c r="E281" s="3">
        <f>C281+_xlfn.FORECAST.ETS.CONFINT(A281,$B$2:$B$204,$A$2:$A$204,0.9,1,1)</f>
        <v>179.19408748621939</v>
      </c>
      <c r="F281">
        <f>Table7[[#This Row],[Price]]-Table7[[#This Row],[Forecast(Price)]]</f>
        <v>-137.83907376538872</v>
      </c>
      <c r="G281">
        <f>Table7[[#This Row],[Column1]]^2</f>
        <v>18999.610256500273</v>
      </c>
    </row>
    <row r="282" spans="1:7" x14ac:dyDescent="0.25">
      <c r="A282" s="1">
        <v>43787</v>
      </c>
      <c r="C282" s="2">
        <f>_xlfn.FORECAST.ETS(A282,$B$2:$B$204,$A$2:$A$204,1,1)</f>
        <v>137.64217861948467</v>
      </c>
      <c r="D282" s="3">
        <f>C282-_xlfn.FORECAST.ETS.CONFINT(A282,$B$2:$B$204,$A$2:$A$204,0.9,1,1)</f>
        <v>95.999176833951736</v>
      </c>
      <c r="E282" s="3">
        <f>C282+_xlfn.FORECAST.ETS.CONFINT(A282,$B$2:$B$204,$A$2:$A$204,0.9,1,1)</f>
        <v>179.2851804050176</v>
      </c>
      <c r="F282">
        <f>Table7[[#This Row],[Price]]-Table7[[#This Row],[Forecast(Price)]]</f>
        <v>-137.64217861948467</v>
      </c>
      <c r="G282">
        <f>Table7[[#This Row],[Column1]]^2</f>
        <v>18945.369335118121</v>
      </c>
    </row>
    <row r="283" spans="1:7" x14ac:dyDescent="0.25">
      <c r="A283" s="1">
        <v>43788</v>
      </c>
      <c r="C283" s="2">
        <f>_xlfn.FORECAST.ETS(A283,$B$2:$B$204,$A$2:$A$204,1,1)</f>
        <v>137.44528347358062</v>
      </c>
      <c r="D283" s="3">
        <f>C283-_xlfn.FORECAST.ETS.CONFINT(A283,$B$2:$B$204,$A$2:$A$204,0.9,1,1)</f>
        <v>95.515741073202619</v>
      </c>
      <c r="E283" s="3">
        <f>C283+_xlfn.FORECAST.ETS.CONFINT(A283,$B$2:$B$204,$A$2:$A$204,0.9,1,1)</f>
        <v>179.37482587395863</v>
      </c>
      <c r="F283">
        <f>Table7[[#This Row],[Price]]-Table7[[#This Row],[Forecast(Price)]]</f>
        <v>-137.44528347358062</v>
      </c>
      <c r="G283">
        <f>Table7[[#This Row],[Column1]]^2</f>
        <v>18891.205949132935</v>
      </c>
    </row>
    <row r="284" spans="1:7" x14ac:dyDescent="0.25">
      <c r="A284" s="1">
        <v>43789</v>
      </c>
      <c r="C284" s="2">
        <f>_xlfn.FORECAST.ETS(A284,$B$2:$B$204,$A$2:$A$204,1,1)</f>
        <v>137.24838832767659</v>
      </c>
      <c r="D284" s="3">
        <f>C284-_xlfn.FORECAST.ETS.CONFINT(A284,$B$2:$B$204,$A$2:$A$204,0.9,1,1)</f>
        <v>95.033722797759111</v>
      </c>
      <c r="E284" s="3">
        <f>C284+_xlfn.FORECAST.ETS.CONFINT(A284,$B$2:$B$204,$A$2:$A$204,0.9,1,1)</f>
        <v>179.46305385759408</v>
      </c>
      <c r="F284">
        <f>Table7[[#This Row],[Price]]-Table7[[#This Row],[Forecast(Price)]]</f>
        <v>-137.24838832767659</v>
      </c>
      <c r="G284">
        <f>Table7[[#This Row],[Column1]]^2</f>
        <v>18837.120098544714</v>
      </c>
    </row>
    <row r="285" spans="1:7" x14ac:dyDescent="0.25">
      <c r="A285" s="1">
        <v>43790</v>
      </c>
      <c r="C285" s="2">
        <f>_xlfn.FORECAST.ETS(A285,$B$2:$B$204,$A$2:$A$204,1,1)</f>
        <v>137.05149318177254</v>
      </c>
      <c r="D285" s="3">
        <f>C285-_xlfn.FORECAST.ETS.CONFINT(A285,$B$2:$B$204,$A$2:$A$204,0.9,1,1)</f>
        <v>94.553092991057866</v>
      </c>
      <c r="E285" s="3">
        <f>C285+_xlfn.FORECAST.ETS.CONFINT(A285,$B$2:$B$204,$A$2:$A$204,0.9,1,1)</f>
        <v>179.54989337248722</v>
      </c>
      <c r="F285">
        <f>Table7[[#This Row],[Price]]-Table7[[#This Row],[Forecast(Price)]]</f>
        <v>-137.05149318177254</v>
      </c>
      <c r="G285">
        <f>Table7[[#This Row],[Column1]]^2</f>
        <v>18783.111783353444</v>
      </c>
    </row>
    <row r="286" spans="1:7" x14ac:dyDescent="0.25">
      <c r="A286" s="1">
        <v>43791</v>
      </c>
      <c r="C286" s="2">
        <f>_xlfn.FORECAST.ETS(A286,$B$2:$B$204,$A$2:$A$204,1,1)</f>
        <v>136.85459803586849</v>
      </c>
      <c r="D286" s="3">
        <f>C286-_xlfn.FORECAST.ETS.CONFINT(A286,$B$2:$B$204,$A$2:$A$204,0.9,1,1)</f>
        <v>94.073823543414335</v>
      </c>
      <c r="E286" s="3">
        <f>C286+_xlfn.FORECAST.ETS.CONFINT(A286,$B$2:$B$204,$A$2:$A$204,0.9,1,1)</f>
        <v>179.63537252832265</v>
      </c>
      <c r="F286">
        <f>Table7[[#This Row],[Price]]-Table7[[#This Row],[Forecast(Price)]]</f>
        <v>-136.85459803586849</v>
      </c>
      <c r="G286">
        <f>Table7[[#This Row],[Column1]]^2</f>
        <v>18729.181003559141</v>
      </c>
    </row>
    <row r="287" spans="1:7" x14ac:dyDescent="0.25">
      <c r="A287" s="1">
        <v>43792</v>
      </c>
      <c r="C287" s="2">
        <f>_xlfn.FORECAST.ETS(A287,$B$2:$B$204,$A$2:$A$204,1,1)</f>
        <v>136.65770288996447</v>
      </c>
      <c r="D287" s="3">
        <f>C287-_xlfn.FORECAST.ETS.CONFINT(A287,$B$2:$B$204,$A$2:$A$204,0.9,1,1)</f>
        <v>93.595887213170755</v>
      </c>
      <c r="E287" s="3">
        <f>C287+_xlfn.FORECAST.ETS.CONFINT(A287,$B$2:$B$204,$A$2:$A$204,0.9,1,1)</f>
        <v>179.71951856675818</v>
      </c>
      <c r="F287">
        <f>Table7[[#This Row],[Price]]-Table7[[#This Row],[Forecast(Price)]]</f>
        <v>-136.65770288996447</v>
      </c>
      <c r="G287">
        <f>Table7[[#This Row],[Column1]]^2</f>
        <v>18675.327759161803</v>
      </c>
    </row>
    <row r="288" spans="1:7" x14ac:dyDescent="0.25">
      <c r="A288" s="1">
        <v>43793</v>
      </c>
      <c r="C288" s="2">
        <f>_xlfn.FORECAST.ETS(A288,$B$2:$B$204,$A$2:$A$204,1,1)</f>
        <v>136.46080774406042</v>
      </c>
      <c r="D288" s="3">
        <f>C288-_xlfn.FORECAST.ETS.CONFINT(A288,$B$2:$B$204,$A$2:$A$204,0.9,1,1)</f>
        <v>93.119257589952156</v>
      </c>
      <c r="E288" s="3">
        <f>C288+_xlfn.FORECAST.ETS.CONFINT(A288,$B$2:$B$204,$A$2:$A$204,0.9,1,1)</f>
        <v>179.80235789816868</v>
      </c>
      <c r="F288">
        <f>Table7[[#This Row],[Price]]-Table7[[#This Row],[Forecast(Price)]]</f>
        <v>-136.46080774406042</v>
      </c>
      <c r="G288">
        <f>Table7[[#This Row],[Column1]]^2</f>
        <v>18621.552050161419</v>
      </c>
    </row>
    <row r="289" spans="1:7" x14ac:dyDescent="0.25">
      <c r="A289" s="1">
        <v>43794</v>
      </c>
      <c r="C289" s="2">
        <f>_xlfn.FORECAST.ETS(A289,$B$2:$B$204,$A$2:$A$204,1,1)</f>
        <v>136.26391259815637</v>
      </c>
      <c r="D289" s="3">
        <f>C289-_xlfn.FORECAST.ETS.CONFINT(A289,$B$2:$B$204,$A$2:$A$204,0.9,1,1)</f>
        <v>92.643909059893048</v>
      </c>
      <c r="E289" s="3">
        <f>C289+_xlfn.FORECAST.ETS.CONFINT(A289,$B$2:$B$204,$A$2:$A$204,0.9,1,1)</f>
        <v>179.88391613641969</v>
      </c>
      <c r="F289">
        <f>Table7[[#This Row],[Price]]-Table7[[#This Row],[Forecast(Price)]]</f>
        <v>-136.26391259815637</v>
      </c>
      <c r="G289">
        <f>Table7[[#This Row],[Column1]]^2</f>
        <v>18567.853876557998</v>
      </c>
    </row>
    <row r="290" spans="1:7" x14ac:dyDescent="0.25">
      <c r="A290" s="1">
        <v>43795</v>
      </c>
      <c r="C290" s="2">
        <f>_xlfn.FORECAST.ETS(A290,$B$2:$B$204,$A$2:$A$204,1,1)</f>
        <v>136.06701745225232</v>
      </c>
      <c r="D290" s="3">
        <f>C290-_xlfn.FORECAST.ETS.CONFINT(A290,$B$2:$B$204,$A$2:$A$204,0.9,1,1)</f>
        <v>92.169816772706213</v>
      </c>
      <c r="E290" s="3">
        <f>C290+_xlfn.FORECAST.ETS.CONFINT(A290,$B$2:$B$204,$A$2:$A$204,0.9,1,1)</f>
        <v>179.96421813179842</v>
      </c>
      <c r="F290">
        <f>Table7[[#This Row],[Price]]-Table7[[#This Row],[Forecast(Price)]]</f>
        <v>-136.06701745225232</v>
      </c>
      <c r="G290">
        <f>Table7[[#This Row],[Column1]]^2</f>
        <v>18514.233238351535</v>
      </c>
    </row>
    <row r="291" spans="1:7" x14ac:dyDescent="0.25">
      <c r="A291" s="1">
        <v>43796</v>
      </c>
      <c r="C291" s="2">
        <f>_xlfn.FORECAST.ETS(A291,$B$2:$B$204,$A$2:$A$204,1,1)</f>
        <v>135.87012230634829</v>
      </c>
      <c r="D291" s="3">
        <f>C291-_xlfn.FORECAST.ETS.CONFINT(A291,$B$2:$B$204,$A$2:$A$204,0.9,1,1)</f>
        <v>91.696956610476803</v>
      </c>
      <c r="E291" s="3">
        <f>C291+_xlfn.FORECAST.ETS.CONFINT(A291,$B$2:$B$204,$A$2:$A$204,0.9,1,1)</f>
        <v>180.04328800221978</v>
      </c>
      <c r="F291">
        <f>Table7[[#This Row],[Price]]-Table7[[#This Row],[Forecast(Price)]]</f>
        <v>-135.87012230634829</v>
      </c>
      <c r="G291">
        <f>Table7[[#This Row],[Column1]]^2</f>
        <v>18460.690135542045</v>
      </c>
    </row>
    <row r="292" spans="1:7" x14ac:dyDescent="0.25">
      <c r="A292" s="1">
        <v>43797</v>
      </c>
      <c r="C292" s="2">
        <f>_xlfn.FORECAST.ETS(A292,$B$2:$B$204,$A$2:$A$204,1,1)</f>
        <v>135.67322716044424</v>
      </c>
      <c r="D292" s="3">
        <f>C292-_xlfn.FORECAST.ETS.CONFINT(A292,$B$2:$B$204,$A$2:$A$204,0.9,1,1)</f>
        <v>91.225305158072246</v>
      </c>
      <c r="E292" s="3">
        <f>C292+_xlfn.FORECAST.ETS.CONFINT(A292,$B$2:$B$204,$A$2:$A$204,0.9,1,1)</f>
        <v>180.12114916281624</v>
      </c>
      <c r="F292">
        <f>Table7[[#This Row],[Price]]-Table7[[#This Row],[Forecast(Price)]]</f>
        <v>-135.67322716044424</v>
      </c>
      <c r="G292">
        <f>Table7[[#This Row],[Column1]]^2</f>
        <v>18407.224568129506</v>
      </c>
    </row>
    <row r="293" spans="1:7" x14ac:dyDescent="0.25">
      <c r="A293" s="1">
        <v>43798</v>
      </c>
      <c r="C293" s="2">
        <f>_xlfn.FORECAST.ETS(A293,$B$2:$B$204,$A$2:$A$204,1,1)</f>
        <v>135.47633201454019</v>
      </c>
      <c r="D293" s="3">
        <f>C293-_xlfn.FORECAST.ETS.CONFINT(A293,$B$2:$B$204,$A$2:$A$204,0.9,1,1)</f>
        <v>90.754839675067174</v>
      </c>
      <c r="E293" s="3">
        <f>C293+_xlfn.FORECAST.ETS.CONFINT(A293,$B$2:$B$204,$A$2:$A$204,0.9,1,1)</f>
        <v>180.19782435401322</v>
      </c>
      <c r="F293">
        <f>Table7[[#This Row],[Price]]-Table7[[#This Row],[Forecast(Price)]]</f>
        <v>-135.47633201454019</v>
      </c>
      <c r="G293">
        <f>Table7[[#This Row],[Column1]]^2</f>
        <v>18353.836536113926</v>
      </c>
    </row>
    <row r="294" spans="1:7" x14ac:dyDescent="0.25">
      <c r="A294" s="1">
        <v>43799</v>
      </c>
      <c r="C294" s="2">
        <f>_xlfn.FORECAST.ETS(A294,$B$2:$B$204,$A$2:$A$204,1,1)</f>
        <v>135.27943686863614</v>
      </c>
      <c r="D294" s="3">
        <f>C294-_xlfn.FORECAST.ETS.CONFINT(A294,$B$2:$B$204,$A$2:$A$204,0.9,1,1)</f>
        <v>90.285538069089654</v>
      </c>
      <c r="E294" s="3">
        <f>C294+_xlfn.FORECAST.ETS.CONFINT(A294,$B$2:$B$204,$A$2:$A$204,0.9,1,1)</f>
        <v>180.27333566818263</v>
      </c>
      <c r="F294">
        <f>Table7[[#This Row],[Price]]-Table7[[#This Row],[Forecast(Price)]]</f>
        <v>-135.27943686863614</v>
      </c>
      <c r="G294">
        <f>Table7[[#This Row],[Column1]]^2</f>
        <v>18300.526039495311</v>
      </c>
    </row>
    <row r="295" spans="1:7" x14ac:dyDescent="0.25">
      <c r="A295" s="1">
        <v>43800</v>
      </c>
      <c r="C295" s="2">
        <f>_xlfn.FORECAST.ETS(A295,$B$2:$B$204,$A$2:$A$204,1,1)</f>
        <v>135.08254172273212</v>
      </c>
      <c r="D295" s="3">
        <f>C295-_xlfn.FORECAST.ETS.CONFINT(A295,$B$2:$B$204,$A$2:$A$204,0.9,1,1)</f>
        <v>89.817378870501869</v>
      </c>
      <c r="E295" s="3">
        <f>C295+_xlfn.FORECAST.ETS.CONFINT(A295,$B$2:$B$204,$A$2:$A$204,0.9,1,1)</f>
        <v>180.34770457496236</v>
      </c>
      <c r="F295">
        <f>Table7[[#This Row],[Price]]-Table7[[#This Row],[Forecast(Price)]]</f>
        <v>-135.08254172273212</v>
      </c>
      <c r="G295">
        <f>Table7[[#This Row],[Column1]]^2</f>
        <v>18247.293078273662</v>
      </c>
    </row>
    <row r="296" spans="1:7" x14ac:dyDescent="0.25">
      <c r="A296" s="1">
        <v>43801</v>
      </c>
      <c r="C296" s="2">
        <f>_xlfn.FORECAST.ETS(A296,$B$2:$B$204,$A$2:$A$204,1,1)</f>
        <v>134.88564657682807</v>
      </c>
      <c r="D296" s="3">
        <f>C296-_xlfn.FORECAST.ETS.CONFINT(A296,$B$2:$B$204,$A$2:$A$204,0.9,1,1)</f>
        <v>89.35034120833464</v>
      </c>
      <c r="E296" s="3">
        <f>C296+_xlfn.FORECAST.ETS.CONFINT(A296,$B$2:$B$204,$A$2:$A$204,0.9,1,1)</f>
        <v>180.42095194532149</v>
      </c>
      <c r="F296">
        <f>Table7[[#This Row],[Price]]-Table7[[#This Row],[Forecast(Price)]]</f>
        <v>-134.88564657682807</v>
      </c>
      <c r="G296">
        <f>Table7[[#This Row],[Column1]]^2</f>
        <v>18194.137652448968</v>
      </c>
    </row>
    <row r="297" spans="1:7" x14ac:dyDescent="0.25">
      <c r="A297" s="1">
        <v>43802</v>
      </c>
      <c r="C297" s="2">
        <f>_xlfn.FORECAST.ETS(A297,$B$2:$B$204,$A$2:$A$204,1,1)</f>
        <v>134.68875143092401</v>
      </c>
      <c r="D297" s="3">
        <f>C297-_xlfn.FORECAST.ETS.CONFINT(A297,$B$2:$B$204,$A$2:$A$204,0.9,1,1)</f>
        <v>88.88440478740111</v>
      </c>
      <c r="E297" s="3">
        <f>C297+_xlfn.FORECAST.ETS.CONFINT(A297,$B$2:$B$204,$A$2:$A$204,0.9,1,1)</f>
        <v>180.49309807444692</v>
      </c>
      <c r="F297">
        <f>Table7[[#This Row],[Price]]-Table7[[#This Row],[Forecast(Price)]]</f>
        <v>-134.68875143092401</v>
      </c>
      <c r="G297">
        <f>Table7[[#This Row],[Column1]]^2</f>
        <v>18141.059762021236</v>
      </c>
    </row>
    <row r="298" spans="1:7" x14ac:dyDescent="0.25">
      <c r="A298" s="1">
        <v>43803</v>
      </c>
      <c r="C298" s="2">
        <f>_xlfn.FORECAST.ETS(A298,$B$2:$B$204,$A$2:$A$204,1,1)</f>
        <v>134.49185628501999</v>
      </c>
      <c r="D298" s="3">
        <f>C298-_xlfn.FORECAST.ETS.CONFINT(A298,$B$2:$B$204,$A$2:$A$204,0.9,1,1)</f>
        <v>88.419549866519176</v>
      </c>
      <c r="E298" s="3">
        <f>C298+_xlfn.FORECAST.ETS.CONFINT(A298,$B$2:$B$204,$A$2:$A$204,0.9,1,1)</f>
        <v>180.56416270352082</v>
      </c>
      <c r="F298">
        <f>Table7[[#This Row],[Price]]-Table7[[#This Row],[Forecast(Price)]]</f>
        <v>-134.49185628501999</v>
      </c>
      <c r="G298">
        <f>Table7[[#This Row],[Column1]]^2</f>
        <v>18088.059406990473</v>
      </c>
    </row>
    <row r="299" spans="1:7" x14ac:dyDescent="0.25">
      <c r="A299" s="1">
        <v>43804</v>
      </c>
      <c r="C299" s="2">
        <f>_xlfn.FORECAST.ETS(A299,$B$2:$B$204,$A$2:$A$204,1,1)</f>
        <v>134.29496113911594</v>
      </c>
      <c r="D299" s="3">
        <f>C299-_xlfn.FORECAST.ETS.CONFINT(A299,$B$2:$B$204,$A$2:$A$204,0.9,1,1)</f>
        <v>87.955757237778428</v>
      </c>
      <c r="E299" s="3">
        <f>C299+_xlfn.FORECAST.ETS.CONFINT(A299,$B$2:$B$204,$A$2:$A$204,0.9,1,1)</f>
        <v>180.63416504045347</v>
      </c>
      <c r="F299">
        <f>Table7[[#This Row],[Price]]-Table7[[#This Row],[Forecast(Price)]]</f>
        <v>-134.29496113911594</v>
      </c>
      <c r="G299">
        <f>Table7[[#This Row],[Column1]]^2</f>
        <v>18035.136587356661</v>
      </c>
    </row>
    <row r="300" spans="1:7" x14ac:dyDescent="0.25">
      <c r="A300" s="1">
        <v>43805</v>
      </c>
      <c r="C300" s="2">
        <f>_xlfn.FORECAST.ETS(A300,$B$2:$B$204,$A$2:$A$204,1,1)</f>
        <v>134.09806599321189</v>
      </c>
      <c r="D300" s="3">
        <f>C300-_xlfn.FORECAST.ETS.CONFINT(A300,$B$2:$B$204,$A$2:$A$204,0.9,1,1)</f>
        <v>87.493008206790975</v>
      </c>
      <c r="E300" s="3">
        <f>C300+_xlfn.FORECAST.ETS.CONFINT(A300,$B$2:$B$204,$A$2:$A$204,0.9,1,1)</f>
        <v>180.70312377963279</v>
      </c>
      <c r="F300">
        <f>Table7[[#This Row],[Price]]-Table7[[#This Row],[Forecast(Price)]]</f>
        <v>-134.09806599321189</v>
      </c>
      <c r="G300">
        <f>Table7[[#This Row],[Column1]]^2</f>
        <v>17982.291303119811</v>
      </c>
    </row>
    <row r="301" spans="1:7" x14ac:dyDescent="0.25">
      <c r="A301" s="1">
        <v>43806</v>
      </c>
      <c r="C301" s="2">
        <f>_xlfn.FORECAST.ETS(A301,$B$2:$B$204,$A$2:$A$204,1,1)</f>
        <v>133.90117084730787</v>
      </c>
      <c r="D301" s="3">
        <f>C301-_xlfn.FORECAST.ETS.CONFINT(A301,$B$2:$B$204,$A$2:$A$204,0.9,1,1)</f>
        <v>87.031284573869485</v>
      </c>
      <c r="E301" s="3">
        <f>C301+_xlfn.FORECAST.ETS.CONFINT(A301,$B$2:$B$204,$A$2:$A$204,0.9,1,1)</f>
        <v>180.77105712074626</v>
      </c>
      <c r="F301">
        <f>Table7[[#This Row],[Price]]-Table7[[#This Row],[Forecast(Price)]]</f>
        <v>-133.90117084730787</v>
      </c>
      <c r="G301">
        <f>Table7[[#This Row],[Column1]]^2</f>
        <v>17929.523554279931</v>
      </c>
    </row>
    <row r="302" spans="1:7" x14ac:dyDescent="0.25">
      <c r="A302" s="1">
        <v>43807</v>
      </c>
      <c r="C302" s="2">
        <f>_xlfn.FORECAST.ETS(A302,$B$2:$B$204,$A$2:$A$204,1,1)</f>
        <v>133.70427570140382</v>
      </c>
      <c r="D302" s="3">
        <f>C302-_xlfn.FORECAST.ETS.CONFINT(A302,$B$2:$B$204,$A$2:$A$204,0.9,1,1)</f>
        <v>86.570568616080109</v>
      </c>
      <c r="E302" s="3">
        <f>C302+_xlfn.FORECAST.ETS.CONFINT(A302,$B$2:$B$204,$A$2:$A$204,0.9,1,1)</f>
        <v>180.83798278672754</v>
      </c>
      <c r="F302">
        <f>Table7[[#This Row],[Price]]-Table7[[#This Row],[Forecast(Price)]]</f>
        <v>-133.70427570140382</v>
      </c>
      <c r="G302">
        <f>Table7[[#This Row],[Column1]]^2</f>
        <v>17876.833340837002</v>
      </c>
    </row>
    <row r="303" spans="1:7" x14ac:dyDescent="0.25">
      <c r="A303" s="1">
        <v>43808</v>
      </c>
      <c r="C303" s="2">
        <f>_xlfn.FORECAST.ETS(A303,$B$2:$B$204,$A$2:$A$204,1,1)</f>
        <v>133.50738055549976</v>
      </c>
      <c r="D303" s="3">
        <f>C303-_xlfn.FORECAST.ETS.CONFINT(A303,$B$2:$B$204,$A$2:$A$204,0.9,1,1)</f>
        <v>86.110843070121234</v>
      </c>
      <c r="E303" s="3">
        <f>C303+_xlfn.FORECAST.ETS.CONFINT(A303,$B$2:$B$204,$A$2:$A$204,0.9,1,1)</f>
        <v>180.9039180408783</v>
      </c>
      <c r="F303">
        <f>Table7[[#This Row],[Price]]-Table7[[#This Row],[Forecast(Price)]]</f>
        <v>-133.50738055549976</v>
      </c>
      <c r="G303">
        <f>Table7[[#This Row],[Column1]]^2</f>
        <v>17824.220662791038</v>
      </c>
    </row>
    <row r="304" spans="1:7" x14ac:dyDescent="0.25">
      <c r="A304" s="1">
        <v>43809</v>
      </c>
      <c r="C304" s="2">
        <f>_xlfn.FORECAST.ETS(A304,$B$2:$B$204,$A$2:$A$204,1,1)</f>
        <v>133.31048540959574</v>
      </c>
      <c r="D304" s="3">
        <f>C304-_xlfn.FORECAST.ETS.CONFINT(A304,$B$2:$B$204,$A$2:$A$204,0.9,1,1)</f>
        <v>85.65209111598196</v>
      </c>
      <c r="E304" s="3">
        <f>C304+_xlfn.FORECAST.ETS.CONFINT(A304,$B$2:$B$204,$A$2:$A$204,0.9,1,1)</f>
        <v>180.96887970320952</v>
      </c>
      <c r="F304">
        <f>Table7[[#This Row],[Price]]-Table7[[#This Row],[Forecast(Price)]]</f>
        <v>-133.31048540959574</v>
      </c>
      <c r="G304">
        <f>Table7[[#This Row],[Column1]]^2</f>
        <v>17771.68552014204</v>
      </c>
    </row>
    <row r="305" spans="1:7" x14ac:dyDescent="0.25">
      <c r="A305" s="1">
        <v>43810</v>
      </c>
      <c r="C305" s="2">
        <f>_xlfn.FORECAST.ETS(A305,$B$2:$B$204,$A$2:$A$204,1,1)</f>
        <v>133.11359026369169</v>
      </c>
      <c r="D305" s="3">
        <f>C305-_xlfn.FORECAST.ETS.CONFINT(A305,$B$2:$B$204,$A$2:$A$204,0.9,1,1)</f>
        <v>85.194296361337365</v>
      </c>
      <c r="E305" s="3">
        <f>C305+_xlfn.FORECAST.ETS.CONFINT(A305,$B$2:$B$204,$A$2:$A$204,0.9,1,1)</f>
        <v>181.03288416604602</v>
      </c>
      <c r="F305">
        <f>Table7[[#This Row],[Price]]-Table7[[#This Row],[Forecast(Price)]]</f>
        <v>-133.11359026369169</v>
      </c>
      <c r="G305">
        <f>Table7[[#This Row],[Column1]]^2</f>
        <v>17719.227912889994</v>
      </c>
    </row>
    <row r="306" spans="1:7" x14ac:dyDescent="0.25">
      <c r="A306" s="1">
        <v>43811</v>
      </c>
      <c r="C306" s="2">
        <f>_xlfn.FORECAST.ETS(A306,$B$2:$B$204,$A$2:$A$204,1,1)</f>
        <v>132.91669511778764</v>
      </c>
      <c r="D306" s="3">
        <f>C306-_xlfn.FORECAST.ETS.CONFINT(A306,$B$2:$B$204,$A$2:$A$204,0.9,1,1)</f>
        <v>84.737442826640873</v>
      </c>
      <c r="E306" s="3">
        <f>C306+_xlfn.FORECAST.ETS.CONFINT(A306,$B$2:$B$204,$A$2:$A$204,0.9,1,1)</f>
        <v>181.09594740893442</v>
      </c>
      <c r="F306">
        <f>Table7[[#This Row],[Price]]-Table7[[#This Row],[Forecast(Price)]]</f>
        <v>-132.91669511778764</v>
      </c>
      <c r="G306">
        <f>Table7[[#This Row],[Column1]]^2</f>
        <v>17666.847841034913</v>
      </c>
    </row>
    <row r="307" spans="1:7" x14ac:dyDescent="0.25">
      <c r="A307" s="1">
        <v>43812</v>
      </c>
      <c r="C307" s="2">
        <f>_xlfn.FORECAST.ETS(A307,$B$2:$B$204,$A$2:$A$204,1,1)</f>
        <v>132.71979997188359</v>
      </c>
      <c r="D307" s="3">
        <f>C307-_xlfn.FORECAST.ETS.CONFINT(A307,$B$2:$B$204,$A$2:$A$204,0.9,1,1)</f>
        <v>84.28151493087546</v>
      </c>
      <c r="E307" s="3">
        <f>C307+_xlfn.FORECAST.ETS.CONFINT(A307,$B$2:$B$204,$A$2:$A$204,0.9,1,1)</f>
        <v>181.15808501289172</v>
      </c>
      <c r="F307">
        <f>Table7[[#This Row],[Price]]-Table7[[#This Row],[Forecast(Price)]]</f>
        <v>-132.71979997188359</v>
      </c>
      <c r="G307">
        <f>Table7[[#This Row],[Column1]]^2</f>
        <v>17614.54530457679</v>
      </c>
    </row>
    <row r="308" spans="1:7" x14ac:dyDescent="0.25">
      <c r="A308" s="1">
        <v>43813</v>
      </c>
      <c r="C308" s="2">
        <f>_xlfn.FORECAST.ETS(A308,$B$2:$B$204,$A$2:$A$204,1,1)</f>
        <v>132.52290482597957</v>
      </c>
      <c r="D308" s="3">
        <f>C308-_xlfn.FORECAST.ETS.CONFINT(A308,$B$2:$B$204,$A$2:$A$204,0.9,1,1)</f>
        <v>83.826497477928996</v>
      </c>
      <c r="E308" s="3">
        <f>C308+_xlfn.FORECAST.ETS.CONFINT(A308,$B$2:$B$204,$A$2:$A$204,0.9,1,1)</f>
        <v>181.21931217403014</v>
      </c>
      <c r="F308">
        <f>Table7[[#This Row],[Price]]-Table7[[#This Row],[Forecast(Price)]]</f>
        <v>-132.52290482597957</v>
      </c>
      <c r="G308">
        <f>Table7[[#This Row],[Column1]]^2</f>
        <v>17562.320303515637</v>
      </c>
    </row>
    <row r="309" spans="1:7" x14ac:dyDescent="0.25">
      <c r="A309" s="1">
        <v>43814</v>
      </c>
      <c r="C309" s="2">
        <f>_xlfn.FORECAST.ETS(A309,$B$2:$B$204,$A$2:$A$204,1,1)</f>
        <v>132.32600968007552</v>
      </c>
      <c r="D309" s="3">
        <f>C309-_xlfn.FORECAST.ETS.CONFINT(A309,$B$2:$B$204,$A$2:$A$204,0.9,1,1)</f>
        <v>83.37237564356036</v>
      </c>
      <c r="E309" s="3">
        <f>C309+_xlfn.FORECAST.ETS.CONFINT(A309,$B$2:$B$204,$A$2:$A$204,0.9,1,1)</f>
        <v>181.27964371659067</v>
      </c>
      <c r="F309">
        <f>Table7[[#This Row],[Price]]-Table7[[#This Row],[Forecast(Price)]]</f>
        <v>-132.32600968007552</v>
      </c>
      <c r="G309">
        <f>Table7[[#This Row],[Column1]]^2</f>
        <v>17510.172837851438</v>
      </c>
    </row>
    <row r="310" spans="1:7" x14ac:dyDescent="0.25">
      <c r="A310" s="1">
        <v>43815</v>
      </c>
      <c r="C310" s="2">
        <f>_xlfn.FORECAST.ETS(A310,$B$2:$B$204,$A$2:$A$204,1,1)</f>
        <v>132.12911453417146</v>
      </c>
      <c r="D310" s="3">
        <f>C310-_xlfn.FORECAST.ETS.CONFINT(A310,$B$2:$B$204,$A$2:$A$204,0.9,1,1)</f>
        <v>82.919134962925838</v>
      </c>
      <c r="E310" s="3">
        <f>C310+_xlfn.FORECAST.ETS.CONFINT(A310,$B$2:$B$204,$A$2:$A$204,0.9,1,1)</f>
        <v>181.33909410541708</v>
      </c>
      <c r="F310">
        <f>Table7[[#This Row],[Price]]-Table7[[#This Row],[Forecast(Price)]]</f>
        <v>-132.12911453417146</v>
      </c>
      <c r="G310">
        <f>Table7[[#This Row],[Column1]]^2</f>
        <v>17458.102907584202</v>
      </c>
    </row>
    <row r="311" spans="1:7" x14ac:dyDescent="0.25">
      <c r="A311" s="1">
        <v>43816</v>
      </c>
      <c r="C311" s="2">
        <f>_xlfn.FORECAST.ETS(A311,$B$2:$B$204,$A$2:$A$204,1,1)</f>
        <v>131.93221938826741</v>
      </c>
      <c r="D311" s="3">
        <f>C311-_xlfn.FORECAST.ETS.CONFINT(A311,$B$2:$B$204,$A$2:$A$204,0.9,1,1)</f>
        <v>82.466761318636003</v>
      </c>
      <c r="E311" s="3">
        <f>C311+_xlfn.FORECAST.ETS.CONFINT(A311,$B$2:$B$204,$A$2:$A$204,0.9,1,1)</f>
        <v>181.39767745789882</v>
      </c>
      <c r="F311">
        <f>Table7[[#This Row],[Price]]-Table7[[#This Row],[Forecast(Price)]]</f>
        <v>-131.93221938826741</v>
      </c>
      <c r="G311">
        <f>Table7[[#This Row],[Column1]]^2</f>
        <v>17406.110512713924</v>
      </c>
    </row>
    <row r="312" spans="1:7" x14ac:dyDescent="0.25">
      <c r="A312" s="1">
        <v>43817</v>
      </c>
      <c r="C312" s="2">
        <f>_xlfn.FORECAST.ETS(A312,$B$2:$B$204,$A$2:$A$204,1,1)</f>
        <v>131.73532424236339</v>
      </c>
      <c r="D312" s="3">
        <f>C312-_xlfn.FORECAST.ETS.CONFINT(A312,$B$2:$B$204,$A$2:$A$204,0.9,1,1)</f>
        <v>82.015240929316448</v>
      </c>
      <c r="E312" s="3">
        <f>C312+_xlfn.FORECAST.ETS.CONFINT(A312,$B$2:$B$204,$A$2:$A$204,0.9,1,1)</f>
        <v>181.45540755541032</v>
      </c>
      <c r="F312">
        <f>Table7[[#This Row],[Price]]-Table7[[#This Row],[Forecast(Price)]]</f>
        <v>-131.73532424236339</v>
      </c>
      <c r="G312">
        <f>Table7[[#This Row],[Column1]]^2</f>
        <v>17354.195653240615</v>
      </c>
    </row>
    <row r="313" spans="1:7" x14ac:dyDescent="0.25">
      <c r="A313" s="1">
        <v>43818</v>
      </c>
      <c r="C313" s="2">
        <f>_xlfn.FORECAST.ETS(A313,$B$2:$B$204,$A$2:$A$204,1,1)</f>
        <v>131.53842909645934</v>
      </c>
      <c r="D313" s="3">
        <f>C313-_xlfn.FORECAST.ETS.CONFINT(A313,$B$2:$B$204,$A$2:$A$204,0.9,1,1)</f>
        <v>81.564560338646274</v>
      </c>
      <c r="E313" s="3">
        <f>C313+_xlfn.FORECAST.ETS.CONFINT(A313,$B$2:$B$204,$A$2:$A$204,0.9,1,1)</f>
        <v>181.51229785427239</v>
      </c>
      <c r="F313">
        <f>Table7[[#This Row],[Price]]-Table7[[#This Row],[Forecast(Price)]]</f>
        <v>-131.53842909645934</v>
      </c>
      <c r="G313">
        <f>Table7[[#This Row],[Column1]]^2</f>
        <v>17302.358329164261</v>
      </c>
    </row>
    <row r="314" spans="1:7" x14ac:dyDescent="0.25">
      <c r="A314" s="1">
        <v>43819</v>
      </c>
      <c r="C314" s="2">
        <f>_xlfn.FORECAST.ETS(A314,$B$2:$B$204,$A$2:$A$204,1,1)</f>
        <v>131.34153395055529</v>
      </c>
      <c r="D314" s="3">
        <f>C314-_xlfn.FORECAST.ETS.CONFINT(A314,$B$2:$B$204,$A$2:$A$204,0.9,1,1)</f>
        <v>81.114706404850494</v>
      </c>
      <c r="E314" s="3">
        <f>C314+_xlfn.FORECAST.ETS.CONFINT(A314,$B$2:$B$204,$A$2:$A$204,0.9,1,1)</f>
        <v>181.56836149626008</v>
      </c>
      <c r="F314">
        <f>Table7[[#This Row],[Price]]-Table7[[#This Row],[Forecast(Price)]]</f>
        <v>-131.34153395055529</v>
      </c>
      <c r="G314">
        <f>Table7[[#This Row],[Column1]]^2</f>
        <v>17250.598540484869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EE2B-1A6B-4B44-80B7-8413219342A1}">
  <dimension ref="A1:C252"/>
  <sheetViews>
    <sheetView zoomScaleNormal="100" workbookViewId="0">
      <selection activeCell="C3" sqref="A1:C251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v>43507</v>
      </c>
      <c r="B2">
        <v>188</v>
      </c>
      <c r="C2" t="e">
        <v>#N/A</v>
      </c>
    </row>
    <row r="3" spans="1:3" x14ac:dyDescent="0.25">
      <c r="A3" s="1">
        <f>A2+1</f>
        <v>43508</v>
      </c>
      <c r="B3">
        <v>193</v>
      </c>
      <c r="C3">
        <f>B2</f>
        <v>188</v>
      </c>
    </row>
    <row r="4" spans="1:3" x14ac:dyDescent="0.25">
      <c r="A4" s="1">
        <f t="shared" ref="A4:A67" si="0">A3+1</f>
        <v>43509</v>
      </c>
      <c r="B4">
        <v>193</v>
      </c>
      <c r="C4">
        <f t="shared" ref="C4:C67" si="1">0.7*B3+0.3*C3</f>
        <v>191.5</v>
      </c>
    </row>
    <row r="5" spans="1:3" x14ac:dyDescent="0.25">
      <c r="A5" s="1">
        <f t="shared" si="0"/>
        <v>43510</v>
      </c>
      <c r="B5">
        <v>198</v>
      </c>
      <c r="C5">
        <f t="shared" si="1"/>
        <v>192.54999999999998</v>
      </c>
    </row>
    <row r="6" spans="1:3" x14ac:dyDescent="0.25">
      <c r="A6" s="1">
        <f t="shared" si="0"/>
        <v>43511</v>
      </c>
      <c r="B6">
        <v>197</v>
      </c>
      <c r="C6">
        <f t="shared" si="1"/>
        <v>196.36499999999998</v>
      </c>
    </row>
    <row r="7" spans="1:3" x14ac:dyDescent="0.25">
      <c r="A7" s="1">
        <f t="shared" si="0"/>
        <v>43512</v>
      </c>
      <c r="B7">
        <v>193</v>
      </c>
      <c r="C7">
        <f t="shared" si="1"/>
        <v>196.80949999999996</v>
      </c>
    </row>
    <row r="8" spans="1:3" x14ac:dyDescent="0.25">
      <c r="A8" s="1">
        <f t="shared" si="0"/>
        <v>43513</v>
      </c>
      <c r="B8">
        <v>195</v>
      </c>
      <c r="C8">
        <f t="shared" si="1"/>
        <v>194.14284999999998</v>
      </c>
    </row>
    <row r="9" spans="1:3" x14ac:dyDescent="0.25">
      <c r="A9" s="1">
        <f t="shared" si="0"/>
        <v>43514</v>
      </c>
      <c r="B9">
        <v>195</v>
      </c>
      <c r="C9">
        <f t="shared" si="1"/>
        <v>194.74285499999999</v>
      </c>
    </row>
    <row r="10" spans="1:3" x14ac:dyDescent="0.25">
      <c r="A10" s="1">
        <f t="shared" si="0"/>
        <v>43515</v>
      </c>
      <c r="B10">
        <v>196</v>
      </c>
      <c r="C10">
        <f t="shared" si="1"/>
        <v>194.92285649999999</v>
      </c>
    </row>
    <row r="11" spans="1:3" x14ac:dyDescent="0.25">
      <c r="A11" s="1">
        <f t="shared" si="0"/>
        <v>43516</v>
      </c>
      <c r="B11">
        <v>199</v>
      </c>
      <c r="C11">
        <f t="shared" si="1"/>
        <v>195.67685695</v>
      </c>
    </row>
    <row r="12" spans="1:3" x14ac:dyDescent="0.25">
      <c r="A12" s="1">
        <f t="shared" si="0"/>
        <v>43517</v>
      </c>
      <c r="B12">
        <v>204</v>
      </c>
      <c r="C12">
        <f t="shared" si="1"/>
        <v>198.00305708499997</v>
      </c>
    </row>
    <row r="13" spans="1:3" x14ac:dyDescent="0.25">
      <c r="A13" s="1">
        <f t="shared" si="0"/>
        <v>43518</v>
      </c>
      <c r="B13">
        <v>204</v>
      </c>
      <c r="C13">
        <f t="shared" si="1"/>
        <v>202.20091712549998</v>
      </c>
    </row>
    <row r="14" spans="1:3" x14ac:dyDescent="0.25">
      <c r="A14" s="1">
        <f t="shared" si="0"/>
        <v>43519</v>
      </c>
      <c r="B14">
        <v>198</v>
      </c>
      <c r="C14">
        <f t="shared" si="1"/>
        <v>203.46027513764997</v>
      </c>
    </row>
    <row r="15" spans="1:3" x14ac:dyDescent="0.25">
      <c r="A15" s="1">
        <f t="shared" si="0"/>
        <v>43520</v>
      </c>
      <c r="B15">
        <v>195</v>
      </c>
      <c r="C15">
        <f t="shared" si="1"/>
        <v>199.63808254129498</v>
      </c>
    </row>
    <row r="16" spans="1:3" x14ac:dyDescent="0.25">
      <c r="A16" s="1">
        <f t="shared" si="0"/>
        <v>43521</v>
      </c>
      <c r="B16">
        <v>195</v>
      </c>
      <c r="C16">
        <f t="shared" si="1"/>
        <v>196.39142476238848</v>
      </c>
    </row>
    <row r="17" spans="1:3" x14ac:dyDescent="0.25">
      <c r="A17" s="1">
        <f t="shared" si="0"/>
        <v>43522</v>
      </c>
      <c r="B17">
        <v>194</v>
      </c>
      <c r="C17">
        <f t="shared" si="1"/>
        <v>195.41742742871654</v>
      </c>
    </row>
    <row r="18" spans="1:3" x14ac:dyDescent="0.25">
      <c r="A18" s="1">
        <f t="shared" si="0"/>
        <v>43523</v>
      </c>
      <c r="B18">
        <v>199</v>
      </c>
      <c r="C18">
        <f t="shared" si="1"/>
        <v>194.42522822861494</v>
      </c>
    </row>
    <row r="19" spans="1:3" x14ac:dyDescent="0.25">
      <c r="A19" s="1">
        <f t="shared" si="0"/>
        <v>43524</v>
      </c>
      <c r="B19">
        <v>198</v>
      </c>
      <c r="C19">
        <f t="shared" si="1"/>
        <v>197.62756846858446</v>
      </c>
    </row>
    <row r="20" spans="1:3" x14ac:dyDescent="0.25">
      <c r="A20" s="1">
        <f t="shared" si="0"/>
        <v>43525</v>
      </c>
      <c r="B20">
        <v>199</v>
      </c>
      <c r="C20">
        <f t="shared" si="1"/>
        <v>197.88827054057532</v>
      </c>
    </row>
    <row r="21" spans="1:3" x14ac:dyDescent="0.25">
      <c r="A21" s="1">
        <f t="shared" si="0"/>
        <v>43526</v>
      </c>
      <c r="B21">
        <v>203</v>
      </c>
      <c r="C21">
        <f t="shared" si="1"/>
        <v>198.66648116217257</v>
      </c>
    </row>
    <row r="22" spans="1:3" x14ac:dyDescent="0.25">
      <c r="A22" s="1">
        <f t="shared" si="0"/>
        <v>43527</v>
      </c>
      <c r="B22">
        <v>201</v>
      </c>
      <c r="C22">
        <f t="shared" si="1"/>
        <v>201.69994434865177</v>
      </c>
    </row>
    <row r="23" spans="1:3" x14ac:dyDescent="0.25">
      <c r="A23" s="1">
        <f t="shared" si="0"/>
        <v>43528</v>
      </c>
      <c r="B23">
        <v>200</v>
      </c>
      <c r="C23">
        <f t="shared" si="1"/>
        <v>201.20998330459551</v>
      </c>
    </row>
    <row r="24" spans="1:3" x14ac:dyDescent="0.25">
      <c r="A24" s="1">
        <f t="shared" si="0"/>
        <v>43529</v>
      </c>
      <c r="B24">
        <v>196</v>
      </c>
      <c r="C24">
        <f t="shared" si="1"/>
        <v>200.36299499137866</v>
      </c>
    </row>
    <row r="25" spans="1:3" x14ac:dyDescent="0.25">
      <c r="A25" s="1">
        <f t="shared" si="0"/>
        <v>43530</v>
      </c>
      <c r="B25">
        <v>201</v>
      </c>
      <c r="C25">
        <f t="shared" si="1"/>
        <v>197.30889849741357</v>
      </c>
    </row>
    <row r="26" spans="1:3" x14ac:dyDescent="0.25">
      <c r="A26" s="1">
        <f t="shared" si="0"/>
        <v>43531</v>
      </c>
      <c r="B26">
        <v>201</v>
      </c>
      <c r="C26">
        <f t="shared" si="1"/>
        <v>199.89266954922405</v>
      </c>
    </row>
    <row r="27" spans="1:3" x14ac:dyDescent="0.25">
      <c r="A27" s="1">
        <f t="shared" si="0"/>
        <v>43532</v>
      </c>
      <c r="B27">
        <v>205</v>
      </c>
      <c r="C27">
        <f t="shared" si="1"/>
        <v>200.6678008647672</v>
      </c>
    </row>
    <row r="28" spans="1:3" x14ac:dyDescent="0.25">
      <c r="A28" s="1">
        <f t="shared" si="0"/>
        <v>43533</v>
      </c>
      <c r="B28">
        <v>206</v>
      </c>
      <c r="C28">
        <f t="shared" si="1"/>
        <v>203.70034025943016</v>
      </c>
    </row>
    <row r="29" spans="1:3" x14ac:dyDescent="0.25">
      <c r="A29" s="1">
        <f t="shared" si="0"/>
        <v>43534</v>
      </c>
      <c r="B29">
        <v>200</v>
      </c>
      <c r="C29">
        <f t="shared" si="1"/>
        <v>205.31010207782904</v>
      </c>
    </row>
    <row r="30" spans="1:3" x14ac:dyDescent="0.25">
      <c r="A30" s="1">
        <f t="shared" si="0"/>
        <v>43535</v>
      </c>
      <c r="B30">
        <v>197</v>
      </c>
      <c r="C30">
        <f t="shared" si="1"/>
        <v>201.59303062334871</v>
      </c>
    </row>
    <row r="31" spans="1:3" x14ac:dyDescent="0.25">
      <c r="A31" s="1">
        <f t="shared" si="0"/>
        <v>43536</v>
      </c>
      <c r="B31">
        <v>197</v>
      </c>
      <c r="C31">
        <f t="shared" si="1"/>
        <v>198.3779091870046</v>
      </c>
    </row>
    <row r="32" spans="1:3" x14ac:dyDescent="0.25">
      <c r="A32" s="1">
        <f t="shared" si="0"/>
        <v>43537</v>
      </c>
      <c r="B32">
        <v>199</v>
      </c>
      <c r="C32">
        <f t="shared" si="1"/>
        <v>197.41337275610135</v>
      </c>
    </row>
    <row r="33" spans="1:3" x14ac:dyDescent="0.25">
      <c r="A33" s="1">
        <f t="shared" si="0"/>
        <v>43538</v>
      </c>
      <c r="B33">
        <v>197</v>
      </c>
      <c r="C33">
        <f t="shared" si="1"/>
        <v>198.52401182683039</v>
      </c>
    </row>
    <row r="34" spans="1:3" x14ac:dyDescent="0.25">
      <c r="A34" s="1">
        <f t="shared" si="0"/>
        <v>43539</v>
      </c>
      <c r="B34">
        <v>194</v>
      </c>
      <c r="C34">
        <f t="shared" si="1"/>
        <v>197.45720354804911</v>
      </c>
    </row>
    <row r="35" spans="1:3" x14ac:dyDescent="0.25">
      <c r="A35" s="1">
        <f t="shared" si="0"/>
        <v>43540</v>
      </c>
      <c r="B35">
        <v>195</v>
      </c>
      <c r="C35">
        <f t="shared" si="1"/>
        <v>195.0371610644147</v>
      </c>
    </row>
    <row r="36" spans="1:3" x14ac:dyDescent="0.25">
      <c r="A36" s="1">
        <f t="shared" si="0"/>
        <v>43541</v>
      </c>
      <c r="B36">
        <v>197</v>
      </c>
      <c r="C36">
        <f t="shared" si="1"/>
        <v>195.01114831932441</v>
      </c>
    </row>
    <row r="37" spans="1:3" x14ac:dyDescent="0.25">
      <c r="A37" s="1">
        <f t="shared" si="0"/>
        <v>43542</v>
      </c>
      <c r="B37">
        <v>194</v>
      </c>
      <c r="C37">
        <f t="shared" si="1"/>
        <v>196.40334449579728</v>
      </c>
    </row>
    <row r="38" spans="1:3" x14ac:dyDescent="0.25">
      <c r="A38" s="1">
        <f t="shared" si="0"/>
        <v>43543</v>
      </c>
      <c r="B38">
        <v>193</v>
      </c>
      <c r="C38">
        <f t="shared" si="1"/>
        <v>194.72100334873917</v>
      </c>
    </row>
    <row r="39" spans="1:3" x14ac:dyDescent="0.25">
      <c r="A39" s="1">
        <f t="shared" si="0"/>
        <v>43544</v>
      </c>
      <c r="B39">
        <v>187</v>
      </c>
      <c r="C39">
        <f t="shared" si="1"/>
        <v>193.51630100462174</v>
      </c>
    </row>
    <row r="40" spans="1:3" x14ac:dyDescent="0.25">
      <c r="A40" s="1">
        <f t="shared" si="0"/>
        <v>43545</v>
      </c>
      <c r="B40">
        <v>189</v>
      </c>
      <c r="C40">
        <f t="shared" si="1"/>
        <v>188.95489030138651</v>
      </c>
    </row>
    <row r="41" spans="1:3" x14ac:dyDescent="0.25">
      <c r="A41" s="1">
        <f t="shared" si="0"/>
        <v>43546</v>
      </c>
      <c r="B41">
        <v>191</v>
      </c>
      <c r="C41">
        <f t="shared" si="1"/>
        <v>188.98646709041594</v>
      </c>
    </row>
    <row r="42" spans="1:3" x14ac:dyDescent="0.25">
      <c r="A42" s="1">
        <f t="shared" si="0"/>
        <v>43547</v>
      </c>
      <c r="B42">
        <v>184</v>
      </c>
      <c r="C42">
        <f t="shared" si="1"/>
        <v>190.39594012712476</v>
      </c>
    </row>
    <row r="43" spans="1:3" x14ac:dyDescent="0.25">
      <c r="A43" s="1">
        <f t="shared" si="0"/>
        <v>43548</v>
      </c>
      <c r="B43">
        <v>186</v>
      </c>
      <c r="C43">
        <f t="shared" si="1"/>
        <v>185.91878203813741</v>
      </c>
    </row>
    <row r="44" spans="1:3" x14ac:dyDescent="0.25">
      <c r="A44" s="1">
        <f t="shared" si="0"/>
        <v>43549</v>
      </c>
      <c r="B44">
        <v>187</v>
      </c>
      <c r="C44">
        <f t="shared" si="1"/>
        <v>185.97563461144119</v>
      </c>
    </row>
    <row r="45" spans="1:3" x14ac:dyDescent="0.25">
      <c r="A45" s="1">
        <f t="shared" si="0"/>
        <v>43550</v>
      </c>
      <c r="B45">
        <v>191</v>
      </c>
      <c r="C45">
        <f t="shared" si="1"/>
        <v>186.69269038343236</v>
      </c>
    </row>
    <row r="46" spans="1:3" x14ac:dyDescent="0.25">
      <c r="A46" s="1">
        <f t="shared" si="0"/>
        <v>43551</v>
      </c>
      <c r="B46">
        <v>191</v>
      </c>
      <c r="C46">
        <f t="shared" si="1"/>
        <v>189.70780711502971</v>
      </c>
    </row>
    <row r="47" spans="1:3" x14ac:dyDescent="0.25">
      <c r="A47" s="1">
        <f t="shared" si="0"/>
        <v>43552</v>
      </c>
      <c r="B47">
        <v>190</v>
      </c>
      <c r="C47">
        <f t="shared" si="1"/>
        <v>190.61234213450891</v>
      </c>
    </row>
    <row r="48" spans="1:3" x14ac:dyDescent="0.25">
      <c r="A48" s="1">
        <f t="shared" si="0"/>
        <v>43553</v>
      </c>
      <c r="B48">
        <v>189</v>
      </c>
      <c r="C48">
        <f t="shared" si="1"/>
        <v>190.18370264035266</v>
      </c>
    </row>
    <row r="49" spans="1:3" x14ac:dyDescent="0.25">
      <c r="A49" s="1">
        <f t="shared" si="0"/>
        <v>43554</v>
      </c>
      <c r="B49">
        <v>188</v>
      </c>
      <c r="C49">
        <f t="shared" si="1"/>
        <v>189.35511079210579</v>
      </c>
    </row>
    <row r="50" spans="1:3" x14ac:dyDescent="0.25">
      <c r="A50" s="1">
        <f t="shared" si="0"/>
        <v>43555</v>
      </c>
      <c r="B50">
        <v>183</v>
      </c>
      <c r="C50">
        <f t="shared" si="1"/>
        <v>188.40653323763172</v>
      </c>
    </row>
    <row r="51" spans="1:3" x14ac:dyDescent="0.25">
      <c r="A51" s="1">
        <f t="shared" si="0"/>
        <v>43556</v>
      </c>
      <c r="B51">
        <v>181</v>
      </c>
      <c r="C51">
        <f t="shared" si="1"/>
        <v>184.6219599712895</v>
      </c>
    </row>
    <row r="52" spans="1:3" x14ac:dyDescent="0.25">
      <c r="A52" s="1">
        <f t="shared" si="0"/>
        <v>43557</v>
      </c>
      <c r="B52">
        <v>185</v>
      </c>
      <c r="C52">
        <f t="shared" si="1"/>
        <v>182.08658799138684</v>
      </c>
    </row>
    <row r="53" spans="1:3" x14ac:dyDescent="0.25">
      <c r="A53" s="1">
        <f t="shared" si="0"/>
        <v>43558</v>
      </c>
      <c r="B53">
        <v>187</v>
      </c>
      <c r="C53">
        <f t="shared" si="1"/>
        <v>184.12597639741605</v>
      </c>
    </row>
    <row r="54" spans="1:3" x14ac:dyDescent="0.25">
      <c r="A54" s="1">
        <f t="shared" si="0"/>
        <v>43559</v>
      </c>
      <c r="B54">
        <v>185</v>
      </c>
      <c r="C54">
        <f t="shared" si="1"/>
        <v>186.13779291922481</v>
      </c>
    </row>
    <row r="55" spans="1:3" x14ac:dyDescent="0.25">
      <c r="A55" s="1">
        <f t="shared" si="0"/>
        <v>43560</v>
      </c>
      <c r="B55">
        <v>185</v>
      </c>
      <c r="C55">
        <f t="shared" si="1"/>
        <v>185.34133787576744</v>
      </c>
    </row>
    <row r="56" spans="1:3" x14ac:dyDescent="0.25">
      <c r="A56" s="1">
        <f t="shared" si="0"/>
        <v>43561</v>
      </c>
      <c r="B56">
        <v>182</v>
      </c>
      <c r="C56">
        <f t="shared" si="1"/>
        <v>185.10240136273023</v>
      </c>
    </row>
    <row r="57" spans="1:3" x14ac:dyDescent="0.25">
      <c r="A57" s="1">
        <f t="shared" si="0"/>
        <v>43562</v>
      </c>
      <c r="B57">
        <v>180</v>
      </c>
      <c r="C57">
        <f t="shared" si="1"/>
        <v>182.93072040881907</v>
      </c>
    </row>
    <row r="58" spans="1:3" x14ac:dyDescent="0.25">
      <c r="A58" s="1">
        <f t="shared" si="0"/>
        <v>43563</v>
      </c>
      <c r="B58">
        <v>177</v>
      </c>
      <c r="C58">
        <f t="shared" si="1"/>
        <v>180.87921612264572</v>
      </c>
    </row>
    <row r="59" spans="1:3" x14ac:dyDescent="0.25">
      <c r="A59" s="1">
        <f t="shared" si="0"/>
        <v>43564</v>
      </c>
      <c r="B59">
        <v>179</v>
      </c>
      <c r="C59">
        <f t="shared" si="1"/>
        <v>178.16376483679369</v>
      </c>
    </row>
    <row r="60" spans="1:3" x14ac:dyDescent="0.25">
      <c r="A60" s="1">
        <f t="shared" si="0"/>
        <v>43565</v>
      </c>
      <c r="B60">
        <v>177</v>
      </c>
      <c r="C60">
        <f t="shared" si="1"/>
        <v>178.7491294510381</v>
      </c>
    </row>
    <row r="61" spans="1:3" x14ac:dyDescent="0.25">
      <c r="A61" s="1">
        <f t="shared" si="0"/>
        <v>43566</v>
      </c>
      <c r="B61">
        <v>178</v>
      </c>
      <c r="C61">
        <f t="shared" si="1"/>
        <v>177.52473883531141</v>
      </c>
    </row>
    <row r="62" spans="1:3" x14ac:dyDescent="0.25">
      <c r="A62" s="1">
        <f t="shared" si="0"/>
        <v>43567</v>
      </c>
      <c r="B62">
        <v>175</v>
      </c>
      <c r="C62">
        <f t="shared" si="1"/>
        <v>177.85742165059341</v>
      </c>
    </row>
    <row r="63" spans="1:3" x14ac:dyDescent="0.25">
      <c r="A63" s="1">
        <f t="shared" si="0"/>
        <v>43568</v>
      </c>
      <c r="B63">
        <v>181</v>
      </c>
      <c r="C63">
        <f t="shared" si="1"/>
        <v>175.857226495178</v>
      </c>
    </row>
    <row r="64" spans="1:3" x14ac:dyDescent="0.25">
      <c r="A64" s="1">
        <f t="shared" si="0"/>
        <v>43569</v>
      </c>
      <c r="B64">
        <v>181</v>
      </c>
      <c r="C64">
        <f t="shared" si="1"/>
        <v>179.45716794855338</v>
      </c>
    </row>
    <row r="65" spans="1:3" x14ac:dyDescent="0.25">
      <c r="A65" s="1">
        <f t="shared" si="0"/>
        <v>43570</v>
      </c>
      <c r="B65">
        <v>183</v>
      </c>
      <c r="C65">
        <f t="shared" si="1"/>
        <v>180.53715038456599</v>
      </c>
    </row>
    <row r="66" spans="1:3" x14ac:dyDescent="0.25">
      <c r="A66" s="1">
        <f t="shared" si="0"/>
        <v>43571</v>
      </c>
      <c r="B66">
        <v>180</v>
      </c>
      <c r="C66">
        <f t="shared" si="1"/>
        <v>182.2611451153698</v>
      </c>
    </row>
    <row r="67" spans="1:3" x14ac:dyDescent="0.25">
      <c r="A67" s="1">
        <f t="shared" si="0"/>
        <v>43572</v>
      </c>
      <c r="B67">
        <v>180</v>
      </c>
      <c r="C67">
        <f t="shared" si="1"/>
        <v>180.67834353461092</v>
      </c>
    </row>
    <row r="68" spans="1:3" x14ac:dyDescent="0.25">
      <c r="A68" s="1">
        <f t="shared" ref="A68:A131" si="2">A67+1</f>
        <v>43573</v>
      </c>
      <c r="B68">
        <v>179</v>
      </c>
      <c r="C68">
        <f t="shared" ref="C68:C131" si="3">0.7*B67+0.3*C67</f>
        <v>180.20350306038327</v>
      </c>
    </row>
    <row r="69" spans="1:3" x14ac:dyDescent="0.25">
      <c r="A69" s="1">
        <f t="shared" si="2"/>
        <v>43574</v>
      </c>
      <c r="B69">
        <v>171</v>
      </c>
      <c r="C69">
        <f t="shared" si="3"/>
        <v>179.36105091811498</v>
      </c>
    </row>
    <row r="70" spans="1:3" x14ac:dyDescent="0.25">
      <c r="A70" s="1">
        <f t="shared" si="2"/>
        <v>43575</v>
      </c>
      <c r="B70">
        <v>168</v>
      </c>
      <c r="C70">
        <f t="shared" si="3"/>
        <v>173.50831527543448</v>
      </c>
    </row>
    <row r="71" spans="1:3" x14ac:dyDescent="0.25">
      <c r="A71" s="1">
        <f t="shared" si="2"/>
        <v>43576</v>
      </c>
      <c r="B71">
        <v>169</v>
      </c>
      <c r="C71">
        <f t="shared" si="3"/>
        <v>169.65249458263034</v>
      </c>
    </row>
    <row r="72" spans="1:3" x14ac:dyDescent="0.25">
      <c r="A72" s="1">
        <f t="shared" si="2"/>
        <v>43577</v>
      </c>
      <c r="B72">
        <v>169</v>
      </c>
      <c r="C72">
        <f t="shared" si="3"/>
        <v>169.1957483747891</v>
      </c>
    </row>
    <row r="73" spans="1:3" x14ac:dyDescent="0.25">
      <c r="A73" s="1">
        <f t="shared" si="2"/>
        <v>43578</v>
      </c>
      <c r="B73">
        <v>174</v>
      </c>
      <c r="C73">
        <f t="shared" si="3"/>
        <v>169.05872451243673</v>
      </c>
    </row>
    <row r="74" spans="1:3" x14ac:dyDescent="0.25">
      <c r="A74" s="1">
        <f t="shared" si="2"/>
        <v>43579</v>
      </c>
      <c r="B74">
        <v>177</v>
      </c>
      <c r="C74">
        <f t="shared" si="3"/>
        <v>172.517617353731</v>
      </c>
    </row>
    <row r="75" spans="1:3" x14ac:dyDescent="0.25">
      <c r="A75" s="1">
        <f t="shared" si="2"/>
        <v>43580</v>
      </c>
      <c r="B75">
        <v>176</v>
      </c>
      <c r="C75">
        <f t="shared" si="3"/>
        <v>175.65528520611929</v>
      </c>
    </row>
    <row r="76" spans="1:3" x14ac:dyDescent="0.25">
      <c r="A76" s="1">
        <f t="shared" si="2"/>
        <v>43581</v>
      </c>
      <c r="B76">
        <v>176</v>
      </c>
      <c r="C76">
        <f t="shared" si="3"/>
        <v>175.89658556183576</v>
      </c>
    </row>
    <row r="77" spans="1:3" x14ac:dyDescent="0.25">
      <c r="A77" s="1">
        <f t="shared" si="2"/>
        <v>43582</v>
      </c>
      <c r="B77">
        <v>177</v>
      </c>
      <c r="C77">
        <f t="shared" si="3"/>
        <v>175.96897566855071</v>
      </c>
    </row>
    <row r="78" spans="1:3" x14ac:dyDescent="0.25">
      <c r="A78" s="1">
        <f t="shared" si="2"/>
        <v>43583</v>
      </c>
      <c r="B78">
        <v>177</v>
      </c>
      <c r="C78">
        <f t="shared" si="3"/>
        <v>176.69069270056519</v>
      </c>
    </row>
    <row r="79" spans="1:3" x14ac:dyDescent="0.25">
      <c r="A79" s="1">
        <f t="shared" si="2"/>
        <v>43584</v>
      </c>
      <c r="B79">
        <v>178</v>
      </c>
      <c r="C79">
        <f t="shared" si="3"/>
        <v>176.90720781016955</v>
      </c>
    </row>
    <row r="80" spans="1:3" x14ac:dyDescent="0.25">
      <c r="A80" s="1">
        <f t="shared" si="2"/>
        <v>43585</v>
      </c>
      <c r="B80">
        <v>179</v>
      </c>
      <c r="C80">
        <f t="shared" si="3"/>
        <v>177.67216234305084</v>
      </c>
    </row>
    <row r="81" spans="1:3" x14ac:dyDescent="0.25">
      <c r="A81" s="1">
        <f t="shared" si="2"/>
        <v>43586</v>
      </c>
      <c r="B81">
        <v>178</v>
      </c>
      <c r="C81">
        <f t="shared" si="3"/>
        <v>178.60164870291524</v>
      </c>
    </row>
    <row r="82" spans="1:3" x14ac:dyDescent="0.25">
      <c r="A82" s="1">
        <f t="shared" si="2"/>
        <v>43587</v>
      </c>
      <c r="B82">
        <v>178</v>
      </c>
      <c r="C82">
        <f t="shared" si="3"/>
        <v>178.18049461087458</v>
      </c>
    </row>
    <row r="83" spans="1:3" x14ac:dyDescent="0.25">
      <c r="A83" s="1">
        <f t="shared" si="2"/>
        <v>43588</v>
      </c>
      <c r="B83">
        <v>175</v>
      </c>
      <c r="C83">
        <f t="shared" si="3"/>
        <v>178.05414838326237</v>
      </c>
    </row>
    <row r="84" spans="1:3" x14ac:dyDescent="0.25">
      <c r="A84" s="1">
        <f t="shared" si="2"/>
        <v>43589</v>
      </c>
      <c r="B84">
        <v>173</v>
      </c>
      <c r="C84">
        <f t="shared" si="3"/>
        <v>175.9162445149787</v>
      </c>
    </row>
    <row r="85" spans="1:3" x14ac:dyDescent="0.25">
      <c r="A85" s="1">
        <f t="shared" si="2"/>
        <v>43590</v>
      </c>
      <c r="B85">
        <v>173</v>
      </c>
      <c r="C85">
        <f t="shared" si="3"/>
        <v>173.87487335449362</v>
      </c>
    </row>
    <row r="86" spans="1:3" x14ac:dyDescent="0.25">
      <c r="A86" s="1">
        <f t="shared" si="2"/>
        <v>43591</v>
      </c>
      <c r="B86">
        <v>175</v>
      </c>
      <c r="C86">
        <f t="shared" si="3"/>
        <v>173.26246200634807</v>
      </c>
    </row>
    <row r="87" spans="1:3" x14ac:dyDescent="0.25">
      <c r="A87" s="1">
        <f t="shared" si="2"/>
        <v>43592</v>
      </c>
      <c r="B87">
        <v>179</v>
      </c>
      <c r="C87">
        <f t="shared" si="3"/>
        <v>174.47873860190441</v>
      </c>
    </row>
    <row r="88" spans="1:3" x14ac:dyDescent="0.25">
      <c r="A88" s="1">
        <f t="shared" si="2"/>
        <v>43593</v>
      </c>
      <c r="B88">
        <v>172</v>
      </c>
      <c r="C88">
        <f t="shared" si="3"/>
        <v>177.64362158057133</v>
      </c>
    </row>
    <row r="89" spans="1:3" x14ac:dyDescent="0.25">
      <c r="A89" s="1">
        <f t="shared" si="2"/>
        <v>43594</v>
      </c>
      <c r="B89">
        <v>176</v>
      </c>
      <c r="C89">
        <f t="shared" si="3"/>
        <v>173.69308647417139</v>
      </c>
    </row>
    <row r="90" spans="1:3" x14ac:dyDescent="0.25">
      <c r="A90" s="1">
        <f t="shared" si="2"/>
        <v>43595</v>
      </c>
      <c r="B90">
        <v>175</v>
      </c>
      <c r="C90">
        <f t="shared" si="3"/>
        <v>175.30792594225142</v>
      </c>
    </row>
    <row r="91" spans="1:3" x14ac:dyDescent="0.25">
      <c r="A91" s="1">
        <f t="shared" si="2"/>
        <v>43596</v>
      </c>
      <c r="B91">
        <v>177</v>
      </c>
      <c r="C91">
        <f t="shared" si="3"/>
        <v>175.09237778267541</v>
      </c>
    </row>
    <row r="92" spans="1:3" x14ac:dyDescent="0.25">
      <c r="A92" s="1">
        <f t="shared" si="2"/>
        <v>43597</v>
      </c>
      <c r="B92">
        <v>180</v>
      </c>
      <c r="C92">
        <f t="shared" si="3"/>
        <v>176.4277133348026</v>
      </c>
    </row>
    <row r="93" spans="1:3" x14ac:dyDescent="0.25">
      <c r="A93" s="1">
        <f t="shared" si="2"/>
        <v>43598</v>
      </c>
      <c r="B93">
        <v>181</v>
      </c>
      <c r="C93">
        <f t="shared" si="3"/>
        <v>178.92831400044076</v>
      </c>
    </row>
    <row r="94" spans="1:3" x14ac:dyDescent="0.25">
      <c r="A94" s="1">
        <f t="shared" si="2"/>
        <v>43599</v>
      </c>
      <c r="B94">
        <v>181</v>
      </c>
      <c r="C94">
        <f t="shared" si="3"/>
        <v>180.37849420013222</v>
      </c>
    </row>
    <row r="95" spans="1:3" x14ac:dyDescent="0.25">
      <c r="A95" s="1">
        <f t="shared" si="2"/>
        <v>43600</v>
      </c>
      <c r="B95">
        <v>180</v>
      </c>
      <c r="C95">
        <f t="shared" si="3"/>
        <v>180.81354826003965</v>
      </c>
    </row>
    <row r="96" spans="1:3" x14ac:dyDescent="0.25">
      <c r="A96" s="1">
        <f t="shared" si="2"/>
        <v>43601</v>
      </c>
      <c r="B96">
        <v>181</v>
      </c>
      <c r="C96">
        <f t="shared" si="3"/>
        <v>180.24406447801186</v>
      </c>
    </row>
    <row r="97" spans="1:3" x14ac:dyDescent="0.25">
      <c r="A97" s="1">
        <f t="shared" si="2"/>
        <v>43602</v>
      </c>
      <c r="B97">
        <v>180</v>
      </c>
      <c r="C97">
        <f t="shared" si="3"/>
        <v>180.77321934340355</v>
      </c>
    </row>
    <row r="98" spans="1:3" x14ac:dyDescent="0.25">
      <c r="A98" s="1">
        <f t="shared" si="2"/>
        <v>43603</v>
      </c>
      <c r="B98">
        <v>175</v>
      </c>
      <c r="C98">
        <f t="shared" si="3"/>
        <v>180.23196580302104</v>
      </c>
    </row>
    <row r="99" spans="1:3" x14ac:dyDescent="0.25">
      <c r="A99" s="1">
        <f t="shared" si="2"/>
        <v>43604</v>
      </c>
      <c r="B99">
        <v>173</v>
      </c>
      <c r="C99">
        <f t="shared" si="3"/>
        <v>176.56958974090628</v>
      </c>
    </row>
    <row r="100" spans="1:3" x14ac:dyDescent="0.25">
      <c r="A100" s="1">
        <f t="shared" si="2"/>
        <v>43605</v>
      </c>
      <c r="B100">
        <v>171</v>
      </c>
      <c r="C100">
        <f t="shared" si="3"/>
        <v>174.07087692227188</v>
      </c>
    </row>
    <row r="101" spans="1:3" x14ac:dyDescent="0.25">
      <c r="A101" s="1">
        <f t="shared" si="2"/>
        <v>43606</v>
      </c>
      <c r="B101">
        <v>172</v>
      </c>
      <c r="C101">
        <f t="shared" si="3"/>
        <v>171.92126307668156</v>
      </c>
    </row>
    <row r="102" spans="1:3" x14ac:dyDescent="0.25">
      <c r="A102" s="1">
        <f t="shared" si="2"/>
        <v>43607</v>
      </c>
      <c r="B102">
        <v>172</v>
      </c>
      <c r="C102">
        <f t="shared" si="3"/>
        <v>171.97637892300446</v>
      </c>
    </row>
    <row r="103" spans="1:3" x14ac:dyDescent="0.25">
      <c r="A103" s="1">
        <f t="shared" si="2"/>
        <v>43608</v>
      </c>
      <c r="B103">
        <v>174</v>
      </c>
      <c r="C103">
        <f t="shared" si="3"/>
        <v>171.99291367690134</v>
      </c>
    </row>
    <row r="104" spans="1:3" x14ac:dyDescent="0.25">
      <c r="A104" s="1">
        <f t="shared" si="2"/>
        <v>43609</v>
      </c>
      <c r="B104">
        <v>175</v>
      </c>
      <c r="C104">
        <f t="shared" si="3"/>
        <v>173.39787410307039</v>
      </c>
    </row>
    <row r="105" spans="1:3" x14ac:dyDescent="0.25">
      <c r="A105" s="1">
        <f t="shared" si="2"/>
        <v>43610</v>
      </c>
      <c r="B105">
        <v>172</v>
      </c>
      <c r="C105">
        <f t="shared" si="3"/>
        <v>174.5193622309211</v>
      </c>
    </row>
    <row r="106" spans="1:3" x14ac:dyDescent="0.25">
      <c r="A106" s="1">
        <f t="shared" si="2"/>
        <v>43611</v>
      </c>
      <c r="B106">
        <v>168</v>
      </c>
      <c r="C106">
        <f t="shared" si="3"/>
        <v>172.75580866927632</v>
      </c>
    </row>
    <row r="107" spans="1:3" x14ac:dyDescent="0.25">
      <c r="A107" s="1">
        <f t="shared" si="2"/>
        <v>43612</v>
      </c>
      <c r="B107">
        <v>166</v>
      </c>
      <c r="C107">
        <f t="shared" si="3"/>
        <v>169.42674260078289</v>
      </c>
    </row>
    <row r="108" spans="1:3" x14ac:dyDescent="0.25">
      <c r="A108" s="1">
        <f t="shared" si="2"/>
        <v>43613</v>
      </c>
      <c r="B108">
        <v>164</v>
      </c>
      <c r="C108">
        <f t="shared" si="3"/>
        <v>167.02802278023486</v>
      </c>
    </row>
    <row r="109" spans="1:3" x14ac:dyDescent="0.25">
      <c r="A109" s="1">
        <f t="shared" si="2"/>
        <v>43614</v>
      </c>
      <c r="B109">
        <v>161</v>
      </c>
      <c r="C109">
        <f t="shared" si="3"/>
        <v>164.90840683407046</v>
      </c>
    </row>
    <row r="110" spans="1:3" x14ac:dyDescent="0.25">
      <c r="A110" s="1">
        <f t="shared" si="2"/>
        <v>43615</v>
      </c>
      <c r="B110">
        <v>158</v>
      </c>
      <c r="C110">
        <f t="shared" si="3"/>
        <v>162.17252205022112</v>
      </c>
    </row>
    <row r="111" spans="1:3" x14ac:dyDescent="0.25">
      <c r="A111" s="1">
        <f t="shared" si="2"/>
        <v>43616</v>
      </c>
      <c r="B111">
        <v>157</v>
      </c>
      <c r="C111">
        <f t="shared" si="3"/>
        <v>159.25175661506631</v>
      </c>
    </row>
    <row r="112" spans="1:3" x14ac:dyDescent="0.25">
      <c r="A112" s="1">
        <f t="shared" si="2"/>
        <v>43617</v>
      </c>
      <c r="B112">
        <v>157</v>
      </c>
      <c r="C112">
        <f t="shared" si="3"/>
        <v>157.67552698451988</v>
      </c>
    </row>
    <row r="113" spans="1:3" x14ac:dyDescent="0.25">
      <c r="A113" s="1">
        <f t="shared" si="2"/>
        <v>43618</v>
      </c>
      <c r="B113">
        <v>156</v>
      </c>
      <c r="C113">
        <f t="shared" si="3"/>
        <v>157.20265809535596</v>
      </c>
    </row>
    <row r="114" spans="1:3" x14ac:dyDescent="0.25">
      <c r="A114" s="1">
        <f t="shared" si="2"/>
        <v>43619</v>
      </c>
      <c r="B114">
        <v>155</v>
      </c>
      <c r="C114">
        <f t="shared" si="3"/>
        <v>156.36079742860676</v>
      </c>
    </row>
    <row r="115" spans="1:3" x14ac:dyDescent="0.25">
      <c r="A115" s="1">
        <f t="shared" si="2"/>
        <v>43620</v>
      </c>
      <c r="B115">
        <v>156</v>
      </c>
      <c r="C115">
        <f t="shared" si="3"/>
        <v>155.40823922858203</v>
      </c>
    </row>
    <row r="116" spans="1:3" x14ac:dyDescent="0.25">
      <c r="A116" s="1">
        <f t="shared" si="2"/>
        <v>43621</v>
      </c>
      <c r="B116">
        <v>161</v>
      </c>
      <c r="C116">
        <f t="shared" si="3"/>
        <v>155.82247176857459</v>
      </c>
    </row>
    <row r="117" spans="1:3" x14ac:dyDescent="0.25">
      <c r="A117" s="1">
        <f t="shared" si="2"/>
        <v>43622</v>
      </c>
      <c r="B117">
        <v>165</v>
      </c>
      <c r="C117">
        <f t="shared" si="3"/>
        <v>159.44674153057235</v>
      </c>
    </row>
    <row r="118" spans="1:3" x14ac:dyDescent="0.25">
      <c r="A118" s="1">
        <f t="shared" si="2"/>
        <v>43623</v>
      </c>
      <c r="B118">
        <v>167</v>
      </c>
      <c r="C118">
        <f t="shared" si="3"/>
        <v>163.33402245917171</v>
      </c>
    </row>
    <row r="119" spans="1:3" x14ac:dyDescent="0.25">
      <c r="A119" s="1">
        <f t="shared" si="2"/>
        <v>43624</v>
      </c>
      <c r="B119">
        <v>169</v>
      </c>
      <c r="C119">
        <f t="shared" si="3"/>
        <v>165.90020673775149</v>
      </c>
    </row>
    <row r="120" spans="1:3" x14ac:dyDescent="0.25">
      <c r="A120" s="1">
        <f t="shared" si="2"/>
        <v>43625</v>
      </c>
      <c r="B120">
        <v>170</v>
      </c>
      <c r="C120">
        <f t="shared" si="3"/>
        <v>168.07006202132544</v>
      </c>
    </row>
    <row r="121" spans="1:3" x14ac:dyDescent="0.25">
      <c r="A121" s="1">
        <f t="shared" si="2"/>
        <v>43626</v>
      </c>
      <c r="B121">
        <v>171</v>
      </c>
      <c r="C121">
        <f t="shared" si="3"/>
        <v>169.42101860639761</v>
      </c>
    </row>
    <row r="122" spans="1:3" x14ac:dyDescent="0.25">
      <c r="A122" s="1">
        <f t="shared" si="2"/>
        <v>43627</v>
      </c>
      <c r="B122">
        <v>171</v>
      </c>
      <c r="C122">
        <f t="shared" si="3"/>
        <v>170.52630558191927</v>
      </c>
    </row>
    <row r="123" spans="1:3" x14ac:dyDescent="0.25">
      <c r="A123" s="1">
        <f t="shared" si="2"/>
        <v>43628</v>
      </c>
      <c r="B123">
        <v>166</v>
      </c>
      <c r="C123">
        <f t="shared" si="3"/>
        <v>170.85789167457577</v>
      </c>
    </row>
    <row r="124" spans="1:3" x14ac:dyDescent="0.25">
      <c r="A124" s="1">
        <f t="shared" si="2"/>
        <v>43629</v>
      </c>
      <c r="B124">
        <v>169</v>
      </c>
      <c r="C124">
        <f t="shared" si="3"/>
        <v>167.45736750237273</v>
      </c>
    </row>
    <row r="125" spans="1:3" x14ac:dyDescent="0.25">
      <c r="A125" s="1">
        <f t="shared" si="2"/>
        <v>43630</v>
      </c>
      <c r="B125">
        <v>169</v>
      </c>
      <c r="C125">
        <f t="shared" si="3"/>
        <v>168.53721025071181</v>
      </c>
    </row>
    <row r="126" spans="1:3" x14ac:dyDescent="0.25">
      <c r="A126" s="1">
        <f t="shared" si="2"/>
        <v>43631</v>
      </c>
      <c r="B126">
        <v>168</v>
      </c>
      <c r="C126">
        <f t="shared" si="3"/>
        <v>168.86116307521354</v>
      </c>
    </row>
    <row r="127" spans="1:3" x14ac:dyDescent="0.25">
      <c r="A127" s="1">
        <f t="shared" si="2"/>
        <v>43632</v>
      </c>
      <c r="B127">
        <v>169</v>
      </c>
      <c r="C127">
        <f t="shared" si="3"/>
        <v>168.25834892256404</v>
      </c>
    </row>
    <row r="128" spans="1:3" x14ac:dyDescent="0.25">
      <c r="A128" s="1">
        <f t="shared" si="2"/>
        <v>43633</v>
      </c>
      <c r="B128">
        <v>169</v>
      </c>
      <c r="C128">
        <f t="shared" si="3"/>
        <v>168.77750467676921</v>
      </c>
    </row>
    <row r="129" spans="1:3" x14ac:dyDescent="0.25">
      <c r="A129" s="1">
        <f t="shared" si="2"/>
        <v>43634</v>
      </c>
      <c r="B129">
        <v>169</v>
      </c>
      <c r="C129">
        <f t="shared" si="3"/>
        <v>168.93325140303077</v>
      </c>
    </row>
    <row r="130" spans="1:3" x14ac:dyDescent="0.25">
      <c r="A130" s="1">
        <f t="shared" si="2"/>
        <v>43635</v>
      </c>
      <c r="B130">
        <v>170</v>
      </c>
      <c r="C130">
        <f t="shared" si="3"/>
        <v>168.97997542090923</v>
      </c>
    </row>
    <row r="131" spans="1:3" x14ac:dyDescent="0.25">
      <c r="A131" s="1">
        <f t="shared" si="2"/>
        <v>43636</v>
      </c>
      <c r="B131">
        <v>171</v>
      </c>
      <c r="C131">
        <f t="shared" si="3"/>
        <v>169.69399262627275</v>
      </c>
    </row>
    <row r="132" spans="1:3" x14ac:dyDescent="0.25">
      <c r="A132" s="1">
        <f t="shared" ref="A132:A195" si="4">A131+1</f>
        <v>43637</v>
      </c>
      <c r="B132">
        <v>169</v>
      </c>
      <c r="C132">
        <f t="shared" ref="C132:C195" si="5">0.7*B131+0.3*C131</f>
        <v>170.60819778788181</v>
      </c>
    </row>
    <row r="133" spans="1:3" x14ac:dyDescent="0.25">
      <c r="A133" s="1">
        <f t="shared" si="4"/>
        <v>43638</v>
      </c>
      <c r="B133">
        <v>170</v>
      </c>
      <c r="C133">
        <f t="shared" si="5"/>
        <v>169.48245933636454</v>
      </c>
    </row>
    <row r="134" spans="1:3" x14ac:dyDescent="0.25">
      <c r="A134" s="1">
        <f t="shared" si="4"/>
        <v>43639</v>
      </c>
      <c r="B134">
        <v>170</v>
      </c>
      <c r="C134">
        <f t="shared" si="5"/>
        <v>169.84473780090934</v>
      </c>
    </row>
    <row r="135" spans="1:3" x14ac:dyDescent="0.25">
      <c r="A135" s="1">
        <f t="shared" si="4"/>
        <v>43640</v>
      </c>
      <c r="B135">
        <v>170</v>
      </c>
      <c r="C135">
        <f t="shared" si="5"/>
        <v>169.9534213402728</v>
      </c>
    </row>
    <row r="136" spans="1:3" x14ac:dyDescent="0.25">
      <c r="A136" s="1">
        <f t="shared" si="4"/>
        <v>43641</v>
      </c>
      <c r="B136">
        <v>169</v>
      </c>
      <c r="C136">
        <f t="shared" si="5"/>
        <v>169.98602640208182</v>
      </c>
    </row>
    <row r="137" spans="1:3" x14ac:dyDescent="0.25">
      <c r="A137" s="1">
        <f t="shared" si="4"/>
        <v>43642</v>
      </c>
      <c r="B137">
        <v>170</v>
      </c>
      <c r="C137">
        <f t="shared" si="5"/>
        <v>169.29580792062455</v>
      </c>
    </row>
    <row r="138" spans="1:3" x14ac:dyDescent="0.25">
      <c r="A138" s="1">
        <f t="shared" si="4"/>
        <v>43643</v>
      </c>
      <c r="B138">
        <v>167</v>
      </c>
      <c r="C138">
        <f t="shared" si="5"/>
        <v>169.78874237618734</v>
      </c>
    </row>
    <row r="139" spans="1:3" x14ac:dyDescent="0.25">
      <c r="A139" s="1">
        <f t="shared" si="4"/>
        <v>43644</v>
      </c>
      <c r="B139">
        <v>169</v>
      </c>
      <c r="C139">
        <f t="shared" si="5"/>
        <v>167.83662271285618</v>
      </c>
    </row>
    <row r="140" spans="1:3" x14ac:dyDescent="0.25">
      <c r="A140" s="1">
        <f t="shared" si="4"/>
        <v>43645</v>
      </c>
      <c r="B140">
        <v>170</v>
      </c>
      <c r="C140">
        <f t="shared" si="5"/>
        <v>168.65098681385686</v>
      </c>
    </row>
    <row r="141" spans="1:3" x14ac:dyDescent="0.25">
      <c r="A141" s="1">
        <f t="shared" si="4"/>
        <v>43646</v>
      </c>
      <c r="B141">
        <v>168</v>
      </c>
      <c r="C141">
        <f t="shared" si="5"/>
        <v>169.59529604415704</v>
      </c>
    </row>
    <row r="142" spans="1:3" x14ac:dyDescent="0.25">
      <c r="A142" s="1">
        <f t="shared" si="4"/>
        <v>43647</v>
      </c>
      <c r="B142">
        <v>170</v>
      </c>
      <c r="C142">
        <f t="shared" si="5"/>
        <v>168.47858881324711</v>
      </c>
    </row>
    <row r="143" spans="1:3" x14ac:dyDescent="0.25">
      <c r="A143" s="1">
        <f t="shared" si="4"/>
        <v>43648</v>
      </c>
      <c r="B143">
        <v>169</v>
      </c>
      <c r="C143">
        <f t="shared" si="5"/>
        <v>169.54357664397412</v>
      </c>
    </row>
    <row r="144" spans="1:3" x14ac:dyDescent="0.25">
      <c r="A144" s="1">
        <f t="shared" si="4"/>
        <v>43649</v>
      </c>
      <c r="B144">
        <v>169</v>
      </c>
      <c r="C144">
        <f t="shared" si="5"/>
        <v>169.16307299319223</v>
      </c>
    </row>
    <row r="145" spans="1:3" x14ac:dyDescent="0.25">
      <c r="A145" s="1">
        <f t="shared" si="4"/>
        <v>43650</v>
      </c>
      <c r="B145">
        <v>167</v>
      </c>
      <c r="C145">
        <f t="shared" si="5"/>
        <v>169.04892189795765</v>
      </c>
    </row>
    <row r="146" spans="1:3" x14ac:dyDescent="0.25">
      <c r="A146" s="1">
        <f t="shared" si="4"/>
        <v>43651</v>
      </c>
      <c r="B146">
        <v>171</v>
      </c>
      <c r="C146">
        <f t="shared" si="5"/>
        <v>167.61467656938729</v>
      </c>
    </row>
    <row r="147" spans="1:3" x14ac:dyDescent="0.25">
      <c r="A147" s="1">
        <f t="shared" si="4"/>
        <v>43652</v>
      </c>
      <c r="B147">
        <v>171</v>
      </c>
      <c r="C147">
        <f t="shared" si="5"/>
        <v>169.98440297081618</v>
      </c>
    </row>
    <row r="148" spans="1:3" x14ac:dyDescent="0.25">
      <c r="A148" s="1">
        <f t="shared" si="4"/>
        <v>43653</v>
      </c>
      <c r="B148">
        <v>168</v>
      </c>
      <c r="C148">
        <f t="shared" si="5"/>
        <v>170.69532089124485</v>
      </c>
    </row>
    <row r="149" spans="1:3" x14ac:dyDescent="0.25">
      <c r="A149" s="1">
        <f t="shared" si="4"/>
        <v>43654</v>
      </c>
      <c r="B149">
        <v>167</v>
      </c>
      <c r="C149">
        <f t="shared" si="5"/>
        <v>168.80859626737345</v>
      </c>
    </row>
    <row r="150" spans="1:3" x14ac:dyDescent="0.25">
      <c r="A150" s="1">
        <f t="shared" si="4"/>
        <v>43655</v>
      </c>
      <c r="B150">
        <v>167</v>
      </c>
      <c r="C150">
        <f t="shared" si="5"/>
        <v>167.54257888021203</v>
      </c>
    </row>
    <row r="151" spans="1:3" x14ac:dyDescent="0.25">
      <c r="A151" s="1">
        <f t="shared" si="4"/>
        <v>43656</v>
      </c>
      <c r="B151">
        <v>168</v>
      </c>
      <c r="C151">
        <f t="shared" si="5"/>
        <v>167.16277366406359</v>
      </c>
    </row>
    <row r="152" spans="1:3" x14ac:dyDescent="0.25">
      <c r="A152" s="1">
        <f t="shared" si="4"/>
        <v>43657</v>
      </c>
      <c r="B152">
        <v>170</v>
      </c>
      <c r="C152">
        <f t="shared" si="5"/>
        <v>167.74883209921907</v>
      </c>
    </row>
    <row r="153" spans="1:3" x14ac:dyDescent="0.25">
      <c r="A153" s="1">
        <f t="shared" si="4"/>
        <v>43658</v>
      </c>
      <c r="B153">
        <v>171</v>
      </c>
      <c r="C153">
        <f t="shared" si="5"/>
        <v>169.3246496297657</v>
      </c>
    </row>
    <row r="154" spans="1:3" x14ac:dyDescent="0.25">
      <c r="A154" s="1">
        <f t="shared" si="4"/>
        <v>43659</v>
      </c>
      <c r="B154">
        <v>171</v>
      </c>
      <c r="C154">
        <f t="shared" si="5"/>
        <v>170.4973948889297</v>
      </c>
    </row>
    <row r="155" spans="1:3" x14ac:dyDescent="0.25">
      <c r="A155" s="1">
        <f t="shared" si="4"/>
        <v>43660</v>
      </c>
      <c r="B155">
        <v>170</v>
      </c>
      <c r="C155">
        <f t="shared" si="5"/>
        <v>170.84921846667891</v>
      </c>
    </row>
    <row r="156" spans="1:3" x14ac:dyDescent="0.25">
      <c r="A156" s="1">
        <f t="shared" si="4"/>
        <v>43661</v>
      </c>
      <c r="B156">
        <v>168</v>
      </c>
      <c r="C156">
        <f t="shared" si="5"/>
        <v>170.25476554000366</v>
      </c>
    </row>
    <row r="157" spans="1:3" x14ac:dyDescent="0.25">
      <c r="A157" s="1">
        <f t="shared" si="4"/>
        <v>43662</v>
      </c>
      <c r="B157">
        <v>170</v>
      </c>
      <c r="C157">
        <f t="shared" si="5"/>
        <v>168.67642966200108</v>
      </c>
    </row>
    <row r="158" spans="1:3" x14ac:dyDescent="0.25">
      <c r="A158" s="1">
        <f t="shared" si="4"/>
        <v>43663</v>
      </c>
      <c r="B158">
        <v>171</v>
      </c>
      <c r="C158">
        <f t="shared" si="5"/>
        <v>169.60292889860031</v>
      </c>
    </row>
    <row r="159" spans="1:3" x14ac:dyDescent="0.25">
      <c r="A159" s="1">
        <f t="shared" si="4"/>
        <v>43664</v>
      </c>
      <c r="B159">
        <v>170</v>
      </c>
      <c r="C159">
        <f t="shared" si="5"/>
        <v>170.58087866958007</v>
      </c>
    </row>
    <row r="160" spans="1:3" x14ac:dyDescent="0.25">
      <c r="A160" s="1">
        <f t="shared" si="4"/>
        <v>43665</v>
      </c>
      <c r="B160">
        <v>171</v>
      </c>
      <c r="C160">
        <f t="shared" si="5"/>
        <v>170.17426360087401</v>
      </c>
    </row>
    <row r="161" spans="1:3" x14ac:dyDescent="0.25">
      <c r="A161" s="1">
        <f t="shared" si="4"/>
        <v>43666</v>
      </c>
      <c r="B161">
        <v>171</v>
      </c>
      <c r="C161">
        <f t="shared" si="5"/>
        <v>170.75227908026218</v>
      </c>
    </row>
    <row r="162" spans="1:3" x14ac:dyDescent="0.25">
      <c r="A162" s="1">
        <f t="shared" si="4"/>
        <v>43667</v>
      </c>
      <c r="B162">
        <v>170</v>
      </c>
      <c r="C162">
        <f t="shared" si="5"/>
        <v>170.92568372407865</v>
      </c>
    </row>
    <row r="163" spans="1:3" x14ac:dyDescent="0.25">
      <c r="A163" s="1">
        <f t="shared" si="4"/>
        <v>43668</v>
      </c>
      <c r="B163">
        <v>167</v>
      </c>
      <c r="C163">
        <f t="shared" si="5"/>
        <v>170.27770511722358</v>
      </c>
    </row>
    <row r="164" spans="1:3" x14ac:dyDescent="0.25">
      <c r="A164" s="1">
        <f t="shared" si="4"/>
        <v>43669</v>
      </c>
      <c r="B164">
        <v>169</v>
      </c>
      <c r="C164">
        <f t="shared" si="5"/>
        <v>167.98331153516705</v>
      </c>
    </row>
    <row r="165" spans="1:3" x14ac:dyDescent="0.25">
      <c r="A165" s="1">
        <f t="shared" si="4"/>
        <v>43670</v>
      </c>
      <c r="B165">
        <v>172</v>
      </c>
      <c r="C165">
        <f t="shared" si="5"/>
        <v>168.69499346055011</v>
      </c>
    </row>
    <row r="166" spans="1:3" x14ac:dyDescent="0.25">
      <c r="A166" s="1">
        <f t="shared" si="4"/>
        <v>43671</v>
      </c>
      <c r="B166">
        <v>174</v>
      </c>
      <c r="C166">
        <f t="shared" si="5"/>
        <v>171.00849803816502</v>
      </c>
    </row>
    <row r="167" spans="1:3" x14ac:dyDescent="0.25">
      <c r="A167" s="1">
        <f t="shared" si="4"/>
        <v>43672</v>
      </c>
      <c r="B167">
        <v>174</v>
      </c>
      <c r="C167">
        <f t="shared" si="5"/>
        <v>173.1025494114495</v>
      </c>
    </row>
    <row r="168" spans="1:3" x14ac:dyDescent="0.25">
      <c r="A168" s="1">
        <f t="shared" si="4"/>
        <v>43673</v>
      </c>
      <c r="B168">
        <v>175</v>
      </c>
      <c r="C168">
        <f t="shared" si="5"/>
        <v>173.73076482343484</v>
      </c>
    </row>
    <row r="169" spans="1:3" x14ac:dyDescent="0.25">
      <c r="A169" s="1">
        <f t="shared" si="4"/>
        <v>43674</v>
      </c>
      <c r="B169">
        <v>171</v>
      </c>
      <c r="C169">
        <f t="shared" si="5"/>
        <v>174.61922944703042</v>
      </c>
    </row>
    <row r="170" spans="1:3" x14ac:dyDescent="0.25">
      <c r="A170" s="1">
        <f t="shared" si="4"/>
        <v>43675</v>
      </c>
      <c r="B170">
        <v>168</v>
      </c>
      <c r="C170">
        <f t="shared" si="5"/>
        <v>172.0857688341091</v>
      </c>
    </row>
    <row r="171" spans="1:3" x14ac:dyDescent="0.25">
      <c r="A171" s="1">
        <f t="shared" si="4"/>
        <v>43676</v>
      </c>
      <c r="B171">
        <v>168</v>
      </c>
      <c r="C171">
        <f t="shared" si="5"/>
        <v>169.22573065023272</v>
      </c>
    </row>
    <row r="172" spans="1:3" x14ac:dyDescent="0.25">
      <c r="A172" s="1">
        <f t="shared" si="4"/>
        <v>43677</v>
      </c>
      <c r="B172">
        <v>163</v>
      </c>
      <c r="C172">
        <f t="shared" si="5"/>
        <v>168.36771919506981</v>
      </c>
    </row>
    <row r="173" spans="1:3" x14ac:dyDescent="0.25">
      <c r="A173" s="1">
        <f t="shared" si="4"/>
        <v>43678</v>
      </c>
      <c r="B173">
        <v>158</v>
      </c>
      <c r="C173">
        <f t="shared" si="5"/>
        <v>164.61031575852093</v>
      </c>
    </row>
    <row r="174" spans="1:3" x14ac:dyDescent="0.25">
      <c r="A174" s="1">
        <f t="shared" si="4"/>
        <v>43679</v>
      </c>
      <c r="B174">
        <v>159</v>
      </c>
      <c r="C174">
        <f t="shared" si="5"/>
        <v>159.98309472755628</v>
      </c>
    </row>
    <row r="175" spans="1:3" x14ac:dyDescent="0.25">
      <c r="A175" s="1">
        <f t="shared" si="4"/>
        <v>43680</v>
      </c>
      <c r="B175">
        <v>166</v>
      </c>
      <c r="C175">
        <f t="shared" si="5"/>
        <v>159.29492841826686</v>
      </c>
    </row>
    <row r="176" spans="1:3" x14ac:dyDescent="0.25">
      <c r="A176" s="1">
        <f t="shared" si="4"/>
        <v>43681</v>
      </c>
      <c r="B176">
        <v>168</v>
      </c>
      <c r="C176">
        <f t="shared" si="5"/>
        <v>163.98847852548005</v>
      </c>
    </row>
    <row r="177" spans="1:3" x14ac:dyDescent="0.25">
      <c r="A177" s="1">
        <f t="shared" si="4"/>
        <v>43682</v>
      </c>
      <c r="B177">
        <v>167</v>
      </c>
      <c r="C177">
        <f t="shared" si="5"/>
        <v>166.79654355764401</v>
      </c>
    </row>
    <row r="178" spans="1:3" x14ac:dyDescent="0.25">
      <c r="A178" s="1">
        <f t="shared" si="4"/>
        <v>43683</v>
      </c>
      <c r="B178">
        <v>170</v>
      </c>
      <c r="C178">
        <f t="shared" si="5"/>
        <v>166.9389630672932</v>
      </c>
    </row>
    <row r="179" spans="1:3" x14ac:dyDescent="0.25">
      <c r="A179" s="1">
        <f t="shared" si="4"/>
        <v>43684</v>
      </c>
      <c r="B179">
        <v>174</v>
      </c>
      <c r="C179">
        <f t="shared" si="5"/>
        <v>169.08168892018796</v>
      </c>
    </row>
    <row r="180" spans="1:3" x14ac:dyDescent="0.25">
      <c r="A180" s="1">
        <f t="shared" si="4"/>
        <v>43685</v>
      </c>
      <c r="B180">
        <v>173</v>
      </c>
      <c r="C180">
        <f t="shared" si="5"/>
        <v>172.52450667605638</v>
      </c>
    </row>
    <row r="181" spans="1:3" x14ac:dyDescent="0.25">
      <c r="A181" s="1">
        <f t="shared" si="4"/>
        <v>43686</v>
      </c>
      <c r="B181">
        <v>172</v>
      </c>
      <c r="C181">
        <f t="shared" si="5"/>
        <v>172.8573520028169</v>
      </c>
    </row>
    <row r="182" spans="1:3" x14ac:dyDescent="0.25">
      <c r="A182" s="1">
        <f t="shared" si="4"/>
        <v>43687</v>
      </c>
      <c r="B182">
        <v>171</v>
      </c>
      <c r="C182">
        <f t="shared" si="5"/>
        <v>172.25720560084505</v>
      </c>
    </row>
    <row r="183" spans="1:3" x14ac:dyDescent="0.25">
      <c r="A183" s="1">
        <f t="shared" si="4"/>
        <v>43688</v>
      </c>
      <c r="B183">
        <v>165</v>
      </c>
      <c r="C183">
        <f t="shared" si="5"/>
        <v>171.37716168025349</v>
      </c>
    </row>
    <row r="184" spans="1:3" x14ac:dyDescent="0.25">
      <c r="A184" s="1">
        <f t="shared" si="4"/>
        <v>43689</v>
      </c>
      <c r="B184">
        <v>161</v>
      </c>
      <c r="C184">
        <f t="shared" si="5"/>
        <v>166.91314850407605</v>
      </c>
    </row>
    <row r="185" spans="1:3" x14ac:dyDescent="0.25">
      <c r="A185" s="1">
        <f t="shared" si="4"/>
        <v>43690</v>
      </c>
      <c r="B185">
        <v>163</v>
      </c>
      <c r="C185">
        <f t="shared" si="5"/>
        <v>162.7739445512228</v>
      </c>
    </row>
    <row r="186" spans="1:3" x14ac:dyDescent="0.25">
      <c r="A186" s="1">
        <f t="shared" si="4"/>
        <v>43691</v>
      </c>
      <c r="B186">
        <v>158</v>
      </c>
      <c r="C186">
        <f t="shared" si="5"/>
        <v>162.93218336536683</v>
      </c>
    </row>
    <row r="187" spans="1:3" x14ac:dyDescent="0.25">
      <c r="A187" s="1">
        <f t="shared" si="4"/>
        <v>43692</v>
      </c>
      <c r="B187">
        <v>156</v>
      </c>
      <c r="C187">
        <f t="shared" si="5"/>
        <v>159.47965500961004</v>
      </c>
    </row>
    <row r="188" spans="1:3" x14ac:dyDescent="0.25">
      <c r="A188" s="1">
        <f t="shared" si="4"/>
        <v>43693</v>
      </c>
      <c r="B188">
        <v>159</v>
      </c>
      <c r="C188">
        <f t="shared" si="5"/>
        <v>157.043896502883</v>
      </c>
    </row>
    <row r="189" spans="1:3" x14ac:dyDescent="0.25">
      <c r="A189" s="1">
        <f t="shared" si="4"/>
        <v>43694</v>
      </c>
      <c r="B189">
        <v>160</v>
      </c>
      <c r="C189">
        <f t="shared" si="5"/>
        <v>158.4131689508649</v>
      </c>
    </row>
    <row r="190" spans="1:3" x14ac:dyDescent="0.25">
      <c r="A190" s="1">
        <f t="shared" si="4"/>
        <v>43695</v>
      </c>
      <c r="B190">
        <v>161</v>
      </c>
      <c r="C190">
        <f t="shared" si="5"/>
        <v>159.52395068525948</v>
      </c>
    </row>
    <row r="191" spans="1:3" x14ac:dyDescent="0.25">
      <c r="A191" s="1">
        <f t="shared" si="4"/>
        <v>43696</v>
      </c>
      <c r="B191">
        <v>159</v>
      </c>
      <c r="C191">
        <f t="shared" si="5"/>
        <v>160.55718520557784</v>
      </c>
    </row>
    <row r="192" spans="1:3" x14ac:dyDescent="0.25">
      <c r="A192" s="1">
        <f t="shared" si="4"/>
        <v>43697</v>
      </c>
      <c r="B192">
        <v>159</v>
      </c>
      <c r="C192">
        <f t="shared" si="5"/>
        <v>159.46715556167334</v>
      </c>
    </row>
    <row r="193" spans="1:3" x14ac:dyDescent="0.25">
      <c r="A193" s="1">
        <f t="shared" si="4"/>
        <v>43698</v>
      </c>
      <c r="B193">
        <v>162</v>
      </c>
      <c r="C193">
        <f t="shared" si="5"/>
        <v>159.14014666850198</v>
      </c>
    </row>
    <row r="194" spans="1:3" x14ac:dyDescent="0.25">
      <c r="A194" s="1">
        <f t="shared" si="4"/>
        <v>43699</v>
      </c>
      <c r="B194">
        <v>162</v>
      </c>
      <c r="C194">
        <f t="shared" si="5"/>
        <v>161.14204400055058</v>
      </c>
    </row>
    <row r="195" spans="1:3" x14ac:dyDescent="0.25">
      <c r="A195" s="1">
        <f t="shared" si="4"/>
        <v>43700</v>
      </c>
      <c r="B195">
        <v>159</v>
      </c>
      <c r="C195">
        <f t="shared" si="5"/>
        <v>161.74261320016518</v>
      </c>
    </row>
    <row r="196" spans="1:3" x14ac:dyDescent="0.25">
      <c r="A196" s="1">
        <f t="shared" ref="A196:A252" si="6">A195+1</f>
        <v>43701</v>
      </c>
      <c r="B196">
        <v>153</v>
      </c>
      <c r="C196">
        <f t="shared" ref="C196:C251" si="7">0.7*B195+0.3*C195</f>
        <v>159.82278396004955</v>
      </c>
    </row>
    <row r="197" spans="1:3" x14ac:dyDescent="0.25">
      <c r="A197" s="1">
        <f t="shared" si="6"/>
        <v>43702</v>
      </c>
      <c r="B197">
        <v>153</v>
      </c>
      <c r="C197">
        <f t="shared" si="7"/>
        <v>155.04683518801485</v>
      </c>
    </row>
    <row r="198" spans="1:3" x14ac:dyDescent="0.25">
      <c r="A198" s="1">
        <f t="shared" si="6"/>
        <v>43703</v>
      </c>
      <c r="B198">
        <v>153</v>
      </c>
      <c r="C198">
        <f t="shared" si="7"/>
        <v>153.61405055640444</v>
      </c>
    </row>
    <row r="199" spans="1:3" x14ac:dyDescent="0.25">
      <c r="A199" s="1">
        <f t="shared" si="6"/>
        <v>43704</v>
      </c>
      <c r="B199">
        <v>155</v>
      </c>
      <c r="C199">
        <f t="shared" si="7"/>
        <v>153.18421516692132</v>
      </c>
    </row>
    <row r="200" spans="1:3" x14ac:dyDescent="0.25">
      <c r="A200" s="1">
        <f t="shared" si="6"/>
        <v>43705</v>
      </c>
      <c r="B200">
        <v>153</v>
      </c>
      <c r="C200">
        <f t="shared" si="7"/>
        <v>154.45526455007638</v>
      </c>
    </row>
    <row r="201" spans="1:3" x14ac:dyDescent="0.25">
      <c r="A201" s="1">
        <f t="shared" si="6"/>
        <v>43706</v>
      </c>
      <c r="B201">
        <v>155</v>
      </c>
      <c r="C201">
        <f t="shared" si="7"/>
        <v>153.43657936502291</v>
      </c>
    </row>
    <row r="202" spans="1:3" x14ac:dyDescent="0.25">
      <c r="A202" s="1">
        <f t="shared" si="6"/>
        <v>43707</v>
      </c>
      <c r="B202">
        <v>152</v>
      </c>
      <c r="C202">
        <f t="shared" si="7"/>
        <v>154.53097380950686</v>
      </c>
    </row>
    <row r="203" spans="1:3" x14ac:dyDescent="0.25">
      <c r="A203" s="1">
        <f t="shared" si="6"/>
        <v>43708</v>
      </c>
      <c r="B203">
        <v>154</v>
      </c>
      <c r="C203">
        <f t="shared" si="7"/>
        <v>152.75929214285205</v>
      </c>
    </row>
    <row r="204" spans="1:3" x14ac:dyDescent="0.25">
      <c r="A204" s="1">
        <f t="shared" si="6"/>
        <v>43709</v>
      </c>
      <c r="B204">
        <v>153</v>
      </c>
      <c r="C204">
        <f t="shared" si="7"/>
        <v>153.62778764285559</v>
      </c>
    </row>
    <row r="205" spans="1:3" x14ac:dyDescent="0.25">
      <c r="A205" s="1">
        <f t="shared" si="6"/>
        <v>43710</v>
      </c>
      <c r="B205">
        <v>151</v>
      </c>
      <c r="C205">
        <f t="shared" si="7"/>
        <v>153.18833629285666</v>
      </c>
    </row>
    <row r="206" spans="1:3" x14ac:dyDescent="0.25">
      <c r="A206" s="1">
        <f t="shared" si="6"/>
        <v>43711</v>
      </c>
      <c r="B206">
        <v>150</v>
      </c>
      <c r="C206">
        <f t="shared" si="7"/>
        <v>151.65650088785699</v>
      </c>
    </row>
    <row r="207" spans="1:3" x14ac:dyDescent="0.25">
      <c r="A207" s="1">
        <f t="shared" si="6"/>
        <v>43712</v>
      </c>
      <c r="B207">
        <v>147</v>
      </c>
      <c r="C207">
        <f t="shared" si="7"/>
        <v>150.49695026635709</v>
      </c>
    </row>
    <row r="208" spans="1:3" x14ac:dyDescent="0.25">
      <c r="A208" s="1">
        <f t="shared" si="6"/>
        <v>43713</v>
      </c>
      <c r="B208">
        <v>151</v>
      </c>
      <c r="C208">
        <f t="shared" si="7"/>
        <v>148.04908507990712</v>
      </c>
    </row>
    <row r="209" spans="1:3" x14ac:dyDescent="0.25">
      <c r="A209" s="1">
        <f t="shared" si="6"/>
        <v>43714</v>
      </c>
      <c r="B209">
        <v>154</v>
      </c>
      <c r="C209">
        <f t="shared" si="7"/>
        <v>150.11472552397211</v>
      </c>
    </row>
    <row r="210" spans="1:3" x14ac:dyDescent="0.25">
      <c r="A210" s="1">
        <f t="shared" si="6"/>
        <v>43715</v>
      </c>
      <c r="B210">
        <v>155</v>
      </c>
      <c r="C210">
        <f t="shared" si="7"/>
        <v>152.83441765719164</v>
      </c>
    </row>
    <row r="211" spans="1:3" x14ac:dyDescent="0.25">
      <c r="A211" s="1">
        <f t="shared" si="6"/>
        <v>43716</v>
      </c>
      <c r="B211">
        <v>155</v>
      </c>
      <c r="C211">
        <f t="shared" si="7"/>
        <v>154.3503252971575</v>
      </c>
    </row>
    <row r="212" spans="1:3" x14ac:dyDescent="0.25">
      <c r="A212" s="1">
        <f t="shared" si="6"/>
        <v>43717</v>
      </c>
      <c r="B212">
        <v>157</v>
      </c>
      <c r="C212">
        <f t="shared" si="7"/>
        <v>154.80509758914724</v>
      </c>
    </row>
    <row r="213" spans="1:3" x14ac:dyDescent="0.25">
      <c r="A213" s="1">
        <f t="shared" si="6"/>
        <v>43718</v>
      </c>
      <c r="B213">
        <v>156</v>
      </c>
      <c r="C213">
        <f t="shared" si="7"/>
        <v>156.34152927674415</v>
      </c>
    </row>
    <row r="214" spans="1:3" x14ac:dyDescent="0.25">
      <c r="A214" s="1">
        <f t="shared" si="6"/>
        <v>43719</v>
      </c>
      <c r="B214">
        <v>154</v>
      </c>
      <c r="C214">
        <f t="shared" si="7"/>
        <v>156.10245878302322</v>
      </c>
    </row>
    <row r="215" spans="1:3" x14ac:dyDescent="0.25">
      <c r="A215" s="1">
        <f t="shared" si="6"/>
        <v>43720</v>
      </c>
      <c r="B215">
        <v>155</v>
      </c>
      <c r="C215">
        <f t="shared" si="7"/>
        <v>154.63073763490695</v>
      </c>
    </row>
    <row r="216" spans="1:3" x14ac:dyDescent="0.25">
      <c r="A216" s="1">
        <f t="shared" si="6"/>
        <v>43721</v>
      </c>
      <c r="B216">
        <v>154</v>
      </c>
      <c r="C216">
        <f t="shared" si="7"/>
        <v>154.88922129047208</v>
      </c>
    </row>
    <row r="217" spans="1:3" x14ac:dyDescent="0.25">
      <c r="A217" s="1">
        <f t="shared" si="6"/>
        <v>43722</v>
      </c>
      <c r="B217">
        <v>157</v>
      </c>
      <c r="C217">
        <f t="shared" si="7"/>
        <v>154.26676638714162</v>
      </c>
    </row>
    <row r="218" spans="1:3" x14ac:dyDescent="0.25">
      <c r="A218" s="1">
        <f t="shared" si="6"/>
        <v>43723</v>
      </c>
      <c r="B218">
        <v>158</v>
      </c>
      <c r="C218">
        <f t="shared" si="7"/>
        <v>156.18002991614247</v>
      </c>
    </row>
    <row r="219" spans="1:3" x14ac:dyDescent="0.25">
      <c r="A219" s="1">
        <f t="shared" si="6"/>
        <v>43724</v>
      </c>
      <c r="B219">
        <v>155</v>
      </c>
      <c r="C219">
        <f t="shared" si="7"/>
        <v>157.45400897484274</v>
      </c>
    </row>
    <row r="220" spans="1:3" x14ac:dyDescent="0.25">
      <c r="A220" s="1">
        <f t="shared" si="6"/>
        <v>43725</v>
      </c>
      <c r="B220">
        <v>156</v>
      </c>
      <c r="C220">
        <f t="shared" si="7"/>
        <v>155.73620269245282</v>
      </c>
    </row>
    <row r="221" spans="1:3" x14ac:dyDescent="0.25">
      <c r="A221" s="1">
        <f t="shared" si="6"/>
        <v>43726</v>
      </c>
      <c r="B221">
        <v>157</v>
      </c>
      <c r="C221">
        <f t="shared" si="7"/>
        <v>155.92086080773583</v>
      </c>
    </row>
    <row r="222" spans="1:3" x14ac:dyDescent="0.25">
      <c r="A222" s="1">
        <f t="shared" si="6"/>
        <v>43727</v>
      </c>
      <c r="B222">
        <v>158</v>
      </c>
      <c r="C222">
        <f t="shared" si="7"/>
        <v>156.67625824232073</v>
      </c>
    </row>
    <row r="223" spans="1:3" x14ac:dyDescent="0.25">
      <c r="A223" s="1">
        <f t="shared" si="6"/>
        <v>43728</v>
      </c>
      <c r="B223">
        <v>159</v>
      </c>
      <c r="C223">
        <f t="shared" si="7"/>
        <v>157.60287747269621</v>
      </c>
    </row>
    <row r="224" spans="1:3" x14ac:dyDescent="0.25">
      <c r="A224" s="1">
        <f t="shared" si="6"/>
        <v>43729</v>
      </c>
      <c r="B224">
        <v>159</v>
      </c>
      <c r="C224">
        <f t="shared" si="7"/>
        <v>158.58086324180886</v>
      </c>
    </row>
    <row r="225" spans="1:3" x14ac:dyDescent="0.25">
      <c r="A225" s="1">
        <f t="shared" si="6"/>
        <v>43730</v>
      </c>
      <c r="B225">
        <v>161</v>
      </c>
      <c r="C225">
        <f t="shared" si="7"/>
        <v>158.87425897254266</v>
      </c>
    </row>
    <row r="226" spans="1:3" x14ac:dyDescent="0.25">
      <c r="A226" s="1">
        <f t="shared" si="6"/>
        <v>43731</v>
      </c>
      <c r="B226">
        <v>160</v>
      </c>
      <c r="C226">
        <f t="shared" si="7"/>
        <v>160.36227769176278</v>
      </c>
    </row>
    <row r="227" spans="1:3" x14ac:dyDescent="0.25">
      <c r="A227" s="1">
        <f t="shared" si="6"/>
        <v>43732</v>
      </c>
      <c r="B227">
        <v>162</v>
      </c>
      <c r="C227">
        <f t="shared" si="7"/>
        <v>160.10868330752885</v>
      </c>
    </row>
    <row r="228" spans="1:3" x14ac:dyDescent="0.25">
      <c r="A228" s="1">
        <f t="shared" si="6"/>
        <v>43733</v>
      </c>
      <c r="B228">
        <v>163</v>
      </c>
      <c r="C228">
        <f t="shared" si="7"/>
        <v>161.43260499225863</v>
      </c>
    </row>
    <row r="229" spans="1:3" x14ac:dyDescent="0.25">
      <c r="A229" s="1">
        <f t="shared" si="6"/>
        <v>43734</v>
      </c>
      <c r="B229">
        <v>164</v>
      </c>
      <c r="C229">
        <f t="shared" si="7"/>
        <v>162.52978149767759</v>
      </c>
    </row>
    <row r="230" spans="1:3" x14ac:dyDescent="0.25">
      <c r="A230" s="1">
        <f t="shared" si="6"/>
        <v>43735</v>
      </c>
      <c r="B230">
        <v>164</v>
      </c>
      <c r="C230">
        <f t="shared" si="7"/>
        <v>163.55893444930328</v>
      </c>
    </row>
    <row r="231" spans="1:3" x14ac:dyDescent="0.25">
      <c r="A231" s="1">
        <f t="shared" si="6"/>
        <v>43736</v>
      </c>
      <c r="B231">
        <v>162</v>
      </c>
      <c r="C231">
        <f t="shared" si="7"/>
        <v>163.86768033479098</v>
      </c>
    </row>
    <row r="232" spans="1:3" x14ac:dyDescent="0.25">
      <c r="A232" s="1">
        <f t="shared" si="6"/>
        <v>43737</v>
      </c>
      <c r="B232">
        <v>159</v>
      </c>
      <c r="C232">
        <f t="shared" si="7"/>
        <v>162.56030410043729</v>
      </c>
    </row>
    <row r="233" spans="1:3" x14ac:dyDescent="0.25">
      <c r="A233" s="1">
        <f t="shared" si="6"/>
        <v>43738</v>
      </c>
      <c r="B233">
        <v>157</v>
      </c>
      <c r="C233">
        <f t="shared" si="7"/>
        <v>160.06809123013119</v>
      </c>
    </row>
    <row r="234" spans="1:3" x14ac:dyDescent="0.25">
      <c r="A234" s="1">
        <f t="shared" si="6"/>
        <v>43739</v>
      </c>
      <c r="B234">
        <v>156</v>
      </c>
      <c r="C234">
        <f t="shared" si="7"/>
        <v>157.92042736903934</v>
      </c>
    </row>
    <row r="235" spans="1:3" x14ac:dyDescent="0.25">
      <c r="A235" s="1">
        <f t="shared" si="6"/>
        <v>43740</v>
      </c>
      <c r="B235">
        <v>155</v>
      </c>
      <c r="C235">
        <f t="shared" si="7"/>
        <v>156.5761282107118</v>
      </c>
    </row>
    <row r="236" spans="1:3" x14ac:dyDescent="0.25">
      <c r="A236" s="1">
        <f t="shared" si="6"/>
        <v>43741</v>
      </c>
      <c r="B236">
        <v>155</v>
      </c>
      <c r="C236">
        <f t="shared" si="7"/>
        <v>155.47283846321355</v>
      </c>
    </row>
    <row r="237" spans="1:3" x14ac:dyDescent="0.25">
      <c r="A237" s="1">
        <f t="shared" si="6"/>
        <v>43742</v>
      </c>
      <c r="B237">
        <v>159</v>
      </c>
      <c r="C237">
        <f t="shared" si="7"/>
        <v>155.14185153896406</v>
      </c>
    </row>
    <row r="238" spans="1:3" x14ac:dyDescent="0.25">
      <c r="A238" s="1">
        <f t="shared" si="6"/>
        <v>43743</v>
      </c>
      <c r="B238">
        <v>161</v>
      </c>
      <c r="C238">
        <f t="shared" si="7"/>
        <v>157.84255546168922</v>
      </c>
    </row>
    <row r="239" spans="1:3" x14ac:dyDescent="0.25">
      <c r="A239" s="1">
        <f t="shared" si="6"/>
        <v>43744</v>
      </c>
      <c r="B239">
        <v>160</v>
      </c>
      <c r="C239">
        <f t="shared" si="7"/>
        <v>160.05276663850674</v>
      </c>
    </row>
    <row r="240" spans="1:3" x14ac:dyDescent="0.25">
      <c r="A240" s="1">
        <f t="shared" si="6"/>
        <v>43745</v>
      </c>
      <c r="B240">
        <v>163</v>
      </c>
      <c r="C240">
        <f t="shared" si="7"/>
        <v>160.01582999155201</v>
      </c>
    </row>
    <row r="241" spans="1:3" x14ac:dyDescent="0.25">
      <c r="A241" s="1">
        <f t="shared" si="6"/>
        <v>43746</v>
      </c>
      <c r="B241">
        <v>167</v>
      </c>
      <c r="C241">
        <f t="shared" si="7"/>
        <v>162.10474899746561</v>
      </c>
    </row>
    <row r="242" spans="1:3" x14ac:dyDescent="0.25">
      <c r="A242" s="1">
        <f t="shared" si="6"/>
        <v>43747</v>
      </c>
      <c r="B242">
        <v>163</v>
      </c>
      <c r="C242">
        <f t="shared" si="7"/>
        <v>165.53142469923966</v>
      </c>
    </row>
    <row r="243" spans="1:3" x14ac:dyDescent="0.25">
      <c r="A243" s="1">
        <f t="shared" si="6"/>
        <v>43748</v>
      </c>
      <c r="B243">
        <v>164</v>
      </c>
      <c r="C243">
        <f t="shared" si="7"/>
        <v>163.75942740977189</v>
      </c>
    </row>
    <row r="244" spans="1:3" x14ac:dyDescent="0.25">
      <c r="A244" s="1">
        <f t="shared" si="6"/>
        <v>43749</v>
      </c>
      <c r="B244">
        <v>166</v>
      </c>
      <c r="C244">
        <f t="shared" si="7"/>
        <v>163.92782822293157</v>
      </c>
    </row>
    <row r="245" spans="1:3" x14ac:dyDescent="0.25">
      <c r="A245" s="1">
        <f t="shared" si="6"/>
        <v>43750</v>
      </c>
      <c r="B245">
        <v>165</v>
      </c>
      <c r="C245">
        <f t="shared" si="7"/>
        <v>165.37834846687946</v>
      </c>
    </row>
    <row r="246" spans="1:3" x14ac:dyDescent="0.25">
      <c r="A246" s="1">
        <f t="shared" si="6"/>
        <v>43751</v>
      </c>
      <c r="B246">
        <v>164</v>
      </c>
      <c r="C246">
        <f t="shared" si="7"/>
        <v>165.11350454006381</v>
      </c>
    </row>
    <row r="247" spans="1:3" x14ac:dyDescent="0.25">
      <c r="A247" s="1">
        <f t="shared" si="6"/>
        <v>43752</v>
      </c>
      <c r="B247">
        <v>165</v>
      </c>
      <c r="C247">
        <f t="shared" si="7"/>
        <v>164.33405136201912</v>
      </c>
    </row>
    <row r="248" spans="1:3" x14ac:dyDescent="0.25">
      <c r="A248" s="1">
        <f t="shared" si="6"/>
        <v>43753</v>
      </c>
      <c r="B248">
        <v>165</v>
      </c>
      <c r="C248">
        <f t="shared" si="7"/>
        <v>164.80021540860571</v>
      </c>
    </row>
    <row r="249" spans="1:3" x14ac:dyDescent="0.25">
      <c r="A249" s="1">
        <f t="shared" si="6"/>
        <v>43754</v>
      </c>
      <c r="B249">
        <v>160</v>
      </c>
      <c r="C249">
        <f t="shared" si="7"/>
        <v>164.9400646225817</v>
      </c>
    </row>
    <row r="250" spans="1:3" x14ac:dyDescent="0.25">
      <c r="A250" s="1">
        <f t="shared" si="6"/>
        <v>43755</v>
      </c>
      <c r="B250">
        <v>162</v>
      </c>
      <c r="C250">
        <f t="shared" si="7"/>
        <v>161.48201938677451</v>
      </c>
    </row>
    <row r="251" spans="1:3" x14ac:dyDescent="0.25">
      <c r="A251" s="1">
        <f t="shared" si="6"/>
        <v>43756</v>
      </c>
      <c r="B251">
        <v>163</v>
      </c>
      <c r="C251">
        <f t="shared" si="7"/>
        <v>161.84460581603236</v>
      </c>
    </row>
    <row r="252" spans="1:3" x14ac:dyDescent="0.25">
      <c r="A2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95%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Vaish</dc:creator>
  <cp:lastModifiedBy>Kartik Vaish</cp:lastModifiedBy>
  <dcterms:created xsi:type="dcterms:W3CDTF">2019-08-09T14:13:22Z</dcterms:created>
  <dcterms:modified xsi:type="dcterms:W3CDTF">2019-10-19T15:36:45Z</dcterms:modified>
</cp:coreProperties>
</file>