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Chandoo.org\Formulas\"/>
    </mc:Choice>
  </mc:AlternateContent>
  <xr:revisionPtr revIDLastSave="0" documentId="13_ncr:1_{C0828C8C-6F52-407A-BD84-7CE3EB2D3B66}" xr6:coauthVersionLast="47" xr6:coauthVersionMax="47" xr10:uidLastSave="{00000000-0000-0000-0000-000000000000}"/>
  <bookViews>
    <workbookView xWindow="-120" yWindow="-120" windowWidth="29040" windowHeight="15840" xr2:uid="{26D4546B-D2A1-4444-8EAF-A6228F96F0C1}"/>
  </bookViews>
  <sheets>
    <sheet name="Lookups" sheetId="1" r:id="rId1"/>
    <sheet name="Products" sheetId="2" r:id="rId2"/>
  </sheets>
  <definedNames>
    <definedName name="_xlnm._FilterDatabase" localSheetId="1" hidden="1">Products!$C$5:$C$9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3" i="1" l="1" a="1"/>
  <c r="K13" i="1" s="1"/>
  <c r="K17" i="1"/>
  <c r="K9" i="1" a="1"/>
  <c r="K9" i="1" s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K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<sst xmlns="http://schemas.openxmlformats.org/spreadsheetml/2006/main" count="90" uniqueCount="50">
  <si>
    <t>5 LOOKUP TRICKS</t>
  </si>
  <si>
    <t>Name</t>
  </si>
  <si>
    <t>Barr Faughny</t>
  </si>
  <si>
    <t>Dennison Crosswaite</t>
  </si>
  <si>
    <t>Gunar Cockshoot</t>
  </si>
  <si>
    <t>Gigi Bohling</t>
  </si>
  <si>
    <t>Curtice Advani</t>
  </si>
  <si>
    <t>Kaine Padly</t>
  </si>
  <si>
    <t>Product ID</t>
  </si>
  <si>
    <t>Quantity</t>
  </si>
  <si>
    <t>P26-x-13</t>
  </si>
  <si>
    <t>May Quantity</t>
  </si>
  <si>
    <t>P26-x-18</t>
  </si>
  <si>
    <t>P26-x-19</t>
  </si>
  <si>
    <t>P26-x-15</t>
  </si>
  <si>
    <t>P26-x-17</t>
  </si>
  <si>
    <t>P26-x-14</t>
  </si>
  <si>
    <t>P26-x-16</t>
  </si>
  <si>
    <t>P24-x-17</t>
  </si>
  <si>
    <t>P24-x-14</t>
  </si>
  <si>
    <t>P24-x-19</t>
  </si>
  <si>
    <t>P24-x-20</t>
  </si>
  <si>
    <t>New Products</t>
  </si>
  <si>
    <t>Milk Bars</t>
  </si>
  <si>
    <t>50% Dark Bites</t>
  </si>
  <si>
    <t>Almond Choco</t>
  </si>
  <si>
    <t>Raspberry Choco</t>
  </si>
  <si>
    <t>Mint Chip Choco</t>
  </si>
  <si>
    <t>Eclairs</t>
  </si>
  <si>
    <t>Drinking Coco</t>
  </si>
  <si>
    <t>99% Dark &amp; Pure</t>
  </si>
  <si>
    <t>Orange Choco</t>
  </si>
  <si>
    <t>Spicy Special Slims</t>
  </si>
  <si>
    <t>After Nines</t>
  </si>
  <si>
    <t>Old Products</t>
  </si>
  <si>
    <t>April</t>
  </si>
  <si>
    <t>May</t>
  </si>
  <si>
    <t>June</t>
  </si>
  <si>
    <t>Name starts with</t>
  </si>
  <si>
    <t>Kai</t>
  </si>
  <si>
    <t>Product name</t>
  </si>
  <si>
    <t>3 Months total</t>
  </si>
  <si>
    <t>All IDs</t>
  </si>
  <si>
    <t>April Quantity</t>
  </si>
  <si>
    <t>Trick 2</t>
  </si>
  <si>
    <t>Trick 1</t>
  </si>
  <si>
    <t>Trick 3</t>
  </si>
  <si>
    <t>Excel Lookups Course</t>
  </si>
  <si>
    <t>Trick 4</t>
  </si>
  <si>
    <t>Trick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</si>
</sst>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28"/>
      <color theme="1"/>
      <name val="Segoe UI Light"/>
      <family val="2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 applyAlignment="1">
      <alignment vertical="center"/>
    </xf>
    <xf numFmtId="0" fontId="0" fillId="0" borderId="1" xfId="0" applyBorder="1"/>
    <xf numFmtId="0" fontId="3" fillId="4" borderId="0" xfId="0" applyFont="1" applyFill="1"/>
    <xf numFmtId="0" fontId="3" fillId="2" borderId="0" xfId="0" applyFont="1" applyFill="1"/>
    <xf numFmtId="15" fontId="0" fillId="0" borderId="0" xfId="0" applyNumberFormat="1" applyAlignment="1">
      <alignment horizontal="right"/>
    </xf>
    <xf numFmtId="15" fontId="0" fillId="0" borderId="0" xfId="0" applyNumberFormat="1" applyAlignment="1">
      <alignment horizontal="left"/>
    </xf>
    <xf numFmtId="0" fontId="2" fillId="5" borderId="0" xfId="0" applyFont="1" applyFill="1" applyAlignment="1">
      <alignment horizontal="center"/>
    </xf>
    <xf numFmtId="0" fontId="2" fillId="0" borderId="0" xfId="0" applyFont="1"/>
    <xf numFmtId="0" fontId="2" fillId="6" borderId="0" xfId="0" applyFont="1" applyFill="1"/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7" borderId="1" xfId="0" applyFill="1" applyBorder="1" applyAlignment="1">
      <alignment horizontal="left"/>
    </xf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hyperlink" Target="https://chandoo.org/wp/lookups-for-data-analysis/" TargetMode="Externa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chandoo.org/wp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122541</xdr:rowOff>
    </xdr:from>
    <xdr:to>
      <xdr:col>10</xdr:col>
      <xdr:colOff>930519</xdr:colOff>
      <xdr:row>1</xdr:row>
      <xdr:rowOff>87922</xdr:rowOff>
    </xdr:to>
    <xdr:pic>
      <xdr:nvPicPr>
        <xdr:cNvPr id="3" name="Pictur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CBC2403-2B8C-4B60-A7E9-56986356455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3057" t="-9662" r="-3057" b="-9662"/>
        <a:stretch/>
      </xdr:blipFill>
      <xdr:spPr>
        <a:xfrm>
          <a:off x="5744308" y="122541"/>
          <a:ext cx="2066192" cy="632131"/>
        </a:xfrm>
        <a:prstGeom prst="roundRect">
          <a:avLst>
            <a:gd name="adj" fmla="val 9910"/>
          </a:avLst>
        </a:prstGeom>
        <a:solidFill>
          <a:schemeClr val="bg1"/>
        </a:solidFill>
      </xdr:spPr>
    </xdr:pic>
    <xdr:clientData/>
  </xdr:twoCellAnchor>
  <xdr:twoCellAnchor editAs="oneCell">
    <xdr:from>
      <xdr:col>12</xdr:col>
      <xdr:colOff>0</xdr:colOff>
      <xdr:row>3</xdr:row>
      <xdr:rowOff>109904</xdr:rowOff>
    </xdr:from>
    <xdr:to>
      <xdr:col>17</xdr:col>
      <xdr:colOff>442463</xdr:colOff>
      <xdr:row>14</xdr:row>
      <xdr:rowOff>34733</xdr:rowOff>
    </xdr:to>
    <xdr:pic>
      <xdr:nvPicPr>
        <xdr:cNvPr id="4" name="Picture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2993F6D-B9FC-4D9F-8FF3-F8FD539544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00" y="1157654"/>
          <a:ext cx="3483136" cy="2020329"/>
        </a:xfrm>
        <a:prstGeom prst="rect">
          <a:avLst/>
        </a:prstGeom>
      </xdr:spPr>
    </xdr:pic>
    <xdr:clientData/>
  </xdr:twoCellAnchor>
  <xdr:twoCellAnchor>
    <xdr:from>
      <xdr:col>11</xdr:col>
      <xdr:colOff>315057</xdr:colOff>
      <xdr:row>14</xdr:row>
      <xdr:rowOff>148004</xdr:rowOff>
    </xdr:from>
    <xdr:to>
      <xdr:col>14</xdr:col>
      <xdr:colOff>388327</xdr:colOff>
      <xdr:row>16</xdr:row>
      <xdr:rowOff>109904</xdr:rowOff>
    </xdr:to>
    <xdr:sp macro="" textlink="">
      <xdr:nvSpPr>
        <xdr:cNvPr id="5" name="Rectangle: Rounded Corners 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14E140A-C902-4F9A-B39E-250929934B28}"/>
            </a:ext>
          </a:extLst>
        </xdr:cNvPr>
        <xdr:cNvSpPr/>
      </xdr:nvSpPr>
      <xdr:spPr>
        <a:xfrm>
          <a:off x="8572499" y="3291254"/>
          <a:ext cx="1604597" cy="342900"/>
        </a:xfrm>
        <a:prstGeom prst="roundRect">
          <a:avLst>
            <a:gd name="adj" fmla="val 50000"/>
          </a:avLst>
        </a:prstGeom>
      </xdr:spPr>
      <xdr:style>
        <a:lnRef idx="1">
          <a:schemeClr val="accent4"/>
        </a:lnRef>
        <a:fillRef idx="3">
          <a:schemeClr val="accent4"/>
        </a:fillRef>
        <a:effectRef idx="2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00">
              <a:solidFill>
                <a:schemeClr val="tx1"/>
              </a:solidFill>
              <a:latin typeface="Segoe UI Semibold" panose="020B0702040204020203" pitchFamily="34" charset="0"/>
              <a:cs typeface="Segoe UI Semibold" panose="020B0702040204020203" pitchFamily="34" charset="0"/>
            </a:rPr>
            <a:t>Click here to purchase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0</xdr:row>
      <xdr:rowOff>152482</xdr:rowOff>
    </xdr:from>
    <xdr:to>
      <xdr:col>14</xdr:col>
      <xdr:colOff>486078</xdr:colOff>
      <xdr:row>2</xdr:row>
      <xdr:rowOff>0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42A836E-2BE0-46A8-825D-5594D0F97DE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3057" t="-9662" r="-3057" b="-9662"/>
        <a:stretch/>
      </xdr:blipFill>
      <xdr:spPr>
        <a:xfrm>
          <a:off x="7286625" y="152482"/>
          <a:ext cx="2314879" cy="704768"/>
        </a:xfrm>
        <a:prstGeom prst="roundRect">
          <a:avLst>
            <a:gd name="adj" fmla="val 9910"/>
          </a:avLst>
        </a:prstGeom>
        <a:solidFill>
          <a:schemeClr val="bg1"/>
        </a:solidFill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BA39F66-B58A-4F89-861B-2F986B4346F5}" name="data" displayName="data" ref="C4:H22" totalsRowShown="0">
  <tableColumns count="6">
    <tableColumn id="1" xr3:uid="{754D1F39-E609-42EE-98D2-B45C3EE41EA5}" name="Name"/>
    <tableColumn id="2" xr3:uid="{C69E424C-54A8-47AD-8A8E-2B8707E87412}" name="Product ID"/>
    <tableColumn id="3" xr3:uid="{FC4CC4E6-0E76-4312-80D2-FC1115AD0AEC}" name="April"/>
    <tableColumn id="4" xr3:uid="{DD1646B8-01AA-4AF3-BB56-35B75B8AB1D0}" name="May"/>
    <tableColumn id="5" xr3:uid="{7B42CBF0-20EE-4746-84B8-B286719DBCD9}" name="June"/>
    <tableColumn id="6" xr3:uid="{300E6612-62B6-4061-9F7F-DA94E6BB961D}" name="Product name" dataDxfId="0">
      <calculatedColumnFormula>IFERROR(VLOOKUP(data[[#This Row],[Product ID]],prod_new[],2,FALSE),VLOOKUP(data[[#This Row],[Product ID]],prod_old[],2,FALSE))</calculatedColumnFormula>
    </tableColumn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D25CEF8-BFF5-4AFD-A9E1-C42211EF1FE0}" name="prod_new" displayName="prod_new" ref="C5:D12" totalsRowShown="0">
  <tableColumns count="2">
    <tableColumn id="1" xr3:uid="{B14C516A-0FF9-469D-B85D-4DD8DBDDDE23}" name="Product ID"/>
    <tableColumn id="2" xr3:uid="{8C46EFE5-E9A2-4376-983D-AA6BEECB5EF8}" name="Nam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5223E9A-0298-48C4-A0E0-0DC39B58B4D9}" name="prod_old" displayName="prod_old" ref="H5:I9" totalsRowShown="0">
  <tableColumns count="2">
    <tableColumn id="1" xr3:uid="{2624ADA6-7AA7-4FBC-B902-EBEA71BBC9E6}" name="Product ID"/>
    <tableColumn id="2" xr3:uid="{C6CB3E1B-C1E8-4B9F-96E1-D48B00D7372C}" name="Name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82796-6443-4558-9B87-909B73329DFC}">
  <dimension ref="A1:M22"/>
  <sheetViews>
    <sheetView showGridLines="0" tabSelected="1" zoomScale="130" zoomScaleNormal="130" workbookViewId="0">
      <selection activeCell="J3" sqref="J3"/>
    </sheetView>
  </sheetViews>
  <sheetFormatPr defaultRowHeight="15" x14ac:dyDescent="0.25"/>
  <cols>
    <col min="1" max="1" width="1.7109375" customWidth="1"/>
    <col min="2" max="2" width="3.7109375" customWidth="1"/>
    <col min="3" max="3" width="19.7109375" customWidth="1"/>
    <col min="4" max="4" width="11" customWidth="1"/>
    <col min="8" max="8" width="17.85546875" customWidth="1"/>
    <col min="9" max="9" width="4.7109375" customWidth="1"/>
    <col min="10" max="10" width="17" customWidth="1"/>
    <col min="11" max="11" width="25.140625" customWidth="1"/>
    <col min="12" max="12" width="4.7109375" customWidth="1"/>
  </cols>
  <sheetData>
    <row r="1" spans="1:13" s="2" customFormat="1" ht="52.5" customHeight="1" x14ac:dyDescent="0.25">
      <c r="A1" s="1"/>
      <c r="C1" s="3" t="s">
        <v>0</v>
      </c>
    </row>
    <row r="3" spans="1:13" x14ac:dyDescent="0.25">
      <c r="E3" s="9" t="s">
        <v>9</v>
      </c>
      <c r="F3" s="9"/>
      <c r="G3" s="9"/>
      <c r="H3" s="11" t="s">
        <v>44</v>
      </c>
      <c r="J3" s="11" t="s">
        <v>45</v>
      </c>
      <c r="M3" s="10" t="s">
        <v>47</v>
      </c>
    </row>
    <row r="4" spans="1:13" x14ac:dyDescent="0.25">
      <c r="C4" t="s">
        <v>1</v>
      </c>
      <c r="D4" t="s">
        <v>8</v>
      </c>
      <c r="E4" s="7" t="s">
        <v>35</v>
      </c>
      <c r="F4" s="7" t="s">
        <v>36</v>
      </c>
      <c r="G4" s="7" t="s">
        <v>37</v>
      </c>
      <c r="H4" s="8" t="s">
        <v>40</v>
      </c>
      <c r="J4" s="4" t="s">
        <v>38</v>
      </c>
      <c r="K4" s="12" t="s">
        <v>39</v>
      </c>
    </row>
    <row r="5" spans="1:13" x14ac:dyDescent="0.25">
      <c r="C5" t="s">
        <v>2</v>
      </c>
      <c r="D5" t="s">
        <v>10</v>
      </c>
      <c r="E5">
        <v>56</v>
      </c>
      <c r="F5">
        <v>28</v>
      </c>
      <c r="G5">
        <v>24</v>
      </c>
      <c r="H5" t="str">
        <f>IFERROR(VLOOKUP(data[[#This Row],[Product ID]],prod_new[],2,FALSE),VLOOKUP(data[[#This Row],[Product ID]],prod_old[],2,FALSE))</f>
        <v>Milk Bars</v>
      </c>
      <c r="J5" s="4" t="s">
        <v>11</v>
      </c>
      <c r="K5" s="14">
        <f>VLOOKUP(K4&amp;"*",data[],4,FALSE)</f>
        <v>73</v>
      </c>
    </row>
    <row r="6" spans="1:13" x14ac:dyDescent="0.25">
      <c r="C6" t="s">
        <v>3</v>
      </c>
      <c r="D6" t="s">
        <v>12</v>
      </c>
      <c r="E6">
        <v>38</v>
      </c>
      <c r="F6">
        <v>32</v>
      </c>
      <c r="G6">
        <v>62</v>
      </c>
      <c r="H6" t="str">
        <f>IFERROR(VLOOKUP(data[[#This Row],[Product ID]],prod_new[],2,FALSE),VLOOKUP(data[[#This Row],[Product ID]],prod_old[],2,FALSE))</f>
        <v>Eclairs</v>
      </c>
      <c r="K6" s="13"/>
    </row>
    <row r="7" spans="1:13" x14ac:dyDescent="0.25">
      <c r="C7" t="s">
        <v>4</v>
      </c>
      <c r="D7" t="s">
        <v>12</v>
      </c>
      <c r="E7">
        <v>78</v>
      </c>
      <c r="F7">
        <v>43</v>
      </c>
      <c r="G7">
        <v>65</v>
      </c>
      <c r="H7" t="str">
        <f>IFERROR(VLOOKUP(data[[#This Row],[Product ID]],prod_new[],2,FALSE),VLOOKUP(data[[#This Row],[Product ID]],prod_old[],2,FALSE))</f>
        <v>Eclairs</v>
      </c>
      <c r="J7" s="11" t="s">
        <v>46</v>
      </c>
      <c r="K7" s="13"/>
    </row>
    <row r="8" spans="1:13" x14ac:dyDescent="0.25">
      <c r="C8" t="s">
        <v>5</v>
      </c>
      <c r="D8" t="s">
        <v>21</v>
      </c>
      <c r="E8">
        <v>48</v>
      </c>
      <c r="F8">
        <v>21</v>
      </c>
      <c r="G8">
        <v>27</v>
      </c>
      <c r="H8" t="str">
        <f>IFERROR(VLOOKUP(data[[#This Row],[Product ID]],prod_new[],2,FALSE),VLOOKUP(data[[#This Row],[Product ID]],prod_old[],2,FALSE))</f>
        <v>After Nines</v>
      </c>
      <c r="J8" s="4" t="s">
        <v>1</v>
      </c>
      <c r="K8" s="12" t="s">
        <v>5</v>
      </c>
    </row>
    <row r="9" spans="1:13" x14ac:dyDescent="0.25">
      <c r="C9" t="s">
        <v>6</v>
      </c>
      <c r="D9" t="s">
        <v>13</v>
      </c>
      <c r="E9">
        <v>43</v>
      </c>
      <c r="F9">
        <v>73</v>
      </c>
      <c r="G9">
        <v>74</v>
      </c>
      <c r="H9" t="str">
        <f>IFERROR(VLOOKUP(data[[#This Row],[Product ID]],prod_new[],2,FALSE),VLOOKUP(data[[#This Row],[Product ID]],prod_old[],2,FALSE))</f>
        <v>Drinking Coco</v>
      </c>
      <c r="J9" s="4" t="s">
        <v>41</v>
      </c>
      <c r="K9" s="14" cm="1">
        <f t="array" ref="K9">SUM(VLOOKUP(K8,data[],{3,4,5},FALSE))</f>
        <v>96</v>
      </c>
    </row>
    <row r="10" spans="1:13" x14ac:dyDescent="0.25">
      <c r="C10" t="s">
        <v>7</v>
      </c>
      <c r="D10" t="s">
        <v>13</v>
      </c>
      <c r="E10">
        <v>84</v>
      </c>
      <c r="F10">
        <v>73</v>
      </c>
      <c r="G10">
        <v>85</v>
      </c>
      <c r="H10" t="str">
        <f>IFERROR(VLOOKUP(data[[#This Row],[Product ID]],prod_new[],2,FALSE),VLOOKUP(data[[#This Row],[Product ID]],prod_old[],2,FALSE))</f>
        <v>Drinking Coco</v>
      </c>
      <c r="K10" s="13"/>
    </row>
    <row r="11" spans="1:13" x14ac:dyDescent="0.25">
      <c r="C11" t="s">
        <v>2</v>
      </c>
      <c r="D11" t="s">
        <v>14</v>
      </c>
      <c r="E11">
        <v>61</v>
      </c>
      <c r="F11">
        <v>48</v>
      </c>
      <c r="G11">
        <v>29</v>
      </c>
      <c r="H11" t="str">
        <f>IFERROR(VLOOKUP(data[[#This Row],[Product ID]],prod_new[],2,FALSE),VLOOKUP(data[[#This Row],[Product ID]],prod_old[],2,FALSE))</f>
        <v>Almond Choco</v>
      </c>
      <c r="J11" s="11" t="s">
        <v>48</v>
      </c>
      <c r="K11" s="13"/>
    </row>
    <row r="12" spans="1:13" x14ac:dyDescent="0.25">
      <c r="C12" t="s">
        <v>3</v>
      </c>
      <c r="D12" t="s">
        <v>18</v>
      </c>
      <c r="E12">
        <v>47</v>
      </c>
      <c r="F12">
        <v>53</v>
      </c>
      <c r="G12">
        <v>49</v>
      </c>
      <c r="H12" t="str">
        <f>IFERROR(VLOOKUP(data[[#This Row],[Product ID]],prod_new[],2,FALSE),VLOOKUP(data[[#This Row],[Product ID]],prod_old[],2,FALSE))</f>
        <v>Orange Choco</v>
      </c>
      <c r="J12" s="4" t="s">
        <v>1</v>
      </c>
      <c r="K12" s="12" t="s">
        <v>4</v>
      </c>
    </row>
    <row r="13" spans="1:13" x14ac:dyDescent="0.25">
      <c r="C13" t="s">
        <v>4</v>
      </c>
      <c r="D13" t="s">
        <v>10</v>
      </c>
      <c r="E13">
        <v>84</v>
      </c>
      <c r="F13">
        <v>52</v>
      </c>
      <c r="G13">
        <v>37</v>
      </c>
      <c r="H13" t="str">
        <f>IFERROR(VLOOKUP(data[[#This Row],[Product ID]],prod_new[],2,FALSE),VLOOKUP(data[[#This Row],[Product ID]],prod_old[],2,FALSE))</f>
        <v>Milk Bars</v>
      </c>
      <c r="J13" s="4" t="s">
        <v>42</v>
      </c>
      <c r="K13" s="14" t="str" cm="1">
        <f t="array" ref="K13">_xlfn.TEXTJOIN(",",TRUE,IF(data[Name]=K12,data[Product ID],""))</f>
        <v>P26-x-18,P26-x-13,P26-x-16</v>
      </c>
    </row>
    <row r="14" spans="1:13" x14ac:dyDescent="0.25">
      <c r="C14" t="s">
        <v>5</v>
      </c>
      <c r="D14" t="s">
        <v>15</v>
      </c>
      <c r="E14">
        <v>74</v>
      </c>
      <c r="F14">
        <v>24</v>
      </c>
      <c r="G14">
        <v>55</v>
      </c>
      <c r="H14" t="str">
        <f>IFERROR(VLOOKUP(data[[#This Row],[Product ID]],prod_new[],2,FALSE),VLOOKUP(data[[#This Row],[Product ID]],prod_old[],2,FALSE))</f>
        <v>Mint Chip Choco</v>
      </c>
      <c r="K14" s="13"/>
    </row>
    <row r="15" spans="1:13" x14ac:dyDescent="0.25">
      <c r="C15" t="s">
        <v>6</v>
      </c>
      <c r="D15" t="s">
        <v>15</v>
      </c>
      <c r="E15">
        <v>29</v>
      </c>
      <c r="F15">
        <v>73</v>
      </c>
      <c r="G15">
        <v>46</v>
      </c>
      <c r="H15" t="str">
        <f>IFERROR(VLOOKUP(data[[#This Row],[Product ID]],prod_new[],2,FALSE),VLOOKUP(data[[#This Row],[Product ID]],prod_old[],2,FALSE))</f>
        <v>Mint Chip Choco</v>
      </c>
      <c r="J15" s="11" t="s">
        <v>49</v>
      </c>
      <c r="K15" s="13"/>
    </row>
    <row r="16" spans="1:13" x14ac:dyDescent="0.25">
      <c r="C16" t="s">
        <v>7</v>
      </c>
      <c r="D16" t="s">
        <v>14</v>
      </c>
      <c r="E16">
        <v>77</v>
      </c>
      <c r="F16">
        <v>50</v>
      </c>
      <c r="G16">
        <v>47</v>
      </c>
      <c r="H16" t="str">
        <f>IFERROR(VLOOKUP(data[[#This Row],[Product ID]],prod_new[],2,FALSE),VLOOKUP(data[[#This Row],[Product ID]],prod_old[],2,FALSE))</f>
        <v>Almond Choco</v>
      </c>
      <c r="J16" s="4" t="s">
        <v>43</v>
      </c>
      <c r="K16" s="12">
        <v>47</v>
      </c>
    </row>
    <row r="17" spans="3:11" x14ac:dyDescent="0.25">
      <c r="C17" t="s">
        <v>2</v>
      </c>
      <c r="D17" t="s">
        <v>19</v>
      </c>
      <c r="E17">
        <v>25</v>
      </c>
      <c r="F17">
        <v>40</v>
      </c>
      <c r="G17">
        <v>37</v>
      </c>
      <c r="H17" t="str">
        <f>IFERROR(VLOOKUP(data[[#This Row],[Product ID]],prod_new[],2,FALSE),VLOOKUP(data[[#This Row],[Product ID]],prod_old[],2,FALSE))</f>
        <v>99% Dark &amp; Pure</v>
      </c>
      <c r="J17" s="4" t="s">
        <v>1</v>
      </c>
      <c r="K17" s="14" t="str">
        <f>_xlfn.XLOOKUP(K16,data[April],data[Name])</f>
        <v>Dennison Crosswaite</v>
      </c>
    </row>
    <row r="18" spans="3:11" x14ac:dyDescent="0.25">
      <c r="C18" t="s">
        <v>3</v>
      </c>
      <c r="D18" t="s">
        <v>16</v>
      </c>
      <c r="E18">
        <v>60</v>
      </c>
      <c r="F18">
        <v>35</v>
      </c>
      <c r="G18">
        <v>36</v>
      </c>
      <c r="H18" t="str">
        <f>IFERROR(VLOOKUP(data[[#This Row],[Product ID]],prod_new[],2,FALSE),VLOOKUP(data[[#This Row],[Product ID]],prod_old[],2,FALSE))</f>
        <v>50% Dark Bites</v>
      </c>
    </row>
    <row r="19" spans="3:11" x14ac:dyDescent="0.25">
      <c r="C19" t="s">
        <v>4</v>
      </c>
      <c r="D19" t="s">
        <v>17</v>
      </c>
      <c r="E19">
        <v>77</v>
      </c>
      <c r="F19">
        <v>33</v>
      </c>
      <c r="G19">
        <v>82</v>
      </c>
      <c r="H19" t="str">
        <f>IFERROR(VLOOKUP(data[[#This Row],[Product ID]],prod_new[],2,FALSE),VLOOKUP(data[[#This Row],[Product ID]],prod_old[],2,FALSE))</f>
        <v>Raspberry Choco</v>
      </c>
    </row>
    <row r="20" spans="3:11" x14ac:dyDescent="0.25">
      <c r="C20" t="s">
        <v>5</v>
      </c>
      <c r="D20" t="s">
        <v>20</v>
      </c>
      <c r="E20">
        <v>70</v>
      </c>
      <c r="F20">
        <v>67</v>
      </c>
      <c r="G20">
        <v>61</v>
      </c>
      <c r="H20" t="str">
        <f>IFERROR(VLOOKUP(data[[#This Row],[Product ID]],prod_new[],2,FALSE),VLOOKUP(data[[#This Row],[Product ID]],prod_old[],2,FALSE))</f>
        <v>Spicy Special Slims</v>
      </c>
    </row>
    <row r="21" spans="3:11" x14ac:dyDescent="0.25">
      <c r="C21" t="s">
        <v>6</v>
      </c>
      <c r="D21" t="s">
        <v>17</v>
      </c>
      <c r="E21">
        <v>43</v>
      </c>
      <c r="F21">
        <v>87</v>
      </c>
      <c r="G21">
        <v>57</v>
      </c>
      <c r="H21" t="str">
        <f>IFERROR(VLOOKUP(data[[#This Row],[Product ID]],prod_new[],2,FALSE),VLOOKUP(data[[#This Row],[Product ID]],prod_old[],2,FALSE))</f>
        <v>Raspberry Choco</v>
      </c>
    </row>
    <row r="22" spans="3:11" x14ac:dyDescent="0.25">
      <c r="C22" t="s">
        <v>7</v>
      </c>
      <c r="D22" t="s">
        <v>17</v>
      </c>
      <c r="E22">
        <v>35</v>
      </c>
      <c r="F22">
        <v>72</v>
      </c>
      <c r="G22">
        <v>22</v>
      </c>
      <c r="H22" t="str">
        <f>IFERROR(VLOOKUP(data[[#This Row],[Product ID]],prod_new[],2,FALSE),VLOOKUP(data[[#This Row],[Product ID]],prod_old[],2,FALSE))</f>
        <v>Raspberry Choco</v>
      </c>
    </row>
  </sheetData>
  <mergeCells count="1">
    <mergeCell ref="E3:G3"/>
  </mergeCells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E4259-A39D-4539-A785-B4317AB9F728}">
  <dimension ref="A1:I12"/>
  <sheetViews>
    <sheetView showGridLines="0" zoomScale="115" zoomScaleNormal="115" workbookViewId="0">
      <selection activeCell="K20" sqref="K20"/>
    </sheetView>
  </sheetViews>
  <sheetFormatPr defaultRowHeight="15" x14ac:dyDescent="0.25"/>
  <cols>
    <col min="1" max="1" width="1.7109375" customWidth="1"/>
    <col min="2" max="2" width="3.7109375" customWidth="1"/>
    <col min="3" max="3" width="12" customWidth="1"/>
    <col min="4" max="4" width="15.85546875" bestFit="1" customWidth="1"/>
    <col min="8" max="8" width="10.85546875" customWidth="1"/>
    <col min="9" max="9" width="17.7109375" bestFit="1" customWidth="1"/>
  </cols>
  <sheetData>
    <row r="1" spans="1:9" s="2" customFormat="1" ht="52.5" customHeight="1" x14ac:dyDescent="0.25">
      <c r="A1" s="1"/>
      <c r="C1" s="3" t="s">
        <v>0</v>
      </c>
    </row>
    <row r="3" spans="1:9" x14ac:dyDescent="0.25">
      <c r="C3" s="6" t="s">
        <v>22</v>
      </c>
      <c r="D3" s="6"/>
      <c r="H3" s="5" t="s">
        <v>34</v>
      </c>
      <c r="I3" s="5"/>
    </row>
    <row r="5" spans="1:9" x14ac:dyDescent="0.25">
      <c r="C5" t="s">
        <v>8</v>
      </c>
      <c r="D5" t="s">
        <v>1</v>
      </c>
      <c r="H5" t="s">
        <v>8</v>
      </c>
      <c r="I5" t="s">
        <v>1</v>
      </c>
    </row>
    <row r="6" spans="1:9" x14ac:dyDescent="0.25">
      <c r="C6" t="s">
        <v>10</v>
      </c>
      <c r="D6" t="s">
        <v>23</v>
      </c>
      <c r="H6" t="s">
        <v>19</v>
      </c>
      <c r="I6" t="s">
        <v>30</v>
      </c>
    </row>
    <row r="7" spans="1:9" x14ac:dyDescent="0.25">
      <c r="C7" t="s">
        <v>16</v>
      </c>
      <c r="D7" t="s">
        <v>24</v>
      </c>
      <c r="H7" t="s">
        <v>18</v>
      </c>
      <c r="I7" t="s">
        <v>31</v>
      </c>
    </row>
    <row r="8" spans="1:9" x14ac:dyDescent="0.25">
      <c r="C8" t="s">
        <v>14</v>
      </c>
      <c r="D8" t="s">
        <v>25</v>
      </c>
      <c r="H8" t="s">
        <v>20</v>
      </c>
      <c r="I8" t="s">
        <v>32</v>
      </c>
    </row>
    <row r="9" spans="1:9" x14ac:dyDescent="0.25">
      <c r="C9" t="s">
        <v>17</v>
      </c>
      <c r="D9" t="s">
        <v>26</v>
      </c>
      <c r="H9" t="s">
        <v>21</v>
      </c>
      <c r="I9" t="s">
        <v>33</v>
      </c>
    </row>
    <row r="10" spans="1:9" x14ac:dyDescent="0.25">
      <c r="C10" t="s">
        <v>15</v>
      </c>
      <c r="D10" t="s">
        <v>27</v>
      </c>
    </row>
    <row r="11" spans="1:9" x14ac:dyDescent="0.25">
      <c r="C11" t="s">
        <v>12</v>
      </c>
      <c r="D11" t="s">
        <v>28</v>
      </c>
    </row>
    <row r="12" spans="1:9" x14ac:dyDescent="0.25">
      <c r="C12" t="s">
        <v>13</v>
      </c>
      <c r="D12" t="s">
        <v>29</v>
      </c>
    </row>
  </sheetData>
  <pageMargins left="0.7" right="0.7" top="0.75" bottom="0.75" header="0.3" footer="0.3"/>
  <drawing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Lookups</vt:lpstr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Derry Hill</dc:creator>
  <cp:lastModifiedBy>Derry Hill</cp:lastModifiedBy>
  <dcterms:created xsi:type="dcterms:W3CDTF">2021-03-14T20:21:32Z</dcterms:created>
  <dcterms:modified xsi:type="dcterms:W3CDTF">2021-07-06T20:28:35Z</dcterms:modified>
</cp:coreProperties>
</file>