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Work\Chandoo.org\Formulas\xlookup\"/>
    </mc:Choice>
  </mc:AlternateContent>
  <xr:revisionPtr revIDLastSave="0" documentId="13_ncr:1_{05B3E51C-2E66-45D8-90CB-91479E75D5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loo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" i="1" l="1"/>
  <c r="J14" i="1"/>
  <c r="J13" i="1"/>
  <c r="J12" i="1"/>
  <c r="J17" i="1"/>
  <c r="J10" i="1"/>
  <c r="J9" i="1"/>
  <c r="J6" i="1" l="1" a="1"/>
  <c r="J6" i="1" s="1"/>
  <c r="J5" i="1" a="1"/>
  <c r="J5" i="1" s="1"/>
  <c r="J16" i="1" l="1" a="1"/>
  <c r="J16" i="1"/>
  <c r="J15" i="1" a="1"/>
  <c r="J15" i="1" s="1"/>
  <c r="J8" i="1" a="1"/>
  <c r="J8" i="1" s="1"/>
  <c r="K11" i="1"/>
  <c r="K5" i="1"/>
  <c r="K17" i="1"/>
  <c r="K8" i="1"/>
  <c r="K9" i="1"/>
  <c r="K14" i="1"/>
  <c r="K6" i="1"/>
  <c r="K7" i="1"/>
  <c r="K15" i="1"/>
  <c r="K12" i="1"/>
  <c r="K13" i="1"/>
  <c r="K16" i="1"/>
  <c r="K10" i="1"/>
  <c r="J7" i="1" l="1" a="1"/>
  <c r="J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<sst xmlns="http://schemas.openxmlformats.org/spreadsheetml/2006/main" count="46" uniqueCount="38">
  <si>
    <t>First brush with XLOOKUP</t>
  </si>
  <si>
    <t>Chandoo.org</t>
  </si>
  <si>
    <t>Sales Person</t>
  </si>
  <si>
    <t>No. Customers</t>
  </si>
  <si>
    <t>Joseph</t>
  </si>
  <si>
    <t>John</t>
  </si>
  <si>
    <t>Josh</t>
  </si>
  <si>
    <t>Jamie</t>
  </si>
  <si>
    <t>Jackie</t>
  </si>
  <si>
    <t>Johnson</t>
  </si>
  <si>
    <t>Jonathan</t>
  </si>
  <si>
    <t>Jagjit</t>
  </si>
  <si>
    <t>Jairam</t>
  </si>
  <si>
    <t>Jessy</t>
  </si>
  <si>
    <t>Javed</t>
  </si>
  <si>
    <t>Jimmy</t>
  </si>
  <si>
    <t>Juno</t>
  </si>
  <si>
    <t>Lookup</t>
  </si>
  <si>
    <t>Answer</t>
  </si>
  <si>
    <t>Formula</t>
  </si>
  <si>
    <t>Net Sales</t>
  </si>
  <si>
    <t>Profit / Loss</t>
  </si>
  <si>
    <t>Question</t>
  </si>
  <si>
    <t>What is the net sales?</t>
  </si>
  <si>
    <t>Whose sales are this?</t>
  </si>
  <si>
    <t>Who has most sales?</t>
  </si>
  <si>
    <t>Who has this many customers?</t>
  </si>
  <si>
    <t>Who is the last person to have this many customers?</t>
  </si>
  <si>
    <t>Whose sales are closest to this number, but not more?</t>
  </si>
  <si>
    <t>Ju</t>
  </si>
  <si>
    <t>What is the profit of person whose name begins with this?</t>
  </si>
  <si>
    <t>Who has least sales?</t>
  </si>
  <si>
    <t>Chandoo</t>
  </si>
  <si>
    <t>What is the sales for very last person?</t>
  </si>
  <si>
    <t>Who is the very last person?</t>
  </si>
  <si>
    <t>What is H11 for Johnson?</t>
  </si>
  <si>
    <t>Karl</t>
  </si>
  <si>
    <t>What is the Net Sales for second person with this 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</si>
</sst>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Segoe UI Light"/>
      <family val="2"/>
    </font>
    <font>
      <sz val="24"/>
      <color theme="8" tint="0.7999816888943144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BCB931-BFA1-4B83-8C57-B4E247E28B2C}" name="sales" displayName="sales" ref="B4:E22" totalsRowShown="0">
  <autoFilter ref="B4:E22" xr:uid="{253E1F44-0961-4B08-80EE-AB24DD9D3D6B}"/>
  <tableColumns count="4">
    <tableColumn id="1" xr3:uid="{D108E14C-0C15-4089-B11D-1752BE5BCB60}" name="Sales Person"/>
    <tableColumn id="2" xr3:uid="{3EB617F0-14C1-438D-8BCF-A3C5E61265DE}" name="No. Customers"/>
    <tableColumn id="3" xr3:uid="{8BD4D699-8D30-43A7-B765-4FC63D743B39}" name="Net Sales"/>
    <tableColumn id="4" xr3:uid="{1EE76DE1-7FF5-4E3A-87A6-7448230E102B}" name="Profit / Lo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2"/>
  <sheetViews>
    <sheetView showGridLines="0" tabSelected="1" workbookViewId="0">
      <selection activeCell="J12" sqref="J12"/>
    </sheetView>
  </sheetViews>
  <sheetFormatPr defaultRowHeight="15" x14ac:dyDescent="0.25"/>
  <cols>
    <col min="1" max="1" width="3.28515625" customWidth="1"/>
    <col min="2" max="2" width="18" customWidth="1"/>
    <col min="3" max="3" width="16.42578125" bestFit="1" customWidth="1"/>
    <col min="4" max="4" width="12.42578125" bestFit="1" customWidth="1"/>
    <col min="5" max="5" width="14.5703125" bestFit="1" customWidth="1"/>
    <col min="8" max="8" width="13.7109375" customWidth="1"/>
    <col min="9" max="9" width="55.5703125" customWidth="1"/>
    <col min="10" max="10" width="18.42578125" customWidth="1"/>
    <col min="11" max="11" width="75.7109375" customWidth="1"/>
    <col min="17" max="17" width="25.85546875" bestFit="1" customWidth="1"/>
  </cols>
  <sheetData>
    <row r="1" spans="2:11" s="2" customFormat="1" ht="46.5" customHeight="1" x14ac:dyDescent="0.7">
      <c r="B1" s="1" t="s">
        <v>0</v>
      </c>
      <c r="K1" s="3" t="s">
        <v>1</v>
      </c>
    </row>
    <row r="4" spans="2:11" x14ac:dyDescent="0.25">
      <c r="B4" t="s">
        <v>2</v>
      </c>
      <c r="C4" t="s">
        <v>3</v>
      </c>
      <c r="D4" t="s">
        <v>20</v>
      </c>
      <c r="E4" t="s">
        <v>21</v>
      </c>
      <c r="G4" s="4"/>
      <c r="H4" s="5" t="s">
        <v>17</v>
      </c>
      <c r="I4" s="4" t="s">
        <v>22</v>
      </c>
      <c r="J4" s="5" t="s">
        <v>18</v>
      </c>
      <c r="K4" s="4" t="s">
        <v>19</v>
      </c>
    </row>
    <row r="5" spans="2:11" x14ac:dyDescent="0.25">
      <c r="B5" t="s">
        <v>4</v>
      </c>
      <c r="C5">
        <v>8</v>
      </c>
      <c r="D5">
        <v>1592</v>
      </c>
      <c r="E5">
        <v>563</v>
      </c>
      <c r="G5" s="6">
        <v>1</v>
      </c>
      <c r="H5" s="6" t="s">
        <v>8</v>
      </c>
      <c r="I5" s="7" t="s">
        <v>23</v>
      </c>
      <c r="J5" s="6" cm="1">
        <f t="array" ref="J5">_xlfn.XLOOKUP(H5,sales[Sales Person],sales[Net Sales])</f>
        <v>1610</v>
      </c>
      <c r="K5" s="7" t="str">
        <f ca="1">_xlfn.FORMULATEXT(J5)</f>
        <v>=XLOOKUP(H5,sales[Sales Person],sales[Net Sales])</v>
      </c>
    </row>
    <row r="6" spans="2:11" x14ac:dyDescent="0.25">
      <c r="B6" t="s">
        <v>5</v>
      </c>
      <c r="C6">
        <v>8</v>
      </c>
      <c r="D6">
        <v>1088</v>
      </c>
      <c r="E6">
        <v>397</v>
      </c>
      <c r="G6" s="8">
        <v>2</v>
      </c>
      <c r="H6" s="8">
        <v>2133</v>
      </c>
      <c r="I6" s="9" t="s">
        <v>24</v>
      </c>
      <c r="J6" s="8" t="str" cm="1">
        <f t="array" ref="J6">_xlfn.XLOOKUP(H6,sales[Net Sales],sales[Sales Person])</f>
        <v>Jamie</v>
      </c>
      <c r="K6" s="9" t="str">
        <f ca="1">_xlfn.FORMULATEXT(J6)</f>
        <v>=XLOOKUP(H6,sales[Net Sales],sales[Sales Person])</v>
      </c>
    </row>
    <row r="7" spans="2:11" x14ac:dyDescent="0.25">
      <c r="B7" t="s">
        <v>6</v>
      </c>
      <c r="C7">
        <v>8</v>
      </c>
      <c r="D7">
        <v>1680</v>
      </c>
      <c r="E7">
        <v>753</v>
      </c>
      <c r="G7" s="6">
        <v>3</v>
      </c>
      <c r="H7" s="6"/>
      <c r="I7" s="7" t="s">
        <v>25</v>
      </c>
      <c r="J7" s="6" t="str" cm="1">
        <f t="array" ref="J7">_xlfn.XLOOKUP(MAX(sales[Net Sales]),sales[Net Sales],sales[Sales Person])</f>
        <v>Jamie</v>
      </c>
      <c r="K7" s="7" t="str">
        <f ca="1">_xlfn.FORMULATEXT(J7)</f>
        <v>=XLOOKUP(MAX(sales[Net Sales]),sales[Net Sales],sales[Sales Person])</v>
      </c>
    </row>
    <row r="8" spans="2:11" x14ac:dyDescent="0.25">
      <c r="B8" t="s">
        <v>7</v>
      </c>
      <c r="C8">
        <v>9</v>
      </c>
      <c r="D8">
        <v>2133</v>
      </c>
      <c r="E8">
        <v>923</v>
      </c>
      <c r="G8" s="8">
        <v>4</v>
      </c>
      <c r="H8" s="8">
        <v>8</v>
      </c>
      <c r="I8" s="9" t="s">
        <v>26</v>
      </c>
      <c r="J8" s="8" t="str" cm="1">
        <f t="array" ref="J8">_xlfn.XLOOKUP(H8,sales[No. Customers],sales[Sales Person])</f>
        <v>Joseph</v>
      </c>
      <c r="K8" s="9" t="str">
        <f t="shared" ref="K8:K16" ca="1" si="0">_xlfn.FORMULATEXT(J8)</f>
        <v>=XLOOKUP(H8,sales[No. Customers],sales[Sales Person])</v>
      </c>
    </row>
    <row r="9" spans="2:11" x14ac:dyDescent="0.25">
      <c r="B9" t="s">
        <v>8</v>
      </c>
      <c r="C9">
        <v>10</v>
      </c>
      <c r="D9">
        <v>1610</v>
      </c>
      <c r="E9">
        <v>579</v>
      </c>
      <c r="G9" s="6">
        <v>5</v>
      </c>
      <c r="H9" s="6">
        <v>8</v>
      </c>
      <c r="I9" s="7" t="s">
        <v>27</v>
      </c>
      <c r="J9" s="6" t="str">
        <f>_xlfn.XLOOKUP(H9,sales[No. Customers],sales[Sales Person],,0,-1)</f>
        <v>Jamie</v>
      </c>
      <c r="K9" s="7" t="str">
        <f t="shared" ca="1" si="0"/>
        <v>=XLOOKUP(H9,sales[No. Customers],sales[Sales Person],,0,-1)</v>
      </c>
    </row>
    <row r="10" spans="2:11" x14ac:dyDescent="0.25">
      <c r="B10" t="s">
        <v>9</v>
      </c>
      <c r="C10">
        <v>10</v>
      </c>
      <c r="D10">
        <v>1540</v>
      </c>
      <c r="E10">
        <v>570</v>
      </c>
      <c r="G10" s="8">
        <v>6</v>
      </c>
      <c r="H10" s="8">
        <v>1800</v>
      </c>
      <c r="I10" s="9" t="s">
        <v>28</v>
      </c>
      <c r="J10" s="8" t="str">
        <f>_xlfn.XLOOKUP(H10,sales[Net Sales],sales[Sales Person],"value not found",-1)</f>
        <v>Jagjit</v>
      </c>
      <c r="K10" s="9" t="str">
        <f t="shared" ca="1" si="0"/>
        <v>=XLOOKUP(H10,sales[Net Sales],sales[Sales Person],"value not found",-1)</v>
      </c>
    </row>
    <row r="11" spans="2:11" x14ac:dyDescent="0.25">
      <c r="B11" t="s">
        <v>10</v>
      </c>
      <c r="C11">
        <v>7</v>
      </c>
      <c r="D11">
        <v>1316</v>
      </c>
      <c r="E11">
        <v>428</v>
      </c>
      <c r="G11" s="6">
        <v>7</v>
      </c>
      <c r="H11" s="6" t="s">
        <v>29</v>
      </c>
      <c r="I11" s="7" t="s">
        <v>30</v>
      </c>
      <c r="J11" s="6">
        <f>_xlfn.XLOOKUP(H11&amp;"*",sales[Sales Person],sales[Profit / Loss],,2)</f>
        <v>1023</v>
      </c>
      <c r="K11" s="7" t="str">
        <f t="shared" ca="1" si="0"/>
        <v>=XLOOKUP(H11&amp;"*",sales[Sales Person],sales[Profit / Loss],,2)</v>
      </c>
    </row>
    <row r="12" spans="2:11" x14ac:dyDescent="0.25">
      <c r="B12" t="s">
        <v>11</v>
      </c>
      <c r="C12">
        <v>7</v>
      </c>
      <c r="D12">
        <v>1799</v>
      </c>
      <c r="E12">
        <v>709</v>
      </c>
      <c r="G12" s="8">
        <v>8</v>
      </c>
      <c r="H12" s="8"/>
      <c r="I12" s="9" t="s">
        <v>31</v>
      </c>
      <c r="J12" s="8" t="str">
        <f>_xlfn.XLOOKUP(0,sales[Net Sales],sales[Sales Person],,1)</f>
        <v>Jimmy</v>
      </c>
      <c r="K12" s="9" t="str">
        <f t="shared" ca="1" si="0"/>
        <v>=XLOOKUP(0,sales[Net Sales],sales[Sales Person],,1)</v>
      </c>
    </row>
    <row r="13" spans="2:11" x14ac:dyDescent="0.25">
      <c r="B13" t="s">
        <v>12</v>
      </c>
      <c r="C13">
        <v>8</v>
      </c>
      <c r="D13">
        <v>1624</v>
      </c>
      <c r="E13">
        <v>621</v>
      </c>
      <c r="G13" s="6">
        <v>9</v>
      </c>
      <c r="H13" s="6"/>
      <c r="I13" s="7" t="s">
        <v>33</v>
      </c>
      <c r="J13" s="6">
        <f>_xlfn.XLOOKUP("*",sales[Sales Person],sales[Net Sales],,2,-1)</f>
        <v>1415</v>
      </c>
      <c r="K13" s="7" t="str">
        <f t="shared" ca="1" si="0"/>
        <v>=XLOOKUP("*",sales[Sales Person],sales[Net Sales],,2,-1)</v>
      </c>
    </row>
    <row r="14" spans="2:11" x14ac:dyDescent="0.25">
      <c r="B14" t="s">
        <v>13</v>
      </c>
      <c r="C14">
        <v>6</v>
      </c>
      <c r="D14">
        <v>726</v>
      </c>
      <c r="E14">
        <v>236</v>
      </c>
      <c r="G14" s="8">
        <v>10</v>
      </c>
      <c r="H14" s="8"/>
      <c r="I14" s="9" t="s">
        <v>34</v>
      </c>
      <c r="J14" s="8" t="str">
        <f>_xlfn.XLOOKUP("*",sales[Sales Person], sales[Sales Person],,2,-1)</f>
        <v>Karl</v>
      </c>
      <c r="K14" s="9" t="str">
        <f t="shared" ca="1" si="0"/>
        <v>=XLOOKUP("*",sales[Sales Person], sales[Sales Person],,2,-1)</v>
      </c>
    </row>
    <row r="15" spans="2:11" x14ac:dyDescent="0.25">
      <c r="B15" t="s">
        <v>14</v>
      </c>
      <c r="C15">
        <v>9</v>
      </c>
      <c r="D15">
        <v>2277</v>
      </c>
      <c r="E15">
        <v>966</v>
      </c>
      <c r="G15" s="6">
        <v>11</v>
      </c>
      <c r="H15" s="6" t="s">
        <v>20</v>
      </c>
      <c r="I15" s="7" t="s">
        <v>35</v>
      </c>
      <c r="J15" s="6" cm="1">
        <f t="array" ref="J15">_xlfn.XLOOKUP("Johnson",sales[Sales Person],_xlfn.XLOOKUP(H15,sales[#Headers],sales[]))</f>
        <v>1540</v>
      </c>
      <c r="K15" s="7" t="str">
        <f t="shared" ca="1" si="0"/>
        <v>=XLOOKUP("Johnson",sales[Sales Person],XLOOKUP(H15,sales[#Headers],sales))</v>
      </c>
    </row>
    <row r="16" spans="2:11" ht="30" x14ac:dyDescent="0.25">
      <c r="B16" t="s">
        <v>15</v>
      </c>
      <c r="C16">
        <v>6</v>
      </c>
      <c r="D16">
        <v>714</v>
      </c>
      <c r="E16">
        <v>221</v>
      </c>
      <c r="G16" s="8">
        <v>12</v>
      </c>
      <c r="H16" s="8" t="s">
        <v>7</v>
      </c>
      <c r="I16" s="9" t="s">
        <v>37</v>
      </c>
      <c r="J16" s="8" cm="1">
        <f t="array" ref="J16">_xlfn.XLOOKUP(H16&amp;"2",_xlfn._xlws.FILTER(sales[Sales Person],sales[Sales Person]=H16)&amp;_xlfn.SEQUENCE(3),_xlfn._xlws.FILTER(sales[Net Sales],sales[Sales Person]=H16))</f>
        <v>2724</v>
      </c>
      <c r="K16" s="10" t="str">
        <f t="shared" ca="1" si="0"/>
        <v>=XLOOKUP(H16&amp;"2",FILTER(sales[Sales Person],sales[Sales Person]=H16)&amp;SEQUENCE(3),FILTER(sales[Net Sales],sales[Sales Person]=H16))</v>
      </c>
    </row>
    <row r="17" spans="2:11" x14ac:dyDescent="0.25">
      <c r="B17" t="s">
        <v>16</v>
      </c>
      <c r="C17">
        <v>9</v>
      </c>
      <c r="D17">
        <v>2682</v>
      </c>
      <c r="E17">
        <v>1023</v>
      </c>
      <c r="G17" s="6">
        <v>13</v>
      </c>
      <c r="H17" s="6" t="s">
        <v>32</v>
      </c>
      <c r="I17" s="7" t="s">
        <v>23</v>
      </c>
      <c r="J17" s="6" t="str">
        <f>_xlfn.XLOOKUP(H17,sales[Sales Person],sales[Net Sales],"Value not found")</f>
        <v>Value not found</v>
      </c>
      <c r="K17" s="7" t="str">
        <f ca="1">_xlfn.FORMULATEXT(J17)</f>
        <v>=XLOOKUP(H17,sales[Sales Person],sales[Net Sales],"Value not found")</v>
      </c>
    </row>
    <row r="18" spans="2:11" x14ac:dyDescent="0.25">
      <c r="B18" t="s">
        <v>7</v>
      </c>
      <c r="C18">
        <v>8</v>
      </c>
      <c r="D18">
        <v>2724</v>
      </c>
      <c r="E18">
        <v>1498</v>
      </c>
    </row>
    <row r="19" spans="2:11" x14ac:dyDescent="0.25">
      <c r="B19" t="s">
        <v>14</v>
      </c>
      <c r="C19">
        <v>9</v>
      </c>
      <c r="D19">
        <v>1779</v>
      </c>
      <c r="E19">
        <v>551</v>
      </c>
    </row>
    <row r="20" spans="2:11" x14ac:dyDescent="0.25">
      <c r="B20" t="s">
        <v>7</v>
      </c>
      <c r="C20">
        <v>11</v>
      </c>
      <c r="D20">
        <v>1497</v>
      </c>
      <c r="E20">
        <v>554</v>
      </c>
    </row>
    <row r="21" spans="2:11" x14ac:dyDescent="0.25">
      <c r="B21" t="s">
        <v>9</v>
      </c>
      <c r="C21">
        <v>12</v>
      </c>
      <c r="D21">
        <v>2652</v>
      </c>
      <c r="E21">
        <v>1379</v>
      </c>
    </row>
    <row r="22" spans="2:11" x14ac:dyDescent="0.25">
      <c r="B22" t="s">
        <v>36</v>
      </c>
      <c r="C22">
        <v>7</v>
      </c>
      <c r="D22">
        <v>1415</v>
      </c>
      <c r="E22">
        <v>792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2017-05-18T22:37:17Z</dcterms:created>
  <dcterms:modified xsi:type="dcterms:W3CDTF">2019-11-04T05:13:27Z</dcterms:modified>
</cp:coreProperties>
</file>