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J2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2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J4" i="1"/>
  <c r="J3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E19" i="1"/>
  <c r="E20" i="1"/>
  <c r="E21" i="1"/>
  <c r="E22" i="1"/>
  <c r="D19" i="1"/>
  <c r="D20" i="1"/>
  <c r="D21" i="1"/>
  <c r="D22" i="1"/>
  <c r="C19" i="1"/>
  <c r="C20" i="1"/>
  <c r="C21" i="1"/>
  <c r="C22" i="1"/>
  <c r="A19" i="1"/>
  <c r="A20" i="1"/>
  <c r="A21" i="1"/>
  <c r="A22" i="1"/>
  <c r="C2" i="1" l="1"/>
  <c r="D2" i="1" s="1"/>
  <c r="C6" i="1"/>
  <c r="D6" i="1" s="1"/>
  <c r="C8" i="1"/>
  <c r="D8" i="1" s="1"/>
  <c r="C14" i="1"/>
  <c r="D14" i="1" s="1"/>
  <c r="C16" i="1"/>
  <c r="D16" i="1" s="1"/>
  <c r="E2" i="1"/>
  <c r="A3" i="1"/>
  <c r="E3" i="1" s="1"/>
  <c r="A4" i="1"/>
  <c r="C4" i="1" s="1"/>
  <c r="A5" i="1"/>
  <c r="C5" i="1" s="1"/>
  <c r="A6" i="1"/>
  <c r="E6" i="1" s="1"/>
  <c r="A7" i="1"/>
  <c r="E7" i="1" s="1"/>
  <c r="A8" i="1"/>
  <c r="E8" i="1" s="1"/>
  <c r="A9" i="1"/>
  <c r="C9" i="1" s="1"/>
  <c r="A10" i="1"/>
  <c r="E10" i="1" s="1"/>
  <c r="A11" i="1"/>
  <c r="E11" i="1" s="1"/>
  <c r="A12" i="1"/>
  <c r="C12" i="1" s="1"/>
  <c r="A13" i="1"/>
  <c r="C13" i="1" s="1"/>
  <c r="A14" i="1"/>
  <c r="E14" i="1" s="1"/>
  <c r="A15" i="1"/>
  <c r="E15" i="1" s="1"/>
  <c r="A16" i="1"/>
  <c r="E16" i="1" s="1"/>
  <c r="A17" i="1"/>
  <c r="C17" i="1" s="1"/>
  <c r="A18" i="1"/>
  <c r="E18" i="1" s="1"/>
  <c r="A2" i="1"/>
  <c r="C15" i="1" l="1"/>
  <c r="D15" i="1" s="1"/>
  <c r="C7" i="1"/>
  <c r="D7" i="1" s="1"/>
  <c r="D13" i="1"/>
  <c r="D5" i="1"/>
  <c r="E5" i="1"/>
  <c r="D12" i="1"/>
  <c r="D4" i="1"/>
  <c r="E4" i="1"/>
  <c r="C11" i="1"/>
  <c r="D11" i="1" s="1"/>
  <c r="E13" i="1"/>
  <c r="C10" i="1"/>
  <c r="E9" i="1"/>
  <c r="E17" i="1"/>
  <c r="D10" i="1"/>
  <c r="E12" i="1"/>
  <c r="C18" i="1"/>
  <c r="D18" i="1" s="1"/>
  <c r="C3" i="1"/>
  <c r="D3" i="1" s="1"/>
  <c r="D17" i="1"/>
  <c r="D9" i="1"/>
</calcChain>
</file>

<file path=xl/sharedStrings.xml><?xml version="1.0" encoding="utf-8"?>
<sst xmlns="http://schemas.openxmlformats.org/spreadsheetml/2006/main" count="10" uniqueCount="5">
  <si>
    <t>w</t>
  </si>
  <si>
    <t>lg(w)</t>
  </si>
  <si>
    <t>A(w)</t>
  </si>
  <si>
    <t>L(w)</t>
  </si>
  <si>
    <t>пси(w)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</si>
</sst>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tabSelected="1" workbookViewId="0">
      <selection activeCell="J3" sqref="J3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H1" t="s">
        <v>0</v>
      </c>
      <c r="I1" t="s">
        <v>1</v>
      </c>
      <c r="J1" t="s">
        <v>2</v>
      </c>
      <c r="K1" t="s">
        <v>3</v>
      </c>
      <c r="L1" t="s">
        <v>4</v>
      </c>
    </row>
    <row r="2" spans="1:13" x14ac:dyDescent="0.25">
      <c r="A2" s="2">
        <f>10^B2</f>
        <v>0.01</v>
      </c>
      <c r="B2" s="1">
        <v>-2</v>
      </c>
      <c r="C2" s="1">
        <f>$F$2*SQRT($F$3^2*A2^2+1)/A2</f>
        <v>300.37476591751175</v>
      </c>
      <c r="D2" s="1">
        <f>20*LOG10(C2)</f>
        <v>49.553268907315449</v>
      </c>
      <c r="E2">
        <f>-ATAN(1/($F$3*A2))*180/PI()</f>
        <v>-87.137594773888253</v>
      </c>
      <c r="F2">
        <v>3</v>
      </c>
      <c r="H2" s="2">
        <f>10^I2</f>
        <v>0.01</v>
      </c>
      <c r="I2" s="1">
        <v>-2</v>
      </c>
      <c r="J2">
        <f>SQRT(($F$2*(2*$F$4*$F$3*H2)/(-4*$F$4^2*$F$3^2*H2^2-1-$F$3^4*H2^4+2*$F$3^2*H2^2))^2+($F$2*(1-$F$3^2*H2^2)/((-4*$F$4^2*$F$3^2*H2^2-1-$F$3^4*H2^4+2*$F$3^2*H2^2)))^2)</f>
        <v>3.0051036189852662</v>
      </c>
      <c r="L2">
        <f>ATAN(12*H2/(75*H2^2-3))</f>
        <v>-4.0078777204028769E-2</v>
      </c>
      <c r="M2">
        <f>SQRT(((75*H2-3)/(34*H2^2-625*H2^4-1))^2+((12*H2)/(34*H2^2-625*H2^4-1))^2)</f>
        <v>2.2608705571283023</v>
      </c>
    </row>
    <row r="3" spans="1:13" x14ac:dyDescent="0.25">
      <c r="A3" s="2">
        <f t="shared" ref="A3:A23" si="0">10^B3</f>
        <v>1.5848931924611124E-2</v>
      </c>
      <c r="B3" s="1">
        <v>-1.8</v>
      </c>
      <c r="C3" s="1">
        <f t="shared" ref="C3:C17" si="1">$F$2*SQRT($F$3^2*A3^2+1)/A3</f>
        <v>189.88060814578935</v>
      </c>
      <c r="D3" s="1">
        <f t="shared" ref="D3:D23" si="2">20*LOG10(C3)</f>
        <v>45.569612279963472</v>
      </c>
      <c r="E3">
        <f t="shared" ref="E3:E22" si="3">-ATAN(1/($F$3*A3))*180/PI()</f>
        <v>-85.469083913242073</v>
      </c>
      <c r="F3">
        <v>5</v>
      </c>
      <c r="H3" s="2">
        <f t="shared" ref="H3:H22" si="4">10^I3</f>
        <v>1.7782794100389226E-2</v>
      </c>
      <c r="I3" s="1">
        <v>-1.75</v>
      </c>
      <c r="J3">
        <f t="shared" ref="J3:J18" si="5">SQRT(($F$2*(2*$F$4*$F$3*H3)/(-4*$F$4^2*$F$3^2*H3^2-1-$F$3^4*H3^4+2*$F$3^2*H3^2))^2+($F$2*(1-$F$3^2*H3^2)/((-4*$F$4^2*$F$3^2*H3^2-1-$F$3^4*H3^4+2*$F$3^2*H3^2)))^2)</f>
        <v>3.0161635643287266</v>
      </c>
      <c r="L3">
        <f t="shared" ref="L3:L18" si="6">ATAN(12*H3/(75*H3^2-3))</f>
        <v>-7.1575519417604164E-2</v>
      </c>
      <c r="M3">
        <f t="shared" ref="M3:M18" si="7">SQRT(((75*H3-3)/(34*H3^2-625*H3^4-1))^2+((12*H3)/(34*H3^2-625*H3^4-1))^2)</f>
        <v>1.6980498654756702</v>
      </c>
    </row>
    <row r="4" spans="1:13" x14ac:dyDescent="0.25">
      <c r="A4" s="2">
        <f t="shared" si="0"/>
        <v>2.511886431509578E-2</v>
      </c>
      <c r="B4" s="1">
        <v>-1.6</v>
      </c>
      <c r="C4" s="1">
        <f t="shared" si="1"/>
        <v>120.37042299564308</v>
      </c>
      <c r="D4" s="1">
        <f t="shared" si="2"/>
        <v>41.610395733820724</v>
      </c>
      <c r="E4">
        <f t="shared" si="3"/>
        <v>-82.841457868033416</v>
      </c>
      <c r="F4">
        <v>0.4</v>
      </c>
      <c r="H4" s="2">
        <f t="shared" si="4"/>
        <v>3.1622776601683784E-2</v>
      </c>
      <c r="I4" s="1">
        <v>-1.5</v>
      </c>
      <c r="J4">
        <f>SQRT(($F$2*(2*$F$4*$F$3*H4)/(-4*$F$4^2*$F$3^2*H4^2-1-$F$3^4*H4^4+2*$F$3^2*H4^2))^2+($F$2*(1-$F$3^2*H4^2)/((-4*$F$4^2*$F$3^2*H4^2-1-$F$3^4*H4^4+2*$F$3^2*H4^2)))^2)</f>
        <v>3.0513515288887008</v>
      </c>
      <c r="L4">
        <f t="shared" si="6"/>
        <v>-0.12901387621020166</v>
      </c>
      <c r="M4">
        <f t="shared" si="7"/>
        <v>0.75933921977638974</v>
      </c>
    </row>
    <row r="5" spans="1:13" x14ac:dyDescent="0.25">
      <c r="A5" s="2">
        <f t="shared" si="0"/>
        <v>3.9810717055349727E-2</v>
      </c>
      <c r="B5" s="1">
        <v>-1.4</v>
      </c>
      <c r="C5" s="1">
        <f t="shared" si="1"/>
        <v>76.834992681210949</v>
      </c>
      <c r="D5" s="1">
        <f t="shared" si="2"/>
        <v>37.711181084808622</v>
      </c>
      <c r="E5">
        <f t="shared" si="3"/>
        <v>-78.742216973420511</v>
      </c>
      <c r="H5" s="2">
        <f t="shared" si="4"/>
        <v>5.6234132519034884E-2</v>
      </c>
      <c r="I5" s="1">
        <v>-1.25</v>
      </c>
      <c r="J5">
        <f t="shared" si="5"/>
        <v>3.1645066806299407</v>
      </c>
      <c r="L5">
        <f t="shared" si="6"/>
        <v>-0.23955571358493025</v>
      </c>
      <c r="M5">
        <f t="shared" si="7"/>
        <v>1.548910280441901</v>
      </c>
    </row>
    <row r="6" spans="1:13" x14ac:dyDescent="0.25">
      <c r="A6" s="2">
        <f t="shared" si="0"/>
        <v>6.3095734448019317E-2</v>
      </c>
      <c r="B6" s="1">
        <v>-1.2</v>
      </c>
      <c r="C6" s="1">
        <f t="shared" si="1"/>
        <v>49.856772743115073</v>
      </c>
      <c r="D6" s="1">
        <f t="shared" si="2"/>
        <v>33.954483259039669</v>
      </c>
      <c r="E6">
        <f t="shared" si="3"/>
        <v>-72.490625886200831</v>
      </c>
      <c r="H6" s="2">
        <f t="shared" si="4"/>
        <v>0.1</v>
      </c>
      <c r="I6" s="1">
        <v>-1</v>
      </c>
      <c r="J6">
        <f t="shared" si="5"/>
        <v>3.5294117647058822</v>
      </c>
      <c r="L6">
        <f t="shared" si="6"/>
        <v>-0.4899573262537284</v>
      </c>
      <c r="M6">
        <f t="shared" si="7"/>
        <v>6.4460240953328825</v>
      </c>
    </row>
    <row r="7" spans="1:13" x14ac:dyDescent="0.25">
      <c r="A7" s="2">
        <f t="shared" si="0"/>
        <v>0.1</v>
      </c>
      <c r="B7" s="1">
        <v>-1</v>
      </c>
      <c r="C7" s="1">
        <f t="shared" si="1"/>
        <v>33.541019662496844</v>
      </c>
      <c r="D7" s="1">
        <f t="shared" si="2"/>
        <v>30.511525224473814</v>
      </c>
      <c r="E7">
        <f t="shared" si="3"/>
        <v>-63.43494882292201</v>
      </c>
      <c r="H7" s="2">
        <f t="shared" si="4"/>
        <v>0.17782794100389224</v>
      </c>
      <c r="I7" s="1">
        <v>-0.75</v>
      </c>
      <c r="J7">
        <f t="shared" si="5"/>
        <v>4.0458406916849903</v>
      </c>
      <c r="L7">
        <f t="shared" si="6"/>
        <v>-1.2844586384485359</v>
      </c>
      <c r="M7">
        <f t="shared" si="7"/>
        <v>19.197099806376066</v>
      </c>
    </row>
    <row r="8" spans="1:13" x14ac:dyDescent="0.25">
      <c r="A8" s="2">
        <f t="shared" si="0"/>
        <v>0.15848931924611132</v>
      </c>
      <c r="B8" s="1">
        <v>-0.8</v>
      </c>
      <c r="C8" s="1">
        <f t="shared" si="1"/>
        <v>24.151531079791766</v>
      </c>
      <c r="D8" s="1">
        <f t="shared" si="2"/>
        <v>27.658893358833552</v>
      </c>
      <c r="E8">
        <f t="shared" si="3"/>
        <v>-51.605054897635718</v>
      </c>
      <c r="H8" s="2">
        <f t="shared" si="4"/>
        <v>0.31622776601683794</v>
      </c>
      <c r="I8" s="1">
        <v>-0.5</v>
      </c>
      <c r="J8">
        <f t="shared" si="5"/>
        <v>1.5289415743128758</v>
      </c>
      <c r="L8">
        <f t="shared" si="6"/>
        <v>0.70057631626459826</v>
      </c>
      <c r="M8">
        <f t="shared" si="7"/>
        <v>5.470585600904835</v>
      </c>
    </row>
    <row r="9" spans="1:13" x14ac:dyDescent="0.25">
      <c r="A9" s="2">
        <f t="shared" si="0"/>
        <v>0.25118864315095801</v>
      </c>
      <c r="B9" s="1">
        <v>-0.6</v>
      </c>
      <c r="C9" s="1">
        <f t="shared" si="1"/>
        <v>19.173950748906709</v>
      </c>
      <c r="D9" s="1">
        <f t="shared" si="2"/>
        <v>25.654232149757679</v>
      </c>
      <c r="E9">
        <f t="shared" si="3"/>
        <v>-38.527306317332759</v>
      </c>
      <c r="H9" s="2">
        <f t="shared" si="4"/>
        <v>0.56234132519034907</v>
      </c>
      <c r="I9" s="1">
        <v>-0.25</v>
      </c>
      <c r="J9">
        <f t="shared" si="5"/>
        <v>0.41306386300232101</v>
      </c>
      <c r="L9">
        <f t="shared" si="6"/>
        <v>0.31488855395937787</v>
      </c>
      <c r="M9">
        <f t="shared" si="7"/>
        <v>0.75362755873292642</v>
      </c>
    </row>
    <row r="10" spans="1:13" x14ac:dyDescent="0.25">
      <c r="A10" s="2">
        <f t="shared" si="0"/>
        <v>0.3981071705534972</v>
      </c>
      <c r="B10" s="1">
        <v>-0.4</v>
      </c>
      <c r="C10" s="1">
        <f t="shared" si="1"/>
        <v>16.786487452806121</v>
      </c>
      <c r="D10" s="1">
        <f t="shared" si="2"/>
        <v>24.499196603577204</v>
      </c>
      <c r="E10">
        <f>-ATAN(1/($F$3*A10))*180/PI()</f>
        <v>-26.673914303859057</v>
      </c>
      <c r="H10" s="2">
        <f t="shared" si="4"/>
        <v>1</v>
      </c>
      <c r="I10" s="1">
        <v>0</v>
      </c>
      <c r="J10">
        <f t="shared" si="5"/>
        <v>0.12329924047901797</v>
      </c>
      <c r="L10">
        <f t="shared" si="6"/>
        <v>0.16514867741462683</v>
      </c>
      <c r="M10">
        <f t="shared" si="7"/>
        <v>0.12329924047901797</v>
      </c>
    </row>
    <row r="11" spans="1:13" x14ac:dyDescent="0.25">
      <c r="A11" s="2">
        <f t="shared" si="0"/>
        <v>0.63095734448019325</v>
      </c>
      <c r="B11" s="1">
        <v>-0.2</v>
      </c>
      <c r="C11" s="1">
        <f t="shared" si="1"/>
        <v>15.735532335564189</v>
      </c>
      <c r="D11" s="1">
        <f t="shared" si="2"/>
        <v>23.937628794984654</v>
      </c>
      <c r="E11">
        <f>-ATAN(1/($F$3*A11))*180/PI()</f>
        <v>-17.587502915973424</v>
      </c>
      <c r="H11" s="2">
        <f t="shared" si="4"/>
        <v>1.778279410038923</v>
      </c>
      <c r="I11" s="1">
        <v>0.25</v>
      </c>
      <c r="J11">
        <f t="shared" si="5"/>
        <v>3.8274888997965398E-2</v>
      </c>
      <c r="L11">
        <f t="shared" si="6"/>
        <v>9.0876294723059442E-2</v>
      </c>
      <c r="M11">
        <f t="shared" si="7"/>
        <v>2.1503413247601237E-2</v>
      </c>
    </row>
    <row r="12" spans="1:13" x14ac:dyDescent="0.25">
      <c r="A12" s="2">
        <f t="shared" si="0"/>
        <v>1</v>
      </c>
      <c r="B12" s="1">
        <v>0</v>
      </c>
      <c r="C12" s="1">
        <f t="shared" si="1"/>
        <v>15.297058540778353</v>
      </c>
      <c r="D12" s="1">
        <f t="shared" si="2"/>
        <v>23.69215857410143</v>
      </c>
      <c r="E12">
        <f t="shared" si="3"/>
        <v>-11.309932474020213</v>
      </c>
      <c r="H12" s="2">
        <f t="shared" si="4"/>
        <v>3.1622776601683795</v>
      </c>
      <c r="I12" s="1">
        <v>0.5</v>
      </c>
      <c r="J12">
        <f t="shared" si="5"/>
        <v>1.2032676990244176E-2</v>
      </c>
      <c r="L12">
        <f t="shared" si="6"/>
        <v>5.0756010751707652E-2</v>
      </c>
      <c r="M12">
        <f t="shared" si="7"/>
        <v>3.8163089141428587E-3</v>
      </c>
    </row>
    <row r="13" spans="1:13" x14ac:dyDescent="0.25">
      <c r="A13" s="2">
        <f t="shared" si="0"/>
        <v>1.5848931924611136</v>
      </c>
      <c r="B13" s="1">
        <v>0.2</v>
      </c>
      <c r="C13" s="1">
        <f t="shared" si="1"/>
        <v>15.118960431689128</v>
      </c>
      <c r="D13" s="1">
        <f t="shared" si="2"/>
        <v>23.590438608618189</v>
      </c>
      <c r="E13">
        <f t="shared" si="3"/>
        <v>-7.1922223536999308</v>
      </c>
      <c r="H13" s="2">
        <f t="shared" si="4"/>
        <v>5.6234132519034921</v>
      </c>
      <c r="I13" s="1">
        <v>0.75</v>
      </c>
      <c r="J13">
        <f t="shared" si="5"/>
        <v>3.7979983658579844E-3</v>
      </c>
      <c r="L13">
        <f t="shared" si="6"/>
        <v>2.848080269511586E-2</v>
      </c>
      <c r="M13">
        <f t="shared" si="7"/>
        <v>6.7982167298839173E-4</v>
      </c>
    </row>
    <row r="14" spans="1:13" x14ac:dyDescent="0.25">
      <c r="A14" s="2">
        <f t="shared" si="0"/>
        <v>2.5118864315095806</v>
      </c>
      <c r="B14" s="1">
        <v>0.4</v>
      </c>
      <c r="C14" s="1">
        <f t="shared" si="1"/>
        <v>15.047471677102934</v>
      </c>
      <c r="D14" s="1">
        <f t="shared" si="2"/>
        <v>23.549270691055362</v>
      </c>
      <c r="E14">
        <f t="shared" si="3"/>
        <v>-4.5523683192827109</v>
      </c>
      <c r="H14" s="2">
        <f t="shared" si="4"/>
        <v>10</v>
      </c>
      <c r="I14" s="1">
        <v>1</v>
      </c>
      <c r="J14">
        <f t="shared" si="5"/>
        <v>1.2003264371532219E-3</v>
      </c>
      <c r="L14">
        <f t="shared" si="6"/>
        <v>1.6005035798076168E-2</v>
      </c>
      <c r="M14">
        <f t="shared" si="7"/>
        <v>1.2111821463202509E-4</v>
      </c>
    </row>
    <row r="15" spans="1:13" x14ac:dyDescent="0.25">
      <c r="A15" s="2">
        <f t="shared" si="0"/>
        <v>3.9810717055349727</v>
      </c>
      <c r="B15" s="1">
        <v>0.6</v>
      </c>
      <c r="C15" s="1">
        <f t="shared" si="1"/>
        <v>15.018916792166879</v>
      </c>
      <c r="D15" s="1">
        <f t="shared" si="2"/>
        <v>23.532772224403335</v>
      </c>
      <c r="E15">
        <f t="shared" si="3"/>
        <v>-2.875991944741668</v>
      </c>
      <c r="H15" s="2">
        <f t="shared" si="4"/>
        <v>17.782794100389236</v>
      </c>
      <c r="I15" s="1">
        <v>1.25</v>
      </c>
      <c r="J15">
        <f t="shared" si="5"/>
        <v>3.7950596039548209E-4</v>
      </c>
      <c r="L15">
        <f t="shared" si="6"/>
        <v>8.9983565710727628E-3</v>
      </c>
      <c r="M15">
        <f t="shared" si="7"/>
        <v>2.1567084520740987E-5</v>
      </c>
    </row>
    <row r="16" spans="1:13" x14ac:dyDescent="0.25">
      <c r="A16" s="2">
        <f t="shared" si="0"/>
        <v>6.3095734448019343</v>
      </c>
      <c r="B16" s="1">
        <v>0.8</v>
      </c>
      <c r="C16" s="1">
        <f t="shared" si="1"/>
        <v>15.007533767372836</v>
      </c>
      <c r="D16" s="1">
        <f t="shared" si="2"/>
        <v>23.526186584076058</v>
      </c>
      <c r="E16">
        <f t="shared" si="3"/>
        <v>-1.8155459216196577</v>
      </c>
      <c r="H16" s="2">
        <f t="shared" si="4"/>
        <v>31.622776601683803</v>
      </c>
      <c r="I16" s="1">
        <v>1.5</v>
      </c>
      <c r="J16">
        <f t="shared" si="5"/>
        <v>1.2000326403716934E-4</v>
      </c>
      <c r="L16">
        <f t="shared" si="6"/>
        <v>5.0598034699862321E-3</v>
      </c>
      <c r="M16">
        <f t="shared" si="7"/>
        <v>3.8384679954407924E-6</v>
      </c>
    </row>
    <row r="17" spans="1:13" x14ac:dyDescent="0.25">
      <c r="A17" s="2">
        <f t="shared" si="0"/>
        <v>10</v>
      </c>
      <c r="B17" s="1">
        <v>1</v>
      </c>
      <c r="C17" s="1">
        <f t="shared" si="1"/>
        <v>15.002999700059984</v>
      </c>
      <c r="D17" s="1">
        <f t="shared" si="2"/>
        <v>23.523562011698274</v>
      </c>
      <c r="E17">
        <f t="shared" si="3"/>
        <v>-1.1457628381751035</v>
      </c>
      <c r="H17" s="2">
        <f t="shared" si="4"/>
        <v>56.234132519034915</v>
      </c>
      <c r="I17" s="1">
        <v>1.75</v>
      </c>
      <c r="J17">
        <f t="shared" si="5"/>
        <v>3.7947658323195986E-5</v>
      </c>
      <c r="L17">
        <f t="shared" si="6"/>
        <v>2.8452753682747084E-3</v>
      </c>
      <c r="M17">
        <f t="shared" si="7"/>
        <v>6.8293034995422956E-7</v>
      </c>
    </row>
    <row r="18" spans="1:13" x14ac:dyDescent="0.25">
      <c r="A18" s="2">
        <f t="shared" si="0"/>
        <v>15.848931924611136</v>
      </c>
      <c r="B18" s="1">
        <v>1.2</v>
      </c>
      <c r="C18" s="1">
        <f>$F$2*SQRT($F$3^2*A18^2+1)/A18</f>
        <v>15.001194273968649</v>
      </c>
      <c r="D18" s="1">
        <f t="shared" si="2"/>
        <v>23.522516709044151</v>
      </c>
      <c r="E18">
        <f t="shared" si="3"/>
        <v>-0.72298548269881679</v>
      </c>
      <c r="H18" s="2">
        <f t="shared" si="4"/>
        <v>100</v>
      </c>
      <c r="I18" s="1">
        <v>2</v>
      </c>
      <c r="J18">
        <f t="shared" si="5"/>
        <v>1.2000032640037171E-5</v>
      </c>
      <c r="L18">
        <f t="shared" si="6"/>
        <v>1.6000050346779797E-3</v>
      </c>
      <c r="M18">
        <f t="shared" si="7"/>
        <v>1.2147955738447761E-7</v>
      </c>
    </row>
    <row r="19" spans="1:13" x14ac:dyDescent="0.25">
      <c r="A19" s="2">
        <f>10^B19</f>
        <v>25.118864315095799</v>
      </c>
      <c r="B19" s="1">
        <v>1.4</v>
      </c>
      <c r="C19" s="1">
        <f>$F$2*SQRT($F$3^2*A19^2+1)/A19</f>
        <v>15.000475460422317</v>
      </c>
      <c r="D19" s="1">
        <f>20*LOG10(C19)</f>
        <v>23.522100496533966</v>
      </c>
      <c r="E19">
        <f>-ATAN(1/($F$3*A19))*180/PI()</f>
        <v>-0.45618757338077676</v>
      </c>
      <c r="H19" s="2"/>
      <c r="I19" s="1"/>
    </row>
    <row r="20" spans="1:13" x14ac:dyDescent="0.25">
      <c r="A20" s="2">
        <f t="shared" si="0"/>
        <v>39.810717055349755</v>
      </c>
      <c r="B20" s="1">
        <v>1.6</v>
      </c>
      <c r="C20" s="1">
        <f t="shared" ref="C20:C23" si="8">$F$2*SQRT($F$3^2*A20^2+1)/A20</f>
        <v>15.000189286009036</v>
      </c>
      <c r="D20" s="1">
        <f t="shared" si="2"/>
        <v>23.521934788247691</v>
      </c>
      <c r="E20">
        <f t="shared" si="3"/>
        <v>-0.28783856078159636</v>
      </c>
      <c r="H20" s="2"/>
      <c r="I20" s="1"/>
    </row>
    <row r="21" spans="1:13" x14ac:dyDescent="0.25">
      <c r="A21" s="2">
        <f t="shared" si="0"/>
        <v>63.095734448019364</v>
      </c>
      <c r="B21" s="1">
        <v>1.8</v>
      </c>
      <c r="C21" s="1">
        <f t="shared" si="8"/>
        <v>15.000075356403658</v>
      </c>
      <c r="D21" s="1">
        <f t="shared" si="2"/>
        <v>23.521868816831063</v>
      </c>
      <c r="E21">
        <f t="shared" si="3"/>
        <v>-0.18161477355478989</v>
      </c>
      <c r="H21" s="2"/>
      <c r="I21" s="1"/>
    </row>
    <row r="22" spans="1:13" x14ac:dyDescent="0.25">
      <c r="A22" s="2">
        <f t="shared" si="0"/>
        <v>100</v>
      </c>
      <c r="B22" s="1">
        <v>2</v>
      </c>
      <c r="C22" s="1">
        <f t="shared" si="8"/>
        <v>15.00002999997</v>
      </c>
      <c r="D22" s="1">
        <f t="shared" si="2"/>
        <v>23.521842552858161</v>
      </c>
      <c r="E22">
        <f t="shared" si="3"/>
        <v>-0.11459140623778596</v>
      </c>
      <c r="H22" s="2"/>
      <c r="I22" s="1"/>
    </row>
    <row r="23" spans="1:13" x14ac:dyDescent="0.25">
      <c r="A23" s="2"/>
      <c r="B23" s="1"/>
      <c r="C23" s="1"/>
      <c r="D23" s="1"/>
    </row>
    <row r="24" spans="1:13" x14ac:dyDescent="0.25">
      <c r="C24" s="1"/>
      <c r="D24" s="1"/>
    </row>
    <row r="25" spans="1:13" x14ac:dyDescent="0.25">
      <c r="C25" s="1"/>
      <c r="D25" s="1"/>
    </row>
    <row r="26" spans="1:13" x14ac:dyDescent="0.25">
      <c r="C26" s="1"/>
      <c r="D26" s="1"/>
    </row>
    <row r="27" spans="1:13" x14ac:dyDescent="0.25">
      <c r="C27" s="1"/>
      <c r="D27" s="1"/>
    </row>
    <row r="28" spans="1:13" x14ac:dyDescent="0.25">
      <c r="C28" s="1"/>
      <c r="D28" s="1"/>
    </row>
    <row r="29" spans="1:13" x14ac:dyDescent="0.25">
      <c r="C29" s="1"/>
      <c r="D29" s="1"/>
    </row>
    <row r="30" spans="1:13" x14ac:dyDescent="0.25">
      <c r="C30" s="1"/>
      <c r="D30" s="1"/>
    </row>
    <row r="31" spans="1:13" x14ac:dyDescent="0.25">
      <c r="C31" s="1"/>
      <c r="D31" s="1"/>
    </row>
    <row r="32" spans="1:13" x14ac:dyDescent="0.25">
      <c r="C32" s="1"/>
      <c r="D32" s="1"/>
    </row>
    <row r="33" spans="3:4" x14ac:dyDescent="0.25">
      <c r="C33" s="1"/>
      <c r="D33" s="1"/>
    </row>
    <row r="34" spans="3:4" x14ac:dyDescent="0.25">
      <c r="C34" s="1"/>
      <c r="D34" s="1"/>
    </row>
    <row r="35" spans="3:4" x14ac:dyDescent="0.25">
      <c r="C35" s="1"/>
      <c r="D35" s="1"/>
    </row>
    <row r="36" spans="3:4" x14ac:dyDescent="0.25">
      <c r="C36" s="1"/>
      <c r="D36" s="1"/>
    </row>
    <row r="37" spans="3:4" x14ac:dyDescent="0.25">
      <c r="C37" s="1"/>
      <c r="D37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2017-05-09T13:39:08Z</dcterms:modified>
</cp:coreProperties>
</file>