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Итмо\"/>
    </mc:Choice>
  </mc:AlternateContent>
  <bookViews>
    <workbookView xWindow="0" yWindow="0" windowWidth="28800" windowHeight="12210" activeTab="1"/>
  </bookViews>
  <sheets>
    <sheet name="Исходные данные" sheetId="13" r:id="rId1"/>
    <sheet name="Линейн все x" sheetId="14" r:id="rId2"/>
    <sheet name="Линейн x3, x4" sheetId="17" r:id="rId3"/>
    <sheet name="Корреляция" sheetId="16" r:id="rId4"/>
  </sheets>
  <definedNames>
    <definedName name="ExternalData_2" localSheetId="0" hidden="1">'Исходные данные'!$A$1:$O$402</definedName>
    <definedName name="LReg">#REF!</definedName>
    <definedName name="LREGBase">#REF!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3" i="16" l="1"/>
  <c r="E14" i="16"/>
  <c r="E15" i="16"/>
  <c r="E12" i="16"/>
  <c r="D13" i="16"/>
  <c r="D14" i="16"/>
  <c r="D15" i="16"/>
  <c r="D12" i="16"/>
  <c r="C13" i="16"/>
  <c r="C14" i="16"/>
  <c r="C15" i="16"/>
  <c r="B15" i="16"/>
  <c r="B14" i="16"/>
  <c r="B13" i="16"/>
  <c r="B12" i="16"/>
  <c r="C12" i="16" s="1"/>
  <c r="C16" i="17"/>
  <c r="B16" i="17"/>
  <c r="C14" i="17"/>
  <c r="B14" i="17"/>
  <c r="C24" i="14"/>
  <c r="D24" i="14"/>
  <c r="E24" i="14"/>
  <c r="B24" i="14"/>
  <c r="C22" i="14"/>
  <c r="D22" i="14"/>
  <c r="E22" i="14"/>
  <c r="B22" i="14"/>
  <c r="B24" i="17" l="1"/>
  <c r="B32" i="14"/>
  <c r="B27" i="17"/>
  <c r="B26" i="17"/>
  <c r="C74" i="14"/>
  <c r="C75" i="14"/>
  <c r="B74" i="14"/>
  <c r="B75" i="14"/>
  <c r="B73" i="14"/>
  <c r="B71" i="14"/>
  <c r="B67" i="14"/>
  <c r="B63" i="14"/>
  <c r="C63" i="14"/>
  <c r="D63" i="14"/>
  <c r="E63" i="14"/>
  <c r="F63" i="14"/>
  <c r="G63" i="14"/>
  <c r="H63" i="14"/>
  <c r="I63" i="14"/>
  <c r="J63" i="14"/>
  <c r="K63" i="14"/>
  <c r="L63" i="14"/>
  <c r="M63" i="14"/>
  <c r="N63" i="14"/>
  <c r="O63" i="14"/>
  <c r="P63" i="14"/>
  <c r="Q63" i="14"/>
  <c r="R63" i="14"/>
  <c r="S63" i="14"/>
  <c r="T63" i="14"/>
  <c r="U63" i="14"/>
  <c r="V63" i="14"/>
  <c r="W63" i="14"/>
  <c r="X63" i="14"/>
  <c r="Y63" i="14"/>
  <c r="Z63" i="14"/>
  <c r="AA63" i="14"/>
  <c r="AB63" i="14"/>
  <c r="AC63" i="14"/>
  <c r="AD63" i="14"/>
  <c r="AE63" i="14"/>
  <c r="AF63" i="14"/>
  <c r="AG63" i="14"/>
  <c r="AH63" i="14"/>
  <c r="AI63" i="14"/>
  <c r="AJ63" i="14"/>
  <c r="AK63" i="14"/>
  <c r="AL63" i="14"/>
  <c r="AM63" i="14"/>
  <c r="AN63" i="14"/>
  <c r="AO63" i="14"/>
  <c r="AP63" i="14"/>
  <c r="AQ63" i="14"/>
  <c r="AR63" i="14"/>
  <c r="AS63" i="14"/>
  <c r="AT63" i="14"/>
  <c r="AU63" i="14"/>
  <c r="AV63" i="14"/>
  <c r="AW63" i="14"/>
  <c r="AX63" i="14"/>
  <c r="AY63" i="14"/>
  <c r="AZ63" i="14"/>
  <c r="BA63" i="14"/>
  <c r="BB63" i="14"/>
  <c r="BC63" i="14"/>
  <c r="BD63" i="14"/>
  <c r="BE63" i="14"/>
  <c r="BF63" i="14"/>
  <c r="BG63" i="14"/>
  <c r="BH63" i="14"/>
  <c r="BI63" i="14"/>
  <c r="BJ63" i="14"/>
  <c r="BK63" i="14"/>
  <c r="BL63" i="14"/>
  <c r="BM63" i="14"/>
  <c r="BN63" i="14"/>
  <c r="BO63" i="14"/>
  <c r="BP63" i="14"/>
  <c r="BQ63" i="14"/>
  <c r="BR63" i="14"/>
  <c r="BS63" i="14"/>
  <c r="BT63" i="14"/>
  <c r="BU63" i="14"/>
  <c r="BV63" i="14"/>
  <c r="BW63" i="14"/>
  <c r="BX63" i="14"/>
  <c r="BY63" i="14"/>
  <c r="BZ63" i="14"/>
  <c r="CA63" i="14"/>
  <c r="CB63" i="14"/>
  <c r="CC63" i="14"/>
  <c r="CD63" i="14"/>
  <c r="CE63" i="14"/>
  <c r="CF63" i="14"/>
  <c r="CG63" i="14"/>
  <c r="CH63" i="14"/>
  <c r="CI63" i="14"/>
  <c r="CJ63" i="14"/>
  <c r="CK63" i="14"/>
  <c r="CL63" i="14"/>
  <c r="CM63" i="14"/>
  <c r="CN63" i="14"/>
  <c r="CO63" i="14"/>
  <c r="CP63" i="14"/>
  <c r="CQ63" i="14"/>
  <c r="CR63" i="14"/>
  <c r="CS63" i="14"/>
  <c r="CT63" i="14"/>
  <c r="CU63" i="14"/>
  <c r="CV63" i="14"/>
  <c r="CW63" i="14"/>
  <c r="CX63" i="14"/>
  <c r="CY63" i="14"/>
  <c r="CZ63" i="14"/>
  <c r="DA63" i="14"/>
  <c r="DB63" i="14"/>
  <c r="DC63" i="14"/>
  <c r="DD63" i="14"/>
  <c r="DE63" i="14"/>
  <c r="DF63" i="14"/>
  <c r="DG63" i="14"/>
  <c r="DH63" i="14"/>
  <c r="DI63" i="14"/>
  <c r="DJ63" i="14"/>
  <c r="DK63" i="14"/>
  <c r="DL63" i="14"/>
  <c r="DM63" i="14"/>
  <c r="DN63" i="14"/>
  <c r="DO63" i="14"/>
  <c r="DP63" i="14"/>
  <c r="DQ63" i="14"/>
  <c r="DR63" i="14"/>
  <c r="DS63" i="14"/>
  <c r="DT63" i="14"/>
  <c r="DU63" i="14"/>
  <c r="DV63" i="14"/>
  <c r="DW63" i="14"/>
  <c r="DX63" i="14"/>
  <c r="DY63" i="14"/>
  <c r="DZ63" i="14"/>
  <c r="EA63" i="14"/>
  <c r="EB63" i="14"/>
  <c r="EC63" i="14"/>
  <c r="ED63" i="14"/>
  <c r="EE63" i="14"/>
  <c r="EF63" i="14"/>
  <c r="EG63" i="14"/>
  <c r="EH63" i="14"/>
  <c r="EI63" i="14"/>
  <c r="EJ63" i="14"/>
  <c r="EK63" i="14"/>
  <c r="EL63" i="14"/>
  <c r="EM63" i="14"/>
  <c r="EN63" i="14"/>
  <c r="EO63" i="14"/>
  <c r="EP63" i="14"/>
  <c r="EQ63" i="14"/>
  <c r="ER63" i="14"/>
  <c r="ES63" i="14"/>
  <c r="ET63" i="14"/>
  <c r="EU63" i="14"/>
  <c r="EV63" i="14"/>
  <c r="EW63" i="14"/>
  <c r="EX63" i="14"/>
  <c r="EY63" i="14"/>
  <c r="EZ63" i="14"/>
  <c r="FA63" i="14"/>
  <c r="FB63" i="14"/>
  <c r="FC63" i="14"/>
  <c r="FD63" i="14"/>
  <c r="FE63" i="14"/>
  <c r="FF63" i="14"/>
  <c r="FG63" i="14"/>
  <c r="FH63" i="14"/>
  <c r="FI63" i="14"/>
  <c r="FJ63" i="14"/>
  <c r="FK63" i="14"/>
  <c r="FL63" i="14"/>
  <c r="FM63" i="14"/>
  <c r="FN63" i="14"/>
  <c r="FO63" i="14"/>
  <c r="FP63" i="14"/>
  <c r="FQ63" i="14"/>
  <c r="FR63" i="14"/>
  <c r="FS63" i="14"/>
  <c r="FT63" i="14"/>
  <c r="FU63" i="14"/>
  <c r="FV63" i="14"/>
  <c r="FW63" i="14"/>
  <c r="FX63" i="14"/>
  <c r="FY63" i="14"/>
  <c r="FZ63" i="14"/>
  <c r="GA63" i="14"/>
  <c r="GB63" i="14"/>
  <c r="GC63" i="14"/>
  <c r="GD63" i="14"/>
  <c r="GE63" i="14"/>
  <c r="GF63" i="14"/>
  <c r="GG63" i="14"/>
  <c r="GH63" i="14"/>
  <c r="GI63" i="14"/>
  <c r="GJ63" i="14"/>
  <c r="GK63" i="14"/>
  <c r="GL63" i="14"/>
  <c r="GM63" i="14"/>
  <c r="GN63" i="14"/>
  <c r="GO63" i="14"/>
  <c r="GP63" i="14"/>
  <c r="GQ63" i="14"/>
  <c r="GR63" i="14"/>
  <c r="GS63" i="14"/>
  <c r="GT63" i="14"/>
  <c r="GU63" i="14"/>
  <c r="GV63" i="14"/>
  <c r="GW63" i="14"/>
  <c r="GX63" i="14"/>
  <c r="GY63" i="14"/>
  <c r="GZ63" i="14"/>
  <c r="HA63" i="14"/>
  <c r="HB63" i="14"/>
  <c r="HC63" i="14"/>
  <c r="HD63" i="14"/>
  <c r="HE63" i="14"/>
  <c r="HF63" i="14"/>
  <c r="HG63" i="14"/>
  <c r="HH63" i="14"/>
  <c r="HI63" i="14"/>
  <c r="HJ63" i="14"/>
  <c r="HK63" i="14"/>
  <c r="HL63" i="14"/>
  <c r="HM63" i="14"/>
  <c r="HN63" i="14"/>
  <c r="HO63" i="14"/>
  <c r="HP63" i="14"/>
  <c r="HQ63" i="14"/>
  <c r="HR63" i="14"/>
  <c r="HS63" i="14"/>
  <c r="HT63" i="14"/>
  <c r="HU63" i="14"/>
  <c r="HV63" i="14"/>
  <c r="HW63" i="14"/>
  <c r="HX63" i="14"/>
  <c r="HY63" i="14"/>
  <c r="HZ63" i="14"/>
  <c r="IA63" i="14"/>
  <c r="IB63" i="14"/>
  <c r="IC63" i="14"/>
  <c r="ID63" i="14"/>
  <c r="IE63" i="14"/>
  <c r="IF63" i="14"/>
  <c r="IG63" i="14"/>
  <c r="IH63" i="14"/>
  <c r="II63" i="14"/>
  <c r="IJ63" i="14"/>
  <c r="IK63" i="14"/>
  <c r="IL63" i="14"/>
  <c r="IM63" i="14"/>
  <c r="IN63" i="14"/>
  <c r="IO63" i="14"/>
  <c r="IP63" i="14"/>
  <c r="IQ63" i="14"/>
  <c r="IR63" i="14"/>
  <c r="IS63" i="14"/>
  <c r="IT63" i="14"/>
  <c r="IU63" i="14"/>
  <c r="IV63" i="14"/>
  <c r="IW63" i="14"/>
  <c r="IX63" i="14"/>
  <c r="IY63" i="14"/>
  <c r="IZ63" i="14"/>
  <c r="JA63" i="14"/>
  <c r="JB63" i="14"/>
  <c r="JC63" i="14"/>
  <c r="JD63" i="14"/>
  <c r="JE63" i="14"/>
  <c r="JF63" i="14"/>
  <c r="JG63" i="14"/>
  <c r="JH63" i="14"/>
  <c r="JI63" i="14"/>
  <c r="JJ63" i="14"/>
  <c r="JK63" i="14"/>
  <c r="JL63" i="14"/>
  <c r="JM63" i="14"/>
  <c r="JN63" i="14"/>
  <c r="JO63" i="14"/>
  <c r="JP63" i="14"/>
  <c r="JQ63" i="14"/>
  <c r="JR63" i="14"/>
  <c r="JS63" i="14"/>
  <c r="JT63" i="14"/>
  <c r="JU63" i="14"/>
  <c r="JV63" i="14"/>
  <c r="JW63" i="14"/>
  <c r="JX63" i="14"/>
  <c r="JY63" i="14"/>
  <c r="JZ63" i="14"/>
  <c r="KA63" i="14"/>
  <c r="KB63" i="14"/>
  <c r="KC63" i="14"/>
  <c r="KD63" i="14"/>
  <c r="KE63" i="14"/>
  <c r="KF63" i="14"/>
  <c r="KG63" i="14"/>
  <c r="KH63" i="14"/>
  <c r="KI63" i="14"/>
  <c r="KJ63" i="14"/>
  <c r="KK63" i="14"/>
  <c r="KL63" i="14"/>
  <c r="KM63" i="14"/>
  <c r="KN63" i="14"/>
  <c r="KO63" i="14"/>
  <c r="KP63" i="14"/>
  <c r="KQ63" i="14"/>
  <c r="KR63" i="14"/>
  <c r="KS63" i="14"/>
  <c r="KT63" i="14"/>
  <c r="KU63" i="14"/>
  <c r="KV63" i="14"/>
  <c r="KW63" i="14"/>
  <c r="KX63" i="14"/>
  <c r="KY63" i="14"/>
  <c r="KZ63" i="14"/>
  <c r="LA63" i="14"/>
  <c r="LB63" i="14"/>
  <c r="LC63" i="14"/>
  <c r="LD63" i="14"/>
  <c r="LE63" i="14"/>
  <c r="LF63" i="14"/>
  <c r="LG63" i="14"/>
  <c r="LH63" i="14"/>
  <c r="LI63" i="14"/>
  <c r="LJ63" i="14"/>
  <c r="LK63" i="14"/>
  <c r="LL63" i="14"/>
  <c r="LM63" i="14"/>
  <c r="LN63" i="14"/>
  <c r="LO63" i="14"/>
  <c r="LP63" i="14"/>
  <c r="LQ63" i="14"/>
  <c r="LR63" i="14"/>
  <c r="LS63" i="14"/>
  <c r="LT63" i="14"/>
  <c r="LU63" i="14"/>
  <c r="LV63" i="14"/>
  <c r="LW63" i="14"/>
  <c r="LX63" i="14"/>
  <c r="LY63" i="14"/>
  <c r="LZ63" i="14"/>
  <c r="MA63" i="14"/>
  <c r="MB63" i="14"/>
  <c r="MC63" i="14"/>
  <c r="MD63" i="14"/>
  <c r="ME63" i="14"/>
  <c r="MF63" i="14"/>
  <c r="MG63" i="14"/>
  <c r="MH63" i="14"/>
  <c r="MI63" i="14"/>
  <c r="MJ63" i="14"/>
  <c r="MK63" i="14"/>
  <c r="ML63" i="14"/>
  <c r="MM63" i="14"/>
  <c r="MN63" i="14"/>
  <c r="MO63" i="14"/>
  <c r="MP63" i="14"/>
  <c r="MQ63" i="14"/>
  <c r="MR63" i="14"/>
  <c r="MS63" i="14"/>
  <c r="MT63" i="14"/>
  <c r="MU63" i="14"/>
  <c r="MV63" i="14"/>
  <c r="MW63" i="14"/>
  <c r="MX63" i="14"/>
  <c r="MY63" i="14"/>
  <c r="MZ63" i="14"/>
  <c r="NA63" i="14"/>
  <c r="NB63" i="14"/>
  <c r="NC63" i="14"/>
  <c r="ND63" i="14"/>
  <c r="NE63" i="14"/>
  <c r="NF63" i="14"/>
  <c r="NG63" i="14"/>
  <c r="NH63" i="14"/>
  <c r="NI63" i="14"/>
  <c r="NJ63" i="14"/>
  <c r="NK63" i="14"/>
  <c r="NL63" i="14"/>
  <c r="NM63" i="14"/>
  <c r="NN63" i="14"/>
  <c r="NO63" i="14"/>
  <c r="NP63" i="14"/>
  <c r="NQ63" i="14"/>
  <c r="NR63" i="14"/>
  <c r="NS63" i="14"/>
  <c r="NT63" i="14"/>
  <c r="NU63" i="14"/>
  <c r="NV63" i="14"/>
  <c r="NW63" i="14"/>
  <c r="NX63" i="14"/>
  <c r="NY63" i="14"/>
  <c r="NZ63" i="14"/>
  <c r="OA63" i="14"/>
  <c r="OB63" i="14"/>
  <c r="OC63" i="14"/>
  <c r="OD63" i="14"/>
  <c r="OE63" i="14"/>
  <c r="OF63" i="14"/>
  <c r="OG63" i="14"/>
  <c r="OH63" i="14"/>
  <c r="OI63" i="14"/>
  <c r="OJ63" i="14"/>
  <c r="OK63" i="14"/>
  <c r="C65" i="14"/>
  <c r="D65" i="14"/>
  <c r="E65" i="14"/>
  <c r="F65" i="14"/>
  <c r="G65" i="14"/>
  <c r="H65" i="14"/>
  <c r="I65" i="14"/>
  <c r="J65" i="14"/>
  <c r="K65" i="14"/>
  <c r="L65" i="14"/>
  <c r="M65" i="14"/>
  <c r="N65" i="14"/>
  <c r="O65" i="14"/>
  <c r="P65" i="14"/>
  <c r="Q65" i="14"/>
  <c r="R65" i="14"/>
  <c r="S65" i="14"/>
  <c r="T65" i="14"/>
  <c r="U65" i="14"/>
  <c r="V65" i="14"/>
  <c r="W65" i="14"/>
  <c r="X65" i="14"/>
  <c r="Y65" i="14"/>
  <c r="Z65" i="14"/>
  <c r="AA65" i="14"/>
  <c r="AB65" i="14"/>
  <c r="AC65" i="14"/>
  <c r="AD65" i="14"/>
  <c r="AE65" i="14"/>
  <c r="AF65" i="14"/>
  <c r="AG65" i="14"/>
  <c r="AH65" i="14"/>
  <c r="AI65" i="14"/>
  <c r="AJ65" i="14"/>
  <c r="AK65" i="14"/>
  <c r="AL65" i="14"/>
  <c r="AM65" i="14"/>
  <c r="AN65" i="14"/>
  <c r="AO65" i="14"/>
  <c r="AP65" i="14"/>
  <c r="AQ65" i="14"/>
  <c r="AR65" i="14"/>
  <c r="AS65" i="14"/>
  <c r="AT65" i="14"/>
  <c r="AU65" i="14"/>
  <c r="AV65" i="14"/>
  <c r="AW65" i="14"/>
  <c r="AX65" i="14"/>
  <c r="AY65" i="14"/>
  <c r="AZ65" i="14"/>
  <c r="BA65" i="14"/>
  <c r="BB65" i="14"/>
  <c r="BC65" i="14"/>
  <c r="BD65" i="14"/>
  <c r="BE65" i="14"/>
  <c r="BF65" i="14"/>
  <c r="BG65" i="14"/>
  <c r="BH65" i="14"/>
  <c r="BI65" i="14"/>
  <c r="BJ65" i="14"/>
  <c r="BK65" i="14"/>
  <c r="BL65" i="14"/>
  <c r="BM65" i="14"/>
  <c r="BN65" i="14"/>
  <c r="BO65" i="14"/>
  <c r="BP65" i="14"/>
  <c r="BQ65" i="14"/>
  <c r="BR65" i="14"/>
  <c r="BS65" i="14"/>
  <c r="BT65" i="14"/>
  <c r="BU65" i="14"/>
  <c r="BV65" i="14"/>
  <c r="BW65" i="14"/>
  <c r="BX65" i="14"/>
  <c r="BY65" i="14"/>
  <c r="BZ65" i="14"/>
  <c r="CA65" i="14"/>
  <c r="CB65" i="14"/>
  <c r="CC65" i="14"/>
  <c r="CD65" i="14"/>
  <c r="CE65" i="14"/>
  <c r="CF65" i="14"/>
  <c r="CG65" i="14"/>
  <c r="CH65" i="14"/>
  <c r="CI65" i="14"/>
  <c r="CJ65" i="14"/>
  <c r="CK65" i="14"/>
  <c r="CL65" i="14"/>
  <c r="CM65" i="14"/>
  <c r="CN65" i="14"/>
  <c r="CO65" i="14"/>
  <c r="CP65" i="14"/>
  <c r="CQ65" i="14"/>
  <c r="CR65" i="14"/>
  <c r="CS65" i="14"/>
  <c r="CT65" i="14"/>
  <c r="CU65" i="14"/>
  <c r="CV65" i="14"/>
  <c r="CW65" i="14"/>
  <c r="CX65" i="14"/>
  <c r="CY65" i="14"/>
  <c r="CZ65" i="14"/>
  <c r="DA65" i="14"/>
  <c r="DB65" i="14"/>
  <c r="DC65" i="14"/>
  <c r="DD65" i="14"/>
  <c r="DE65" i="14"/>
  <c r="DF65" i="14"/>
  <c r="DG65" i="14"/>
  <c r="DH65" i="14"/>
  <c r="DI65" i="14"/>
  <c r="DJ65" i="14"/>
  <c r="DK65" i="14"/>
  <c r="DL65" i="14"/>
  <c r="DM65" i="14"/>
  <c r="DN65" i="14"/>
  <c r="DO65" i="14"/>
  <c r="DP65" i="14"/>
  <c r="DQ65" i="14"/>
  <c r="DR65" i="14"/>
  <c r="DS65" i="14"/>
  <c r="DT65" i="14"/>
  <c r="DU65" i="14"/>
  <c r="DV65" i="14"/>
  <c r="DW65" i="14"/>
  <c r="DX65" i="14"/>
  <c r="DY65" i="14"/>
  <c r="DZ65" i="14"/>
  <c r="EA65" i="14"/>
  <c r="EB65" i="14"/>
  <c r="EC65" i="14"/>
  <c r="ED65" i="14"/>
  <c r="EE65" i="14"/>
  <c r="EF65" i="14"/>
  <c r="EG65" i="14"/>
  <c r="EH65" i="14"/>
  <c r="EI65" i="14"/>
  <c r="EJ65" i="14"/>
  <c r="EK65" i="14"/>
  <c r="EL65" i="14"/>
  <c r="EM65" i="14"/>
  <c r="EN65" i="14"/>
  <c r="EO65" i="14"/>
  <c r="EP65" i="14"/>
  <c r="EQ65" i="14"/>
  <c r="ER65" i="14"/>
  <c r="ES65" i="14"/>
  <c r="ET65" i="14"/>
  <c r="EU65" i="14"/>
  <c r="EV65" i="14"/>
  <c r="EW65" i="14"/>
  <c r="EX65" i="14"/>
  <c r="EY65" i="14"/>
  <c r="EZ65" i="14"/>
  <c r="FA65" i="14"/>
  <c r="FB65" i="14"/>
  <c r="FC65" i="14"/>
  <c r="FD65" i="14"/>
  <c r="FE65" i="14"/>
  <c r="FF65" i="14"/>
  <c r="FG65" i="14"/>
  <c r="FH65" i="14"/>
  <c r="FI65" i="14"/>
  <c r="FJ65" i="14"/>
  <c r="FK65" i="14"/>
  <c r="FL65" i="14"/>
  <c r="FM65" i="14"/>
  <c r="FN65" i="14"/>
  <c r="FO65" i="14"/>
  <c r="FP65" i="14"/>
  <c r="FQ65" i="14"/>
  <c r="FR65" i="14"/>
  <c r="FS65" i="14"/>
  <c r="FT65" i="14"/>
  <c r="FU65" i="14"/>
  <c r="FV65" i="14"/>
  <c r="FW65" i="14"/>
  <c r="FX65" i="14"/>
  <c r="FY65" i="14"/>
  <c r="FZ65" i="14"/>
  <c r="GA65" i="14"/>
  <c r="GB65" i="14"/>
  <c r="GC65" i="14"/>
  <c r="GD65" i="14"/>
  <c r="GE65" i="14"/>
  <c r="GF65" i="14"/>
  <c r="GG65" i="14"/>
  <c r="GH65" i="14"/>
  <c r="GI65" i="14"/>
  <c r="GJ65" i="14"/>
  <c r="GK65" i="14"/>
  <c r="GL65" i="14"/>
  <c r="GM65" i="14"/>
  <c r="GN65" i="14"/>
  <c r="GO65" i="14"/>
  <c r="GP65" i="14"/>
  <c r="GQ65" i="14"/>
  <c r="GR65" i="14"/>
  <c r="GS65" i="14"/>
  <c r="GT65" i="14"/>
  <c r="GU65" i="14"/>
  <c r="GV65" i="14"/>
  <c r="GW65" i="14"/>
  <c r="GX65" i="14"/>
  <c r="GY65" i="14"/>
  <c r="GZ65" i="14"/>
  <c r="HA65" i="14"/>
  <c r="HB65" i="14"/>
  <c r="HC65" i="14"/>
  <c r="HD65" i="14"/>
  <c r="HE65" i="14"/>
  <c r="HF65" i="14"/>
  <c r="HG65" i="14"/>
  <c r="HH65" i="14"/>
  <c r="HI65" i="14"/>
  <c r="HJ65" i="14"/>
  <c r="HK65" i="14"/>
  <c r="HL65" i="14"/>
  <c r="HM65" i="14"/>
  <c r="HN65" i="14"/>
  <c r="HO65" i="14"/>
  <c r="HP65" i="14"/>
  <c r="HQ65" i="14"/>
  <c r="HR65" i="14"/>
  <c r="HS65" i="14"/>
  <c r="HT65" i="14"/>
  <c r="HU65" i="14"/>
  <c r="HV65" i="14"/>
  <c r="HW65" i="14"/>
  <c r="HX65" i="14"/>
  <c r="HY65" i="14"/>
  <c r="HZ65" i="14"/>
  <c r="IA65" i="14"/>
  <c r="IB65" i="14"/>
  <c r="IC65" i="14"/>
  <c r="ID65" i="14"/>
  <c r="IE65" i="14"/>
  <c r="IF65" i="14"/>
  <c r="IG65" i="14"/>
  <c r="IH65" i="14"/>
  <c r="II65" i="14"/>
  <c r="IJ65" i="14"/>
  <c r="IK65" i="14"/>
  <c r="IL65" i="14"/>
  <c r="IM65" i="14"/>
  <c r="IN65" i="14"/>
  <c r="IO65" i="14"/>
  <c r="IP65" i="14"/>
  <c r="IQ65" i="14"/>
  <c r="IR65" i="14"/>
  <c r="IS65" i="14"/>
  <c r="IT65" i="14"/>
  <c r="IU65" i="14"/>
  <c r="IV65" i="14"/>
  <c r="IW65" i="14"/>
  <c r="IX65" i="14"/>
  <c r="IY65" i="14"/>
  <c r="IZ65" i="14"/>
  <c r="JA65" i="14"/>
  <c r="JB65" i="14"/>
  <c r="JC65" i="14"/>
  <c r="JD65" i="14"/>
  <c r="JE65" i="14"/>
  <c r="JF65" i="14"/>
  <c r="JG65" i="14"/>
  <c r="JH65" i="14"/>
  <c r="JI65" i="14"/>
  <c r="JJ65" i="14"/>
  <c r="JK65" i="14"/>
  <c r="JL65" i="14"/>
  <c r="JM65" i="14"/>
  <c r="JN65" i="14"/>
  <c r="JO65" i="14"/>
  <c r="JP65" i="14"/>
  <c r="JQ65" i="14"/>
  <c r="JR65" i="14"/>
  <c r="JS65" i="14"/>
  <c r="JT65" i="14"/>
  <c r="JU65" i="14"/>
  <c r="JV65" i="14"/>
  <c r="JW65" i="14"/>
  <c r="JX65" i="14"/>
  <c r="JY65" i="14"/>
  <c r="JZ65" i="14"/>
  <c r="KA65" i="14"/>
  <c r="KB65" i="14"/>
  <c r="KC65" i="14"/>
  <c r="KD65" i="14"/>
  <c r="KE65" i="14"/>
  <c r="KF65" i="14"/>
  <c r="KG65" i="14"/>
  <c r="KH65" i="14"/>
  <c r="KI65" i="14"/>
  <c r="KJ65" i="14"/>
  <c r="KK65" i="14"/>
  <c r="KL65" i="14"/>
  <c r="KM65" i="14"/>
  <c r="KN65" i="14"/>
  <c r="KO65" i="14"/>
  <c r="KP65" i="14"/>
  <c r="KQ65" i="14"/>
  <c r="KR65" i="14"/>
  <c r="KS65" i="14"/>
  <c r="KT65" i="14"/>
  <c r="KU65" i="14"/>
  <c r="KV65" i="14"/>
  <c r="KW65" i="14"/>
  <c r="KX65" i="14"/>
  <c r="KY65" i="14"/>
  <c r="KZ65" i="14"/>
  <c r="LA65" i="14"/>
  <c r="LB65" i="14"/>
  <c r="LC65" i="14"/>
  <c r="LD65" i="14"/>
  <c r="LE65" i="14"/>
  <c r="LF65" i="14"/>
  <c r="LG65" i="14"/>
  <c r="LH65" i="14"/>
  <c r="LI65" i="14"/>
  <c r="LJ65" i="14"/>
  <c r="LK65" i="14"/>
  <c r="LL65" i="14"/>
  <c r="LM65" i="14"/>
  <c r="LN65" i="14"/>
  <c r="LO65" i="14"/>
  <c r="LP65" i="14"/>
  <c r="LQ65" i="14"/>
  <c r="LR65" i="14"/>
  <c r="LS65" i="14"/>
  <c r="LT65" i="14"/>
  <c r="LU65" i="14"/>
  <c r="LV65" i="14"/>
  <c r="LW65" i="14"/>
  <c r="LX65" i="14"/>
  <c r="LY65" i="14"/>
  <c r="LZ65" i="14"/>
  <c r="MA65" i="14"/>
  <c r="MB65" i="14"/>
  <c r="MC65" i="14"/>
  <c r="MD65" i="14"/>
  <c r="ME65" i="14"/>
  <c r="MF65" i="14"/>
  <c r="MG65" i="14"/>
  <c r="MH65" i="14"/>
  <c r="MI65" i="14"/>
  <c r="MJ65" i="14"/>
  <c r="MK65" i="14"/>
  <c r="ML65" i="14"/>
  <c r="MM65" i="14"/>
  <c r="MN65" i="14"/>
  <c r="MO65" i="14"/>
  <c r="MP65" i="14"/>
  <c r="MQ65" i="14"/>
  <c r="MR65" i="14"/>
  <c r="MS65" i="14"/>
  <c r="MT65" i="14"/>
  <c r="MU65" i="14"/>
  <c r="MV65" i="14"/>
  <c r="MW65" i="14"/>
  <c r="MX65" i="14"/>
  <c r="MY65" i="14"/>
  <c r="MZ65" i="14"/>
  <c r="NA65" i="14"/>
  <c r="NB65" i="14"/>
  <c r="NC65" i="14"/>
  <c r="ND65" i="14"/>
  <c r="NE65" i="14"/>
  <c r="NF65" i="14"/>
  <c r="NG65" i="14"/>
  <c r="NH65" i="14"/>
  <c r="NI65" i="14"/>
  <c r="NJ65" i="14"/>
  <c r="NK65" i="14"/>
  <c r="NL65" i="14"/>
  <c r="NM65" i="14"/>
  <c r="NN65" i="14"/>
  <c r="NO65" i="14"/>
  <c r="NP65" i="14"/>
  <c r="NQ65" i="14"/>
  <c r="NR65" i="14"/>
  <c r="NS65" i="14"/>
  <c r="NT65" i="14"/>
  <c r="NU65" i="14"/>
  <c r="NV65" i="14"/>
  <c r="NW65" i="14"/>
  <c r="NX65" i="14"/>
  <c r="NY65" i="14"/>
  <c r="NZ65" i="14"/>
  <c r="OA65" i="14"/>
  <c r="OB65" i="14"/>
  <c r="OC65" i="14"/>
  <c r="OD65" i="14"/>
  <c r="OE65" i="14"/>
  <c r="OF65" i="14"/>
  <c r="OG65" i="14"/>
  <c r="OH65" i="14"/>
  <c r="OI65" i="14"/>
  <c r="OJ65" i="14"/>
  <c r="OK65" i="14"/>
  <c r="B66" i="14"/>
  <c r="B65" i="14"/>
  <c r="C64" i="14"/>
  <c r="D64" i="14"/>
  <c r="E64" i="14"/>
  <c r="F64" i="14"/>
  <c r="G64" i="14"/>
  <c r="H64" i="14"/>
  <c r="I64" i="14"/>
  <c r="J64" i="14"/>
  <c r="K64" i="14"/>
  <c r="L64" i="14"/>
  <c r="M64" i="14"/>
  <c r="N64" i="14"/>
  <c r="O64" i="14"/>
  <c r="P64" i="14"/>
  <c r="Q64" i="14"/>
  <c r="R64" i="14"/>
  <c r="S64" i="14"/>
  <c r="T64" i="14"/>
  <c r="U64" i="14"/>
  <c r="V64" i="14"/>
  <c r="W64" i="14"/>
  <c r="X64" i="14"/>
  <c r="Y64" i="14"/>
  <c r="Z64" i="14"/>
  <c r="AA64" i="14"/>
  <c r="AB64" i="14"/>
  <c r="AC64" i="14"/>
  <c r="AD64" i="14"/>
  <c r="AE64" i="14"/>
  <c r="AF64" i="14"/>
  <c r="AG64" i="14"/>
  <c r="AH64" i="14"/>
  <c r="AI64" i="14"/>
  <c r="AJ64" i="14"/>
  <c r="AK64" i="14"/>
  <c r="AL64" i="14"/>
  <c r="AM64" i="14"/>
  <c r="AN64" i="14"/>
  <c r="AO64" i="14"/>
  <c r="AP64" i="14"/>
  <c r="AQ64" i="14"/>
  <c r="AR64" i="14"/>
  <c r="AS64" i="14"/>
  <c r="AT64" i="14"/>
  <c r="AU64" i="14"/>
  <c r="AV64" i="14"/>
  <c r="AW64" i="14"/>
  <c r="AX64" i="14"/>
  <c r="AY64" i="14"/>
  <c r="AZ64" i="14"/>
  <c r="BA64" i="14"/>
  <c r="BB64" i="14"/>
  <c r="BC64" i="14"/>
  <c r="BD64" i="14"/>
  <c r="BE64" i="14"/>
  <c r="BF64" i="14"/>
  <c r="BG64" i="14"/>
  <c r="BH64" i="14"/>
  <c r="BI64" i="14"/>
  <c r="BJ64" i="14"/>
  <c r="BK64" i="14"/>
  <c r="BL64" i="14"/>
  <c r="BM64" i="14"/>
  <c r="BN64" i="14"/>
  <c r="BO64" i="14"/>
  <c r="BP64" i="14"/>
  <c r="BQ64" i="14"/>
  <c r="BR64" i="14"/>
  <c r="BS64" i="14"/>
  <c r="BT64" i="14"/>
  <c r="BU64" i="14"/>
  <c r="BV64" i="14"/>
  <c r="BW64" i="14"/>
  <c r="BX64" i="14"/>
  <c r="BY64" i="14"/>
  <c r="BZ64" i="14"/>
  <c r="CA64" i="14"/>
  <c r="CB64" i="14"/>
  <c r="CC64" i="14"/>
  <c r="CD64" i="14"/>
  <c r="CE64" i="14"/>
  <c r="CF64" i="14"/>
  <c r="CG64" i="14"/>
  <c r="CH64" i="14"/>
  <c r="CI64" i="14"/>
  <c r="CJ64" i="14"/>
  <c r="CK64" i="14"/>
  <c r="CL64" i="14"/>
  <c r="CM64" i="14"/>
  <c r="CN64" i="14"/>
  <c r="CO64" i="14"/>
  <c r="CP64" i="14"/>
  <c r="CQ64" i="14"/>
  <c r="CR64" i="14"/>
  <c r="CS64" i="14"/>
  <c r="CT64" i="14"/>
  <c r="CU64" i="14"/>
  <c r="CV64" i="14"/>
  <c r="CW64" i="14"/>
  <c r="CX64" i="14"/>
  <c r="CY64" i="14"/>
  <c r="CZ64" i="14"/>
  <c r="DA64" i="14"/>
  <c r="DB64" i="14"/>
  <c r="DC64" i="14"/>
  <c r="DD64" i="14"/>
  <c r="DE64" i="14"/>
  <c r="DF64" i="14"/>
  <c r="DG64" i="14"/>
  <c r="DH64" i="14"/>
  <c r="DI64" i="14"/>
  <c r="DJ64" i="14"/>
  <c r="DK64" i="14"/>
  <c r="DL64" i="14"/>
  <c r="DM64" i="14"/>
  <c r="DN64" i="14"/>
  <c r="DO64" i="14"/>
  <c r="DP64" i="14"/>
  <c r="DQ64" i="14"/>
  <c r="DR64" i="14"/>
  <c r="DS64" i="14"/>
  <c r="DT64" i="14"/>
  <c r="DU64" i="14"/>
  <c r="DV64" i="14"/>
  <c r="DW64" i="14"/>
  <c r="DX64" i="14"/>
  <c r="DY64" i="14"/>
  <c r="DZ64" i="14"/>
  <c r="EA64" i="14"/>
  <c r="EB64" i="14"/>
  <c r="EC64" i="14"/>
  <c r="ED64" i="14"/>
  <c r="EE64" i="14"/>
  <c r="EF64" i="14"/>
  <c r="EG64" i="14"/>
  <c r="EH64" i="14"/>
  <c r="EI64" i="14"/>
  <c r="EJ64" i="14"/>
  <c r="EK64" i="14"/>
  <c r="EL64" i="14"/>
  <c r="EM64" i="14"/>
  <c r="EN64" i="14"/>
  <c r="EO64" i="14"/>
  <c r="EP64" i="14"/>
  <c r="EQ64" i="14"/>
  <c r="ER64" i="14"/>
  <c r="ES64" i="14"/>
  <c r="ET64" i="14"/>
  <c r="EU64" i="14"/>
  <c r="EV64" i="14"/>
  <c r="EW64" i="14"/>
  <c r="EX64" i="14"/>
  <c r="EY64" i="14"/>
  <c r="EZ64" i="14"/>
  <c r="FA64" i="14"/>
  <c r="FB64" i="14"/>
  <c r="FC64" i="14"/>
  <c r="FD64" i="14"/>
  <c r="FE64" i="14"/>
  <c r="FF64" i="14"/>
  <c r="FG64" i="14"/>
  <c r="FH64" i="14"/>
  <c r="FI64" i="14"/>
  <c r="FJ64" i="14"/>
  <c r="FK64" i="14"/>
  <c r="FL64" i="14"/>
  <c r="FM64" i="14"/>
  <c r="FN64" i="14"/>
  <c r="FO64" i="14"/>
  <c r="FP64" i="14"/>
  <c r="FQ64" i="14"/>
  <c r="FR64" i="14"/>
  <c r="FS64" i="14"/>
  <c r="FT64" i="14"/>
  <c r="FU64" i="14"/>
  <c r="FV64" i="14"/>
  <c r="FW64" i="14"/>
  <c r="FX64" i="14"/>
  <c r="FY64" i="14"/>
  <c r="FZ64" i="14"/>
  <c r="GA64" i="14"/>
  <c r="GB64" i="14"/>
  <c r="GC64" i="14"/>
  <c r="GD64" i="14"/>
  <c r="GE64" i="14"/>
  <c r="GF64" i="14"/>
  <c r="GG64" i="14"/>
  <c r="GH64" i="14"/>
  <c r="GI64" i="14"/>
  <c r="GJ64" i="14"/>
  <c r="GK64" i="14"/>
  <c r="GL64" i="14"/>
  <c r="GM64" i="14"/>
  <c r="GN64" i="14"/>
  <c r="GO64" i="14"/>
  <c r="GP64" i="14"/>
  <c r="GQ64" i="14"/>
  <c r="GR64" i="14"/>
  <c r="GS64" i="14"/>
  <c r="GT64" i="14"/>
  <c r="GU64" i="14"/>
  <c r="GV64" i="14"/>
  <c r="GW64" i="14"/>
  <c r="GX64" i="14"/>
  <c r="GY64" i="14"/>
  <c r="GZ64" i="14"/>
  <c r="HA64" i="14"/>
  <c r="HB64" i="14"/>
  <c r="HC64" i="14"/>
  <c r="HD64" i="14"/>
  <c r="HE64" i="14"/>
  <c r="HF64" i="14"/>
  <c r="HG64" i="14"/>
  <c r="HH64" i="14"/>
  <c r="HI64" i="14"/>
  <c r="HJ64" i="14"/>
  <c r="HK64" i="14"/>
  <c r="HL64" i="14"/>
  <c r="HM64" i="14"/>
  <c r="HN64" i="14"/>
  <c r="HO64" i="14"/>
  <c r="HP64" i="14"/>
  <c r="HQ64" i="14"/>
  <c r="HR64" i="14"/>
  <c r="HS64" i="14"/>
  <c r="HT64" i="14"/>
  <c r="HU64" i="14"/>
  <c r="HV64" i="14"/>
  <c r="HW64" i="14"/>
  <c r="HX64" i="14"/>
  <c r="HY64" i="14"/>
  <c r="HZ64" i="14"/>
  <c r="IA64" i="14"/>
  <c r="IB64" i="14"/>
  <c r="IC64" i="14"/>
  <c r="ID64" i="14"/>
  <c r="IE64" i="14"/>
  <c r="IF64" i="14"/>
  <c r="IG64" i="14"/>
  <c r="IH64" i="14"/>
  <c r="II64" i="14"/>
  <c r="IJ64" i="14"/>
  <c r="IK64" i="14"/>
  <c r="IL64" i="14"/>
  <c r="IM64" i="14"/>
  <c r="IN64" i="14"/>
  <c r="IO64" i="14"/>
  <c r="IP64" i="14"/>
  <c r="IQ64" i="14"/>
  <c r="IR64" i="14"/>
  <c r="IS64" i="14"/>
  <c r="IT64" i="14"/>
  <c r="IU64" i="14"/>
  <c r="IV64" i="14"/>
  <c r="IW64" i="14"/>
  <c r="IX64" i="14"/>
  <c r="IY64" i="14"/>
  <c r="IZ64" i="14"/>
  <c r="JA64" i="14"/>
  <c r="JB64" i="14"/>
  <c r="JC64" i="14"/>
  <c r="JD64" i="14"/>
  <c r="JE64" i="14"/>
  <c r="JF64" i="14"/>
  <c r="JG64" i="14"/>
  <c r="JH64" i="14"/>
  <c r="JI64" i="14"/>
  <c r="JJ64" i="14"/>
  <c r="JK64" i="14"/>
  <c r="JL64" i="14"/>
  <c r="JM64" i="14"/>
  <c r="JN64" i="14"/>
  <c r="JO64" i="14"/>
  <c r="JP64" i="14"/>
  <c r="JQ64" i="14"/>
  <c r="JR64" i="14"/>
  <c r="JS64" i="14"/>
  <c r="JT64" i="14"/>
  <c r="JU64" i="14"/>
  <c r="JV64" i="14"/>
  <c r="JW64" i="14"/>
  <c r="JX64" i="14"/>
  <c r="JY64" i="14"/>
  <c r="JZ64" i="14"/>
  <c r="KA64" i="14"/>
  <c r="KB64" i="14"/>
  <c r="KC64" i="14"/>
  <c r="KD64" i="14"/>
  <c r="KE64" i="14"/>
  <c r="KF64" i="14"/>
  <c r="KG64" i="14"/>
  <c r="KH64" i="14"/>
  <c r="KI64" i="14"/>
  <c r="KJ64" i="14"/>
  <c r="KK64" i="14"/>
  <c r="KL64" i="14"/>
  <c r="KM64" i="14"/>
  <c r="KN64" i="14"/>
  <c r="KO64" i="14"/>
  <c r="KP64" i="14"/>
  <c r="KQ64" i="14"/>
  <c r="KR64" i="14"/>
  <c r="KS64" i="14"/>
  <c r="KT64" i="14"/>
  <c r="KU64" i="14"/>
  <c r="KV64" i="14"/>
  <c r="KW64" i="14"/>
  <c r="KX64" i="14"/>
  <c r="KY64" i="14"/>
  <c r="KZ64" i="14"/>
  <c r="LA64" i="14"/>
  <c r="LB64" i="14"/>
  <c r="LC64" i="14"/>
  <c r="LD64" i="14"/>
  <c r="LE64" i="14"/>
  <c r="LF64" i="14"/>
  <c r="LG64" i="14"/>
  <c r="LH64" i="14"/>
  <c r="LI64" i="14"/>
  <c r="LJ64" i="14"/>
  <c r="LK64" i="14"/>
  <c r="LL64" i="14"/>
  <c r="LM64" i="14"/>
  <c r="LN64" i="14"/>
  <c r="LO64" i="14"/>
  <c r="LP64" i="14"/>
  <c r="LQ64" i="14"/>
  <c r="LR64" i="14"/>
  <c r="LS64" i="14"/>
  <c r="LT64" i="14"/>
  <c r="LU64" i="14"/>
  <c r="LV64" i="14"/>
  <c r="LW64" i="14"/>
  <c r="LX64" i="14"/>
  <c r="LY64" i="14"/>
  <c r="LZ64" i="14"/>
  <c r="MA64" i="14"/>
  <c r="MB64" i="14"/>
  <c r="MC64" i="14"/>
  <c r="MD64" i="14"/>
  <c r="ME64" i="14"/>
  <c r="MF64" i="14"/>
  <c r="MG64" i="14"/>
  <c r="MH64" i="14"/>
  <c r="MI64" i="14"/>
  <c r="MJ64" i="14"/>
  <c r="MK64" i="14"/>
  <c r="ML64" i="14"/>
  <c r="MM64" i="14"/>
  <c r="MN64" i="14"/>
  <c r="MO64" i="14"/>
  <c r="MP64" i="14"/>
  <c r="MQ64" i="14"/>
  <c r="MR64" i="14"/>
  <c r="MS64" i="14"/>
  <c r="MT64" i="14"/>
  <c r="MU64" i="14"/>
  <c r="MV64" i="14"/>
  <c r="MW64" i="14"/>
  <c r="MX64" i="14"/>
  <c r="MY64" i="14"/>
  <c r="MZ64" i="14"/>
  <c r="NA64" i="14"/>
  <c r="NB64" i="14"/>
  <c r="NC64" i="14"/>
  <c r="ND64" i="14"/>
  <c r="NE64" i="14"/>
  <c r="NF64" i="14"/>
  <c r="NG64" i="14"/>
  <c r="NH64" i="14"/>
  <c r="NI64" i="14"/>
  <c r="NJ64" i="14"/>
  <c r="NK64" i="14"/>
  <c r="NL64" i="14"/>
  <c r="NM64" i="14"/>
  <c r="NN64" i="14"/>
  <c r="NO64" i="14"/>
  <c r="NP64" i="14"/>
  <c r="NQ64" i="14"/>
  <c r="NR64" i="14"/>
  <c r="NS64" i="14"/>
  <c r="NT64" i="14"/>
  <c r="NU64" i="14"/>
  <c r="NV64" i="14"/>
  <c r="NW64" i="14"/>
  <c r="NX64" i="14"/>
  <c r="NY64" i="14"/>
  <c r="NZ64" i="14"/>
  <c r="OA64" i="14"/>
  <c r="OB64" i="14"/>
  <c r="OC64" i="14"/>
  <c r="OD64" i="14"/>
  <c r="OE64" i="14"/>
  <c r="OF64" i="14"/>
  <c r="OG64" i="14"/>
  <c r="OH64" i="14"/>
  <c r="OI64" i="14"/>
  <c r="OJ64" i="14"/>
  <c r="OK64" i="14"/>
  <c r="B64" i="14"/>
  <c r="C57" i="14"/>
  <c r="B59" i="14"/>
  <c r="F57" i="14"/>
  <c r="G57" i="14"/>
  <c r="H57" i="14"/>
  <c r="I57" i="14"/>
  <c r="J57" i="14"/>
  <c r="K57" i="14"/>
  <c r="L57" i="14"/>
  <c r="M57" i="14"/>
  <c r="N57" i="14"/>
  <c r="O57" i="14"/>
  <c r="P57" i="14"/>
  <c r="Q57" i="14"/>
  <c r="R57" i="14"/>
  <c r="S57" i="14"/>
  <c r="T57" i="14"/>
  <c r="U57" i="14"/>
  <c r="V57" i="14"/>
  <c r="W57" i="14"/>
  <c r="X57" i="14"/>
  <c r="Y57" i="14"/>
  <c r="Z57" i="14"/>
  <c r="AA57" i="14"/>
  <c r="AB57" i="14"/>
  <c r="AC57" i="14"/>
  <c r="AD57" i="14"/>
  <c r="AE57" i="14"/>
  <c r="AF57" i="14"/>
  <c r="AG57" i="14"/>
  <c r="AH57" i="14"/>
  <c r="AI57" i="14"/>
  <c r="AJ57" i="14"/>
  <c r="AK57" i="14"/>
  <c r="AL57" i="14"/>
  <c r="AM57" i="14"/>
  <c r="AN57" i="14"/>
  <c r="AO57" i="14"/>
  <c r="AP57" i="14"/>
  <c r="AQ57" i="14"/>
  <c r="AR57" i="14"/>
  <c r="AS57" i="14"/>
  <c r="AT57" i="14"/>
  <c r="AU57" i="14"/>
  <c r="AV57" i="14"/>
  <c r="AW57" i="14"/>
  <c r="AX57" i="14"/>
  <c r="AY57" i="14"/>
  <c r="AZ57" i="14"/>
  <c r="BA57" i="14"/>
  <c r="BB57" i="14"/>
  <c r="BC57" i="14"/>
  <c r="BD57" i="14"/>
  <c r="BE57" i="14"/>
  <c r="BF57" i="14"/>
  <c r="BG57" i="14"/>
  <c r="BH57" i="14"/>
  <c r="BI57" i="14"/>
  <c r="BJ57" i="14"/>
  <c r="BK57" i="14"/>
  <c r="BL57" i="14"/>
  <c r="BM57" i="14"/>
  <c r="BN57" i="14"/>
  <c r="BO57" i="14"/>
  <c r="BP57" i="14"/>
  <c r="BQ57" i="14"/>
  <c r="BR57" i="14"/>
  <c r="BS57" i="14"/>
  <c r="BT57" i="14"/>
  <c r="BU57" i="14"/>
  <c r="BV57" i="14"/>
  <c r="BW57" i="14"/>
  <c r="BX57" i="14"/>
  <c r="BY57" i="14"/>
  <c r="BZ57" i="14"/>
  <c r="CA57" i="14"/>
  <c r="CB57" i="14"/>
  <c r="CC57" i="14"/>
  <c r="CD57" i="14"/>
  <c r="CE57" i="14"/>
  <c r="CF57" i="14"/>
  <c r="CG57" i="14"/>
  <c r="CH57" i="14"/>
  <c r="CI57" i="14"/>
  <c r="CJ57" i="14"/>
  <c r="CK57" i="14"/>
  <c r="CL57" i="14"/>
  <c r="CM57" i="14"/>
  <c r="CN57" i="14"/>
  <c r="CO57" i="14"/>
  <c r="CP57" i="14"/>
  <c r="CQ57" i="14"/>
  <c r="CR57" i="14"/>
  <c r="CS57" i="14"/>
  <c r="CT57" i="14"/>
  <c r="CU57" i="14"/>
  <c r="CV57" i="14"/>
  <c r="CW57" i="14"/>
  <c r="CX57" i="14"/>
  <c r="CY57" i="14"/>
  <c r="CZ57" i="14"/>
  <c r="DA57" i="14"/>
  <c r="DB57" i="14"/>
  <c r="DC57" i="14"/>
  <c r="DD57" i="14"/>
  <c r="DE57" i="14"/>
  <c r="DF57" i="14"/>
  <c r="DG57" i="14"/>
  <c r="DH57" i="14"/>
  <c r="DI57" i="14"/>
  <c r="DJ57" i="14"/>
  <c r="DK57" i="14"/>
  <c r="DL57" i="14"/>
  <c r="DM57" i="14"/>
  <c r="DN57" i="14"/>
  <c r="DO57" i="14"/>
  <c r="DP57" i="14"/>
  <c r="DQ57" i="14"/>
  <c r="DR57" i="14"/>
  <c r="DS57" i="14"/>
  <c r="DT57" i="14"/>
  <c r="DU57" i="14"/>
  <c r="DV57" i="14"/>
  <c r="DW57" i="14"/>
  <c r="DX57" i="14"/>
  <c r="DY57" i="14"/>
  <c r="DZ57" i="14"/>
  <c r="EA57" i="14"/>
  <c r="EB57" i="14"/>
  <c r="EC57" i="14"/>
  <c r="ED57" i="14"/>
  <c r="EE57" i="14"/>
  <c r="EF57" i="14"/>
  <c r="EG57" i="14"/>
  <c r="EH57" i="14"/>
  <c r="EI57" i="14"/>
  <c r="EJ57" i="14"/>
  <c r="EK57" i="14"/>
  <c r="EL57" i="14"/>
  <c r="EM57" i="14"/>
  <c r="EN57" i="14"/>
  <c r="EO57" i="14"/>
  <c r="EP57" i="14"/>
  <c r="EQ57" i="14"/>
  <c r="ER57" i="14"/>
  <c r="ES57" i="14"/>
  <c r="ET57" i="14"/>
  <c r="EU57" i="14"/>
  <c r="EV57" i="14"/>
  <c r="EW57" i="14"/>
  <c r="EX57" i="14"/>
  <c r="EY57" i="14"/>
  <c r="EZ57" i="14"/>
  <c r="FA57" i="14"/>
  <c r="FB57" i="14"/>
  <c r="FC57" i="14"/>
  <c r="FD57" i="14"/>
  <c r="FE57" i="14"/>
  <c r="FF57" i="14"/>
  <c r="FG57" i="14"/>
  <c r="FH57" i="14"/>
  <c r="FI57" i="14"/>
  <c r="FJ57" i="14"/>
  <c r="FK57" i="14"/>
  <c r="FL57" i="14"/>
  <c r="FM57" i="14"/>
  <c r="FN57" i="14"/>
  <c r="FO57" i="14"/>
  <c r="FP57" i="14"/>
  <c r="FQ57" i="14"/>
  <c r="FR57" i="14"/>
  <c r="FS57" i="14"/>
  <c r="FT57" i="14"/>
  <c r="FU57" i="14"/>
  <c r="FV57" i="14"/>
  <c r="FW57" i="14"/>
  <c r="FX57" i="14"/>
  <c r="FY57" i="14"/>
  <c r="FZ57" i="14"/>
  <c r="GA57" i="14"/>
  <c r="GB57" i="14"/>
  <c r="GC57" i="14"/>
  <c r="GD57" i="14"/>
  <c r="GE57" i="14"/>
  <c r="GF57" i="14"/>
  <c r="GG57" i="14"/>
  <c r="GH57" i="14"/>
  <c r="GI57" i="14"/>
  <c r="GJ57" i="14"/>
  <c r="GK57" i="14"/>
  <c r="GL57" i="14"/>
  <c r="GM57" i="14"/>
  <c r="GN57" i="14"/>
  <c r="GO57" i="14"/>
  <c r="GP57" i="14"/>
  <c r="GQ57" i="14"/>
  <c r="GR57" i="14"/>
  <c r="GS57" i="14"/>
  <c r="GT57" i="14"/>
  <c r="GU57" i="14"/>
  <c r="GV57" i="14"/>
  <c r="GW57" i="14"/>
  <c r="GX57" i="14"/>
  <c r="GY57" i="14"/>
  <c r="GZ57" i="14"/>
  <c r="HA57" i="14"/>
  <c r="HB57" i="14"/>
  <c r="HC57" i="14"/>
  <c r="HD57" i="14"/>
  <c r="HE57" i="14"/>
  <c r="HF57" i="14"/>
  <c r="HG57" i="14"/>
  <c r="HH57" i="14"/>
  <c r="HI57" i="14"/>
  <c r="HJ57" i="14"/>
  <c r="HK57" i="14"/>
  <c r="HL57" i="14"/>
  <c r="HM57" i="14"/>
  <c r="HN57" i="14"/>
  <c r="HO57" i="14"/>
  <c r="HP57" i="14"/>
  <c r="HQ57" i="14"/>
  <c r="HR57" i="14"/>
  <c r="HS57" i="14"/>
  <c r="HT57" i="14"/>
  <c r="HU57" i="14"/>
  <c r="HV57" i="14"/>
  <c r="HW57" i="14"/>
  <c r="HX57" i="14"/>
  <c r="HY57" i="14"/>
  <c r="HZ57" i="14"/>
  <c r="IA57" i="14"/>
  <c r="IB57" i="14"/>
  <c r="IC57" i="14"/>
  <c r="ID57" i="14"/>
  <c r="IE57" i="14"/>
  <c r="IF57" i="14"/>
  <c r="IG57" i="14"/>
  <c r="IH57" i="14"/>
  <c r="II57" i="14"/>
  <c r="IJ57" i="14"/>
  <c r="IK57" i="14"/>
  <c r="IL57" i="14"/>
  <c r="IM57" i="14"/>
  <c r="IN57" i="14"/>
  <c r="IO57" i="14"/>
  <c r="IP57" i="14"/>
  <c r="IQ57" i="14"/>
  <c r="IR57" i="14"/>
  <c r="IS57" i="14"/>
  <c r="IT57" i="14"/>
  <c r="IU57" i="14"/>
  <c r="IV57" i="14"/>
  <c r="IW57" i="14"/>
  <c r="IX57" i="14"/>
  <c r="IY57" i="14"/>
  <c r="IZ57" i="14"/>
  <c r="JA57" i="14"/>
  <c r="JB57" i="14"/>
  <c r="JC57" i="14"/>
  <c r="JD57" i="14"/>
  <c r="JE57" i="14"/>
  <c r="JF57" i="14"/>
  <c r="JG57" i="14"/>
  <c r="JH57" i="14"/>
  <c r="JI57" i="14"/>
  <c r="JJ57" i="14"/>
  <c r="JK57" i="14"/>
  <c r="JL57" i="14"/>
  <c r="JM57" i="14"/>
  <c r="JN57" i="14"/>
  <c r="JO57" i="14"/>
  <c r="JP57" i="14"/>
  <c r="JQ57" i="14"/>
  <c r="JR57" i="14"/>
  <c r="JS57" i="14"/>
  <c r="JT57" i="14"/>
  <c r="JU57" i="14"/>
  <c r="JV57" i="14"/>
  <c r="JW57" i="14"/>
  <c r="JX57" i="14"/>
  <c r="JY57" i="14"/>
  <c r="JZ57" i="14"/>
  <c r="KA57" i="14"/>
  <c r="KB57" i="14"/>
  <c r="KC57" i="14"/>
  <c r="KD57" i="14"/>
  <c r="KE57" i="14"/>
  <c r="KF57" i="14"/>
  <c r="KG57" i="14"/>
  <c r="KH57" i="14"/>
  <c r="KI57" i="14"/>
  <c r="KJ57" i="14"/>
  <c r="KK57" i="14"/>
  <c r="KL57" i="14"/>
  <c r="KM57" i="14"/>
  <c r="KN57" i="14"/>
  <c r="KO57" i="14"/>
  <c r="KP57" i="14"/>
  <c r="KQ57" i="14"/>
  <c r="KR57" i="14"/>
  <c r="KS57" i="14"/>
  <c r="KT57" i="14"/>
  <c r="KU57" i="14"/>
  <c r="KV57" i="14"/>
  <c r="KW57" i="14"/>
  <c r="KX57" i="14"/>
  <c r="KY57" i="14"/>
  <c r="KZ57" i="14"/>
  <c r="LA57" i="14"/>
  <c r="LB57" i="14"/>
  <c r="LC57" i="14"/>
  <c r="LD57" i="14"/>
  <c r="LE57" i="14"/>
  <c r="LF57" i="14"/>
  <c r="LG57" i="14"/>
  <c r="LH57" i="14"/>
  <c r="LI57" i="14"/>
  <c r="LJ57" i="14"/>
  <c r="LK57" i="14"/>
  <c r="LL57" i="14"/>
  <c r="LM57" i="14"/>
  <c r="LN57" i="14"/>
  <c r="LO57" i="14"/>
  <c r="LP57" i="14"/>
  <c r="LQ57" i="14"/>
  <c r="LR57" i="14"/>
  <c r="LS57" i="14"/>
  <c r="LT57" i="14"/>
  <c r="LU57" i="14"/>
  <c r="LV57" i="14"/>
  <c r="LW57" i="14"/>
  <c r="LX57" i="14"/>
  <c r="LY57" i="14"/>
  <c r="LZ57" i="14"/>
  <c r="MA57" i="14"/>
  <c r="MB57" i="14"/>
  <c r="MC57" i="14"/>
  <c r="MD57" i="14"/>
  <c r="ME57" i="14"/>
  <c r="MF57" i="14"/>
  <c r="MG57" i="14"/>
  <c r="MH57" i="14"/>
  <c r="MI57" i="14"/>
  <c r="MJ57" i="14"/>
  <c r="MK57" i="14"/>
  <c r="ML57" i="14"/>
  <c r="MM57" i="14"/>
  <c r="MN57" i="14"/>
  <c r="MO57" i="14"/>
  <c r="MP57" i="14"/>
  <c r="MQ57" i="14"/>
  <c r="MR57" i="14"/>
  <c r="MS57" i="14"/>
  <c r="MT57" i="14"/>
  <c r="MU57" i="14"/>
  <c r="MV57" i="14"/>
  <c r="MW57" i="14"/>
  <c r="MX57" i="14"/>
  <c r="MY57" i="14"/>
  <c r="MZ57" i="14"/>
  <c r="NA57" i="14"/>
  <c r="NB57" i="14"/>
  <c r="NC57" i="14"/>
  <c r="ND57" i="14"/>
  <c r="NE57" i="14"/>
  <c r="NF57" i="14"/>
  <c r="NG57" i="14"/>
  <c r="NH57" i="14"/>
  <c r="NI57" i="14"/>
  <c r="NJ57" i="14"/>
  <c r="NK57" i="14"/>
  <c r="NL57" i="14"/>
  <c r="NM57" i="14"/>
  <c r="NN57" i="14"/>
  <c r="NO57" i="14"/>
  <c r="NP57" i="14"/>
  <c r="NQ57" i="14"/>
  <c r="NR57" i="14"/>
  <c r="NS57" i="14"/>
  <c r="NT57" i="14"/>
  <c r="NU57" i="14"/>
  <c r="NV57" i="14"/>
  <c r="NW57" i="14"/>
  <c r="NX57" i="14"/>
  <c r="NY57" i="14"/>
  <c r="NZ57" i="14"/>
  <c r="OA57" i="14"/>
  <c r="OB57" i="14"/>
  <c r="OC57" i="14"/>
  <c r="OD57" i="14"/>
  <c r="OE57" i="14"/>
  <c r="OF57" i="14"/>
  <c r="OG57" i="14"/>
  <c r="OH57" i="14"/>
  <c r="OI57" i="14"/>
  <c r="OJ57" i="14"/>
  <c r="D57" i="14"/>
  <c r="E57" i="14"/>
  <c r="JN45" i="14"/>
  <c r="JO45" i="14"/>
  <c r="JP45" i="14"/>
  <c r="JQ45" i="14"/>
  <c r="JR45" i="14"/>
  <c r="JS45" i="14"/>
  <c r="JT45" i="14"/>
  <c r="JU45" i="14"/>
  <c r="JV45" i="14"/>
  <c r="JW45" i="14"/>
  <c r="JX45" i="14"/>
  <c r="JY45" i="14"/>
  <c r="JZ45" i="14"/>
  <c r="KA45" i="14"/>
  <c r="KB45" i="14"/>
  <c r="KC45" i="14"/>
  <c r="KD45" i="14"/>
  <c r="KE45" i="14"/>
  <c r="KF45" i="14"/>
  <c r="KG45" i="14"/>
  <c r="KH45" i="14"/>
  <c r="KI45" i="14"/>
  <c r="KJ45" i="14"/>
  <c r="KK45" i="14"/>
  <c r="KL45" i="14"/>
  <c r="KM45" i="14"/>
  <c r="KN45" i="14"/>
  <c r="KO45" i="14"/>
  <c r="KP45" i="14"/>
  <c r="KQ45" i="14"/>
  <c r="KR45" i="14"/>
  <c r="KS45" i="14"/>
  <c r="KT45" i="14"/>
  <c r="KU45" i="14"/>
  <c r="KV45" i="14"/>
  <c r="KW45" i="14"/>
  <c r="KX45" i="14"/>
  <c r="KY45" i="14"/>
  <c r="KZ45" i="14"/>
  <c r="LA45" i="14"/>
  <c r="LB45" i="14"/>
  <c r="LC45" i="14"/>
  <c r="LD45" i="14"/>
  <c r="LE45" i="14"/>
  <c r="LF45" i="14"/>
  <c r="LG45" i="14"/>
  <c r="LH45" i="14"/>
  <c r="LI45" i="14"/>
  <c r="LJ45" i="14"/>
  <c r="LK45" i="14"/>
  <c r="LL45" i="14"/>
  <c r="LM45" i="14"/>
  <c r="LN45" i="14"/>
  <c r="LO45" i="14"/>
  <c r="LP45" i="14"/>
  <c r="LQ45" i="14"/>
  <c r="LR45" i="14"/>
  <c r="LS45" i="14"/>
  <c r="LT45" i="14"/>
  <c r="LU45" i="14"/>
  <c r="LV45" i="14"/>
  <c r="LW45" i="14"/>
  <c r="LX45" i="14"/>
  <c r="LY45" i="14"/>
  <c r="LZ45" i="14"/>
  <c r="MA45" i="14"/>
  <c r="MB45" i="14"/>
  <c r="MC45" i="14"/>
  <c r="MD45" i="14"/>
  <c r="ME45" i="14"/>
  <c r="MF45" i="14"/>
  <c r="MG45" i="14"/>
  <c r="MH45" i="14"/>
  <c r="MI45" i="14"/>
  <c r="MJ45" i="14"/>
  <c r="MK45" i="14"/>
  <c r="ML45" i="14"/>
  <c r="MM45" i="14"/>
  <c r="MN45" i="14"/>
  <c r="MO45" i="14"/>
  <c r="MP45" i="14"/>
  <c r="MQ45" i="14"/>
  <c r="MR45" i="14"/>
  <c r="MS45" i="14"/>
  <c r="MT45" i="14"/>
  <c r="MU45" i="14"/>
  <c r="MV45" i="14"/>
  <c r="MW45" i="14"/>
  <c r="MX45" i="14"/>
  <c r="MY45" i="14"/>
  <c r="MZ45" i="14"/>
  <c r="NA45" i="14"/>
  <c r="NB45" i="14"/>
  <c r="NC45" i="14"/>
  <c r="ND45" i="14"/>
  <c r="NE45" i="14"/>
  <c r="NF45" i="14"/>
  <c r="NG45" i="14"/>
  <c r="NH45" i="14"/>
  <c r="NI45" i="14"/>
  <c r="NJ45" i="14"/>
  <c r="NK45" i="14"/>
  <c r="NL45" i="14"/>
  <c r="NM45" i="14"/>
  <c r="NN45" i="14"/>
  <c r="NO45" i="14"/>
  <c r="NP45" i="14"/>
  <c r="NQ45" i="14"/>
  <c r="NR45" i="14"/>
  <c r="NS45" i="14"/>
  <c r="NT45" i="14"/>
  <c r="NU45" i="14"/>
  <c r="NV45" i="14"/>
  <c r="NW45" i="14"/>
  <c r="NX45" i="14"/>
  <c r="NY45" i="14"/>
  <c r="NZ45" i="14"/>
  <c r="OA45" i="14"/>
  <c r="OB45" i="14"/>
  <c r="OC45" i="14"/>
  <c r="OD45" i="14"/>
  <c r="OE45" i="14"/>
  <c r="OF45" i="14"/>
  <c r="OG45" i="14"/>
  <c r="OH45" i="14"/>
  <c r="OI45" i="14"/>
  <c r="OJ45" i="14"/>
  <c r="OK45" i="14"/>
  <c r="C45" i="14"/>
  <c r="D45" i="14"/>
  <c r="E45" i="14"/>
  <c r="F45" i="14"/>
  <c r="G45" i="14"/>
  <c r="H45" i="14"/>
  <c r="I45" i="14"/>
  <c r="J45" i="14"/>
  <c r="K45" i="14"/>
  <c r="L45" i="14"/>
  <c r="M45" i="14"/>
  <c r="N45" i="14"/>
  <c r="O45" i="14"/>
  <c r="P45" i="14"/>
  <c r="Q45" i="14"/>
  <c r="R45" i="14"/>
  <c r="S45" i="14"/>
  <c r="T45" i="14"/>
  <c r="U45" i="14"/>
  <c r="V45" i="14"/>
  <c r="W45" i="14"/>
  <c r="X45" i="14"/>
  <c r="Y45" i="14"/>
  <c r="Z45" i="14"/>
  <c r="AA45" i="14"/>
  <c r="AB45" i="14"/>
  <c r="AC45" i="14"/>
  <c r="AD45" i="14"/>
  <c r="AE45" i="14"/>
  <c r="AF45" i="14"/>
  <c r="AG45" i="14"/>
  <c r="AH45" i="14"/>
  <c r="AI45" i="14"/>
  <c r="AJ45" i="14"/>
  <c r="AK45" i="14"/>
  <c r="AL45" i="14"/>
  <c r="AM45" i="14"/>
  <c r="AN45" i="14"/>
  <c r="AO45" i="14"/>
  <c r="AP45" i="14"/>
  <c r="AQ45" i="14"/>
  <c r="AR45" i="14"/>
  <c r="AS45" i="14"/>
  <c r="AT45" i="14"/>
  <c r="AU45" i="14"/>
  <c r="AV45" i="14"/>
  <c r="AW45" i="14"/>
  <c r="AX45" i="14"/>
  <c r="AY45" i="14"/>
  <c r="AZ45" i="14"/>
  <c r="BA45" i="14"/>
  <c r="BB45" i="14"/>
  <c r="BC45" i="14"/>
  <c r="BD45" i="14"/>
  <c r="BE45" i="14"/>
  <c r="BF45" i="14"/>
  <c r="BG45" i="14"/>
  <c r="BH45" i="14"/>
  <c r="BI45" i="14"/>
  <c r="BJ45" i="14"/>
  <c r="BK45" i="14"/>
  <c r="BL45" i="14"/>
  <c r="BM45" i="14"/>
  <c r="BN45" i="14"/>
  <c r="BO45" i="14"/>
  <c r="BP45" i="14"/>
  <c r="BQ45" i="14"/>
  <c r="BR45" i="14"/>
  <c r="BS45" i="14"/>
  <c r="BT45" i="14"/>
  <c r="BU45" i="14"/>
  <c r="BV45" i="14"/>
  <c r="BW45" i="14"/>
  <c r="BX45" i="14"/>
  <c r="BY45" i="14"/>
  <c r="BZ45" i="14"/>
  <c r="CA45" i="14"/>
  <c r="CB45" i="14"/>
  <c r="CC45" i="14"/>
  <c r="CD45" i="14"/>
  <c r="CE45" i="14"/>
  <c r="CF45" i="14"/>
  <c r="CG45" i="14"/>
  <c r="CH45" i="14"/>
  <c r="CI45" i="14"/>
  <c r="CJ45" i="14"/>
  <c r="CK45" i="14"/>
  <c r="CL45" i="14"/>
  <c r="CM45" i="14"/>
  <c r="CN45" i="14"/>
  <c r="CO45" i="14"/>
  <c r="CP45" i="14"/>
  <c r="CQ45" i="14"/>
  <c r="CR45" i="14"/>
  <c r="CS45" i="14"/>
  <c r="CT45" i="14"/>
  <c r="CU45" i="14"/>
  <c r="CV45" i="14"/>
  <c r="CW45" i="14"/>
  <c r="CX45" i="14"/>
  <c r="CY45" i="14"/>
  <c r="CZ45" i="14"/>
  <c r="DA45" i="14"/>
  <c r="DB45" i="14"/>
  <c r="DC45" i="14"/>
  <c r="DD45" i="14"/>
  <c r="DE45" i="14"/>
  <c r="DF45" i="14"/>
  <c r="DG45" i="14"/>
  <c r="DH45" i="14"/>
  <c r="DI45" i="14"/>
  <c r="DJ45" i="14"/>
  <c r="DK45" i="14"/>
  <c r="DL45" i="14"/>
  <c r="DM45" i="14"/>
  <c r="DN45" i="14"/>
  <c r="DO45" i="14"/>
  <c r="DP45" i="14"/>
  <c r="DQ45" i="14"/>
  <c r="DR45" i="14"/>
  <c r="DS45" i="14"/>
  <c r="DT45" i="14"/>
  <c r="DU45" i="14"/>
  <c r="DV45" i="14"/>
  <c r="DW45" i="14"/>
  <c r="DX45" i="14"/>
  <c r="DY45" i="14"/>
  <c r="DZ45" i="14"/>
  <c r="EA45" i="14"/>
  <c r="EB45" i="14"/>
  <c r="EC45" i="14"/>
  <c r="ED45" i="14"/>
  <c r="EE45" i="14"/>
  <c r="EF45" i="14"/>
  <c r="EG45" i="14"/>
  <c r="EH45" i="14"/>
  <c r="EI45" i="14"/>
  <c r="EJ45" i="14"/>
  <c r="EK45" i="14"/>
  <c r="EL45" i="14"/>
  <c r="EM45" i="14"/>
  <c r="EN45" i="14"/>
  <c r="EO45" i="14"/>
  <c r="EP45" i="14"/>
  <c r="EQ45" i="14"/>
  <c r="ER45" i="14"/>
  <c r="ES45" i="14"/>
  <c r="ET45" i="14"/>
  <c r="EU45" i="14"/>
  <c r="EV45" i="14"/>
  <c r="EW45" i="14"/>
  <c r="EX45" i="14"/>
  <c r="EY45" i="14"/>
  <c r="EZ45" i="14"/>
  <c r="FA45" i="14"/>
  <c r="FB45" i="14"/>
  <c r="FC45" i="14"/>
  <c r="FD45" i="14"/>
  <c r="FE45" i="14"/>
  <c r="FF45" i="14"/>
  <c r="FG45" i="14"/>
  <c r="FH45" i="14"/>
  <c r="FI45" i="14"/>
  <c r="FJ45" i="14"/>
  <c r="FK45" i="14"/>
  <c r="FL45" i="14"/>
  <c r="FM45" i="14"/>
  <c r="FN45" i="14"/>
  <c r="FO45" i="14"/>
  <c r="FP45" i="14"/>
  <c r="FQ45" i="14"/>
  <c r="FR45" i="14"/>
  <c r="FS45" i="14"/>
  <c r="FT45" i="14"/>
  <c r="FU45" i="14"/>
  <c r="FV45" i="14"/>
  <c r="FW45" i="14"/>
  <c r="FX45" i="14"/>
  <c r="FY45" i="14"/>
  <c r="FZ45" i="14"/>
  <c r="GA45" i="14"/>
  <c r="GB45" i="14"/>
  <c r="GC45" i="14"/>
  <c r="GD45" i="14"/>
  <c r="GE45" i="14"/>
  <c r="GF45" i="14"/>
  <c r="GG45" i="14"/>
  <c r="GH45" i="14"/>
  <c r="GI45" i="14"/>
  <c r="GJ45" i="14"/>
  <c r="GK45" i="14"/>
  <c r="GL45" i="14"/>
  <c r="GM45" i="14"/>
  <c r="GN45" i="14"/>
  <c r="GO45" i="14"/>
  <c r="GP45" i="14"/>
  <c r="GQ45" i="14"/>
  <c r="GR45" i="14"/>
  <c r="GS45" i="14"/>
  <c r="GT45" i="14"/>
  <c r="GU45" i="14"/>
  <c r="GV45" i="14"/>
  <c r="GW45" i="14"/>
  <c r="GX45" i="14"/>
  <c r="GY45" i="14"/>
  <c r="GZ45" i="14"/>
  <c r="HA45" i="14"/>
  <c r="HB45" i="14"/>
  <c r="HC45" i="14"/>
  <c r="HD45" i="14"/>
  <c r="HE45" i="14"/>
  <c r="HF45" i="14"/>
  <c r="HG45" i="14"/>
  <c r="HH45" i="14"/>
  <c r="HI45" i="14"/>
  <c r="HJ45" i="14"/>
  <c r="HK45" i="14"/>
  <c r="HL45" i="14"/>
  <c r="HM45" i="14"/>
  <c r="HN45" i="14"/>
  <c r="HO45" i="14"/>
  <c r="HP45" i="14"/>
  <c r="HQ45" i="14"/>
  <c r="HR45" i="14"/>
  <c r="HS45" i="14"/>
  <c r="HT45" i="14"/>
  <c r="HU45" i="14"/>
  <c r="HV45" i="14"/>
  <c r="HW45" i="14"/>
  <c r="HX45" i="14"/>
  <c r="HY45" i="14"/>
  <c r="HZ45" i="14"/>
  <c r="IA45" i="14"/>
  <c r="IB45" i="14"/>
  <c r="IC45" i="14"/>
  <c r="ID45" i="14"/>
  <c r="IE45" i="14"/>
  <c r="IF45" i="14"/>
  <c r="IG45" i="14"/>
  <c r="IH45" i="14"/>
  <c r="II45" i="14"/>
  <c r="IJ45" i="14"/>
  <c r="IK45" i="14"/>
  <c r="IL45" i="14"/>
  <c r="IM45" i="14"/>
  <c r="IN45" i="14"/>
  <c r="IO45" i="14"/>
  <c r="IP45" i="14"/>
  <c r="IQ45" i="14"/>
  <c r="IR45" i="14"/>
  <c r="IS45" i="14"/>
  <c r="IT45" i="14"/>
  <c r="IU45" i="14"/>
  <c r="IV45" i="14"/>
  <c r="IW45" i="14"/>
  <c r="IX45" i="14"/>
  <c r="IY45" i="14"/>
  <c r="IZ45" i="14"/>
  <c r="JA45" i="14"/>
  <c r="JB45" i="14"/>
  <c r="JC45" i="14"/>
  <c r="JD45" i="14"/>
  <c r="JE45" i="14"/>
  <c r="JF45" i="14"/>
  <c r="JG45" i="14"/>
  <c r="JH45" i="14"/>
  <c r="JI45" i="14"/>
  <c r="JJ45" i="14"/>
  <c r="JK45" i="14"/>
  <c r="JL45" i="14"/>
  <c r="JM45" i="14"/>
  <c r="B45" i="14"/>
  <c r="E44" i="14"/>
  <c r="H44" i="14"/>
  <c r="L44" i="14"/>
  <c r="M44" i="14"/>
  <c r="O44" i="14"/>
  <c r="R44" i="14"/>
  <c r="V44" i="14"/>
  <c r="W44" i="14"/>
  <c r="X44" i="14"/>
  <c r="Y44" i="14"/>
  <c r="AB44" i="14"/>
  <c r="AF44" i="14"/>
  <c r="AG44" i="14"/>
  <c r="AL44" i="14"/>
  <c r="AP44" i="14"/>
  <c r="AQ44" i="14"/>
  <c r="AR44" i="14"/>
  <c r="AS44" i="14"/>
  <c r="AV44" i="14"/>
  <c r="AZ44" i="14"/>
  <c r="BA44" i="14"/>
  <c r="BC44" i="14"/>
  <c r="BF44" i="14"/>
  <c r="BJ44" i="14"/>
  <c r="BK44" i="14"/>
  <c r="BM44" i="14"/>
  <c r="BP44" i="14"/>
  <c r="BT44" i="14"/>
  <c r="BU44" i="14"/>
  <c r="BV44" i="14"/>
  <c r="BW44" i="14"/>
  <c r="BZ44" i="14"/>
  <c r="CD44" i="14"/>
  <c r="CE44" i="14"/>
  <c r="CJ44" i="14"/>
  <c r="CN44" i="14"/>
  <c r="CO44" i="14"/>
  <c r="CP44" i="14"/>
  <c r="CQ44" i="14"/>
  <c r="CT44" i="14"/>
  <c r="CX44" i="14"/>
  <c r="CY44" i="14"/>
  <c r="DA44" i="14"/>
  <c r="DD44" i="14"/>
  <c r="DH44" i="14"/>
  <c r="DI44" i="14"/>
  <c r="DK44" i="14"/>
  <c r="DN44" i="14"/>
  <c r="DR44" i="14"/>
  <c r="DS44" i="14"/>
  <c r="DT44" i="14"/>
  <c r="DU44" i="14"/>
  <c r="DX44" i="14"/>
  <c r="EB44" i="14"/>
  <c r="EC44" i="14"/>
  <c r="EH44" i="14"/>
  <c r="EL44" i="14"/>
  <c r="EM44" i="14"/>
  <c r="EN44" i="14"/>
  <c r="EO44" i="14"/>
  <c r="ER44" i="14"/>
  <c r="EV44" i="14"/>
  <c r="EW44" i="14"/>
  <c r="EY44" i="14"/>
  <c r="FB44" i="14"/>
  <c r="FF44" i="14"/>
  <c r="FG44" i="14"/>
  <c r="FI44" i="14"/>
  <c r="FL44" i="14"/>
  <c r="FP44" i="14"/>
  <c r="FQ44" i="14"/>
  <c r="FR44" i="14"/>
  <c r="FS44" i="14"/>
  <c r="FV44" i="14"/>
  <c r="FZ44" i="14"/>
  <c r="GA44" i="14"/>
  <c r="GF44" i="14"/>
  <c r="GJ44" i="14"/>
  <c r="GK44" i="14"/>
  <c r="GL44" i="14"/>
  <c r="GM44" i="14"/>
  <c r="GP44" i="14"/>
  <c r="GT44" i="14"/>
  <c r="GU44" i="14"/>
  <c r="GW44" i="14"/>
  <c r="GZ44" i="14"/>
  <c r="HD44" i="14"/>
  <c r="HE44" i="14"/>
  <c r="HG44" i="14"/>
  <c r="HJ44" i="14"/>
  <c r="HN44" i="14"/>
  <c r="HO44" i="14"/>
  <c r="HP44" i="14"/>
  <c r="HQ44" i="14"/>
  <c r="HT44" i="14"/>
  <c r="HX44" i="14"/>
  <c r="HY44" i="14"/>
  <c r="ID44" i="14"/>
  <c r="IH44" i="14"/>
  <c r="II44" i="14"/>
  <c r="IJ44" i="14"/>
  <c r="IK44" i="14"/>
  <c r="IN44" i="14"/>
  <c r="IR44" i="14"/>
  <c r="IS44" i="14"/>
  <c r="IU44" i="14"/>
  <c r="IX44" i="14"/>
  <c r="JB44" i="14"/>
  <c r="JC44" i="14"/>
  <c r="JE44" i="14"/>
  <c r="JH44" i="14"/>
  <c r="JL44" i="14"/>
  <c r="JM44" i="14"/>
  <c r="JN44" i="14"/>
  <c r="JO44" i="14"/>
  <c r="JR44" i="14"/>
  <c r="JV44" i="14"/>
  <c r="JW44" i="14"/>
  <c r="KB44" i="14"/>
  <c r="KF44" i="14"/>
  <c r="KG44" i="14"/>
  <c r="KH44" i="14"/>
  <c r="KI44" i="14"/>
  <c r="KL44" i="14"/>
  <c r="KP44" i="14"/>
  <c r="KQ44" i="14"/>
  <c r="KS44" i="14"/>
  <c r="KV44" i="14"/>
  <c r="KZ44" i="14"/>
  <c r="LA44" i="14"/>
  <c r="LC44" i="14"/>
  <c r="LF44" i="14"/>
  <c r="LJ44" i="14"/>
  <c r="LK44" i="14"/>
  <c r="LL44" i="14"/>
  <c r="LM44" i="14"/>
  <c r="LP44" i="14"/>
  <c r="LT44" i="14"/>
  <c r="LU44" i="14"/>
  <c r="LZ44" i="14"/>
  <c r="MD44" i="14"/>
  <c r="ME44" i="14"/>
  <c r="MF44" i="14"/>
  <c r="MG44" i="14"/>
  <c r="MJ44" i="14"/>
  <c r="MN44" i="14"/>
  <c r="MO44" i="14"/>
  <c r="MQ44" i="14"/>
  <c r="MT44" i="14"/>
  <c r="MX44" i="14"/>
  <c r="MY44" i="14"/>
  <c r="NA44" i="14"/>
  <c r="ND44" i="14"/>
  <c r="NH44" i="14"/>
  <c r="NI44" i="14"/>
  <c r="NJ44" i="14"/>
  <c r="NK44" i="14"/>
  <c r="NN44" i="14"/>
  <c r="NR44" i="14"/>
  <c r="NS44" i="14"/>
  <c r="NX44" i="14"/>
  <c r="OB44" i="14"/>
  <c r="OC44" i="14"/>
  <c r="OD44" i="14"/>
  <c r="OE44" i="14"/>
  <c r="OH44" i="14"/>
  <c r="C44" i="14"/>
  <c r="D43" i="14"/>
  <c r="D44" i="14" s="1"/>
  <c r="E43" i="14"/>
  <c r="F43" i="14"/>
  <c r="F44" i="14" s="1"/>
  <c r="G43" i="14"/>
  <c r="G44" i="14" s="1"/>
  <c r="H43" i="14"/>
  <c r="I43" i="14"/>
  <c r="I44" i="14" s="1"/>
  <c r="J43" i="14"/>
  <c r="J44" i="14" s="1"/>
  <c r="K43" i="14"/>
  <c r="K44" i="14" s="1"/>
  <c r="L43" i="14"/>
  <c r="M43" i="14"/>
  <c r="N43" i="14"/>
  <c r="N44" i="14" s="1"/>
  <c r="O43" i="14"/>
  <c r="P43" i="14"/>
  <c r="P44" i="14" s="1"/>
  <c r="Q43" i="14"/>
  <c r="Q44" i="14" s="1"/>
  <c r="R43" i="14"/>
  <c r="S43" i="14"/>
  <c r="S44" i="14" s="1"/>
  <c r="T43" i="14"/>
  <c r="T44" i="14" s="1"/>
  <c r="U43" i="14"/>
  <c r="U44" i="14" s="1"/>
  <c r="V43" i="14"/>
  <c r="W43" i="14"/>
  <c r="X43" i="14"/>
  <c r="Y43" i="14"/>
  <c r="Z43" i="14"/>
  <c r="Z44" i="14" s="1"/>
  <c r="AA43" i="14"/>
  <c r="AA44" i="14" s="1"/>
  <c r="AB43" i="14"/>
  <c r="AC43" i="14"/>
  <c r="AC44" i="14" s="1"/>
  <c r="AD43" i="14"/>
  <c r="AD44" i="14" s="1"/>
  <c r="AE43" i="14"/>
  <c r="AE44" i="14" s="1"/>
  <c r="AF43" i="14"/>
  <c r="AG43" i="14"/>
  <c r="AH43" i="14"/>
  <c r="AH44" i="14" s="1"/>
  <c r="AI43" i="14"/>
  <c r="AI44" i="14" s="1"/>
  <c r="AJ43" i="14"/>
  <c r="AJ44" i="14" s="1"/>
  <c r="AK43" i="14"/>
  <c r="AK44" i="14" s="1"/>
  <c r="AL43" i="14"/>
  <c r="AM43" i="14"/>
  <c r="AM44" i="14" s="1"/>
  <c r="AN43" i="14"/>
  <c r="AN44" i="14" s="1"/>
  <c r="AO43" i="14"/>
  <c r="AO44" i="14" s="1"/>
  <c r="AP43" i="14"/>
  <c r="AQ43" i="14"/>
  <c r="AR43" i="14"/>
  <c r="AS43" i="14"/>
  <c r="AT43" i="14"/>
  <c r="AT44" i="14" s="1"/>
  <c r="AU43" i="14"/>
  <c r="AU44" i="14" s="1"/>
  <c r="AV43" i="14"/>
  <c r="AW43" i="14"/>
  <c r="AW44" i="14" s="1"/>
  <c r="AX43" i="14"/>
  <c r="AX44" i="14" s="1"/>
  <c r="AY43" i="14"/>
  <c r="AY44" i="14" s="1"/>
  <c r="AZ43" i="14"/>
  <c r="BA43" i="14"/>
  <c r="BB43" i="14"/>
  <c r="BB44" i="14" s="1"/>
  <c r="BC43" i="14"/>
  <c r="BD43" i="14"/>
  <c r="BD44" i="14" s="1"/>
  <c r="BE43" i="14"/>
  <c r="BE44" i="14" s="1"/>
  <c r="BF43" i="14"/>
  <c r="BG43" i="14"/>
  <c r="BG44" i="14" s="1"/>
  <c r="BH43" i="14"/>
  <c r="BH44" i="14" s="1"/>
  <c r="BI43" i="14"/>
  <c r="BI44" i="14" s="1"/>
  <c r="BJ43" i="14"/>
  <c r="BK43" i="14"/>
  <c r="BL43" i="14"/>
  <c r="BL44" i="14" s="1"/>
  <c r="BM43" i="14"/>
  <c r="BN43" i="14"/>
  <c r="BN44" i="14" s="1"/>
  <c r="BO43" i="14"/>
  <c r="BO44" i="14" s="1"/>
  <c r="BP43" i="14"/>
  <c r="BQ43" i="14"/>
  <c r="BQ44" i="14" s="1"/>
  <c r="BR43" i="14"/>
  <c r="BR44" i="14" s="1"/>
  <c r="BS43" i="14"/>
  <c r="BS44" i="14" s="1"/>
  <c r="BT43" i="14"/>
  <c r="BU43" i="14"/>
  <c r="BV43" i="14"/>
  <c r="BW43" i="14"/>
  <c r="BX43" i="14"/>
  <c r="BX44" i="14" s="1"/>
  <c r="BY43" i="14"/>
  <c r="BY44" i="14" s="1"/>
  <c r="BZ43" i="14"/>
  <c r="CA43" i="14"/>
  <c r="CA44" i="14" s="1"/>
  <c r="CB43" i="14"/>
  <c r="CB44" i="14" s="1"/>
  <c r="CC43" i="14"/>
  <c r="CC44" i="14" s="1"/>
  <c r="CD43" i="14"/>
  <c r="CE43" i="14"/>
  <c r="CF43" i="14"/>
  <c r="CF44" i="14" s="1"/>
  <c r="CG43" i="14"/>
  <c r="CG44" i="14" s="1"/>
  <c r="CH43" i="14"/>
  <c r="CH44" i="14" s="1"/>
  <c r="CI43" i="14"/>
  <c r="CI44" i="14" s="1"/>
  <c r="CJ43" i="14"/>
  <c r="CK43" i="14"/>
  <c r="CK44" i="14" s="1"/>
  <c r="CL43" i="14"/>
  <c r="CL44" i="14" s="1"/>
  <c r="CM43" i="14"/>
  <c r="CM44" i="14" s="1"/>
  <c r="CN43" i="14"/>
  <c r="CO43" i="14"/>
  <c r="CP43" i="14"/>
  <c r="CQ43" i="14"/>
  <c r="CR43" i="14"/>
  <c r="CR44" i="14" s="1"/>
  <c r="CS43" i="14"/>
  <c r="CS44" i="14" s="1"/>
  <c r="CT43" i="14"/>
  <c r="CU43" i="14"/>
  <c r="CU44" i="14" s="1"/>
  <c r="CV43" i="14"/>
  <c r="CV44" i="14" s="1"/>
  <c r="CW43" i="14"/>
  <c r="CW44" i="14" s="1"/>
  <c r="CX43" i="14"/>
  <c r="CY43" i="14"/>
  <c r="CZ43" i="14"/>
  <c r="CZ44" i="14" s="1"/>
  <c r="DA43" i="14"/>
  <c r="DB43" i="14"/>
  <c r="DB44" i="14" s="1"/>
  <c r="DC43" i="14"/>
  <c r="DC44" i="14" s="1"/>
  <c r="DD43" i="14"/>
  <c r="DE43" i="14"/>
  <c r="DE44" i="14" s="1"/>
  <c r="DF43" i="14"/>
  <c r="DF44" i="14" s="1"/>
  <c r="DG43" i="14"/>
  <c r="DG44" i="14" s="1"/>
  <c r="DH43" i="14"/>
  <c r="DI43" i="14"/>
  <c r="DJ43" i="14"/>
  <c r="DJ44" i="14" s="1"/>
  <c r="DK43" i="14"/>
  <c r="DL43" i="14"/>
  <c r="DL44" i="14" s="1"/>
  <c r="DM43" i="14"/>
  <c r="DM44" i="14" s="1"/>
  <c r="DN43" i="14"/>
  <c r="DO43" i="14"/>
  <c r="DO44" i="14" s="1"/>
  <c r="DP43" i="14"/>
  <c r="DP44" i="14" s="1"/>
  <c r="DQ43" i="14"/>
  <c r="DQ44" i="14" s="1"/>
  <c r="DR43" i="14"/>
  <c r="DS43" i="14"/>
  <c r="DT43" i="14"/>
  <c r="DU43" i="14"/>
  <c r="DV43" i="14"/>
  <c r="DV44" i="14" s="1"/>
  <c r="DW43" i="14"/>
  <c r="DW44" i="14" s="1"/>
  <c r="DX43" i="14"/>
  <c r="DY43" i="14"/>
  <c r="DY44" i="14" s="1"/>
  <c r="DZ43" i="14"/>
  <c r="DZ44" i="14" s="1"/>
  <c r="EA43" i="14"/>
  <c r="EA44" i="14" s="1"/>
  <c r="EB43" i="14"/>
  <c r="EC43" i="14"/>
  <c r="ED43" i="14"/>
  <c r="ED44" i="14" s="1"/>
  <c r="EE43" i="14"/>
  <c r="EE44" i="14" s="1"/>
  <c r="EF43" i="14"/>
  <c r="EF44" i="14" s="1"/>
  <c r="EG43" i="14"/>
  <c r="EG44" i="14" s="1"/>
  <c r="EH43" i="14"/>
  <c r="EI43" i="14"/>
  <c r="EI44" i="14" s="1"/>
  <c r="EJ43" i="14"/>
  <c r="EJ44" i="14" s="1"/>
  <c r="EK43" i="14"/>
  <c r="EK44" i="14" s="1"/>
  <c r="EL43" i="14"/>
  <c r="EM43" i="14"/>
  <c r="EN43" i="14"/>
  <c r="EO43" i="14"/>
  <c r="EP43" i="14"/>
  <c r="EP44" i="14" s="1"/>
  <c r="EQ43" i="14"/>
  <c r="EQ44" i="14" s="1"/>
  <c r="ER43" i="14"/>
  <c r="ES43" i="14"/>
  <c r="ES44" i="14" s="1"/>
  <c r="ET43" i="14"/>
  <c r="ET44" i="14" s="1"/>
  <c r="EU43" i="14"/>
  <c r="EU44" i="14" s="1"/>
  <c r="EV43" i="14"/>
  <c r="EW43" i="14"/>
  <c r="EX43" i="14"/>
  <c r="EX44" i="14" s="1"/>
  <c r="EY43" i="14"/>
  <c r="EZ43" i="14"/>
  <c r="EZ44" i="14" s="1"/>
  <c r="FA43" i="14"/>
  <c r="FA44" i="14" s="1"/>
  <c r="FB43" i="14"/>
  <c r="FC43" i="14"/>
  <c r="FC44" i="14" s="1"/>
  <c r="FD43" i="14"/>
  <c r="FD44" i="14" s="1"/>
  <c r="FE43" i="14"/>
  <c r="FE44" i="14" s="1"/>
  <c r="FF43" i="14"/>
  <c r="FG43" i="14"/>
  <c r="FH43" i="14"/>
  <c r="FH44" i="14" s="1"/>
  <c r="FI43" i="14"/>
  <c r="FJ43" i="14"/>
  <c r="FJ44" i="14" s="1"/>
  <c r="FK43" i="14"/>
  <c r="FK44" i="14" s="1"/>
  <c r="FL43" i="14"/>
  <c r="FM43" i="14"/>
  <c r="FM44" i="14" s="1"/>
  <c r="FN43" i="14"/>
  <c r="FN44" i="14" s="1"/>
  <c r="FO43" i="14"/>
  <c r="FO44" i="14" s="1"/>
  <c r="FP43" i="14"/>
  <c r="FQ43" i="14"/>
  <c r="FR43" i="14"/>
  <c r="FS43" i="14"/>
  <c r="FT43" i="14"/>
  <c r="FT44" i="14" s="1"/>
  <c r="FU43" i="14"/>
  <c r="FU44" i="14" s="1"/>
  <c r="FV43" i="14"/>
  <c r="FW43" i="14"/>
  <c r="FW44" i="14" s="1"/>
  <c r="FX43" i="14"/>
  <c r="FX44" i="14" s="1"/>
  <c r="FY43" i="14"/>
  <c r="FY44" i="14" s="1"/>
  <c r="FZ43" i="14"/>
  <c r="GA43" i="14"/>
  <c r="GB43" i="14"/>
  <c r="GB44" i="14" s="1"/>
  <c r="GC43" i="14"/>
  <c r="GC44" i="14" s="1"/>
  <c r="GD43" i="14"/>
  <c r="GD44" i="14" s="1"/>
  <c r="GE43" i="14"/>
  <c r="GE44" i="14" s="1"/>
  <c r="GF43" i="14"/>
  <c r="GG43" i="14"/>
  <c r="GG44" i="14" s="1"/>
  <c r="GH43" i="14"/>
  <c r="GH44" i="14" s="1"/>
  <c r="GI43" i="14"/>
  <c r="GI44" i="14" s="1"/>
  <c r="GJ43" i="14"/>
  <c r="GK43" i="14"/>
  <c r="GL43" i="14"/>
  <c r="GM43" i="14"/>
  <c r="GN43" i="14"/>
  <c r="GN44" i="14" s="1"/>
  <c r="GO43" i="14"/>
  <c r="GO44" i="14" s="1"/>
  <c r="GP43" i="14"/>
  <c r="GQ43" i="14"/>
  <c r="GQ44" i="14" s="1"/>
  <c r="GR43" i="14"/>
  <c r="GR44" i="14" s="1"/>
  <c r="GS43" i="14"/>
  <c r="GS44" i="14" s="1"/>
  <c r="GT43" i="14"/>
  <c r="GU43" i="14"/>
  <c r="GV43" i="14"/>
  <c r="GV44" i="14" s="1"/>
  <c r="GW43" i="14"/>
  <c r="GX43" i="14"/>
  <c r="GX44" i="14" s="1"/>
  <c r="GY43" i="14"/>
  <c r="GY44" i="14" s="1"/>
  <c r="GZ43" i="14"/>
  <c r="HA43" i="14"/>
  <c r="HA44" i="14" s="1"/>
  <c r="HB43" i="14"/>
  <c r="HB44" i="14" s="1"/>
  <c r="HC43" i="14"/>
  <c r="HC44" i="14" s="1"/>
  <c r="HD43" i="14"/>
  <c r="HE43" i="14"/>
  <c r="HF43" i="14"/>
  <c r="HF44" i="14" s="1"/>
  <c r="HG43" i="14"/>
  <c r="HH43" i="14"/>
  <c r="HH44" i="14" s="1"/>
  <c r="HI43" i="14"/>
  <c r="HI44" i="14" s="1"/>
  <c r="HJ43" i="14"/>
  <c r="HK43" i="14"/>
  <c r="HK44" i="14" s="1"/>
  <c r="HL43" i="14"/>
  <c r="HL44" i="14" s="1"/>
  <c r="HM43" i="14"/>
  <c r="HM44" i="14" s="1"/>
  <c r="HN43" i="14"/>
  <c r="HO43" i="14"/>
  <c r="HP43" i="14"/>
  <c r="HQ43" i="14"/>
  <c r="HR43" i="14"/>
  <c r="HR44" i="14" s="1"/>
  <c r="HS43" i="14"/>
  <c r="HS44" i="14" s="1"/>
  <c r="HT43" i="14"/>
  <c r="HU43" i="14"/>
  <c r="HU44" i="14" s="1"/>
  <c r="HV43" i="14"/>
  <c r="HV44" i="14" s="1"/>
  <c r="HW43" i="14"/>
  <c r="HW44" i="14" s="1"/>
  <c r="HX43" i="14"/>
  <c r="HY43" i="14"/>
  <c r="HZ43" i="14"/>
  <c r="HZ44" i="14" s="1"/>
  <c r="IA43" i="14"/>
  <c r="IA44" i="14" s="1"/>
  <c r="IB43" i="14"/>
  <c r="IB44" i="14" s="1"/>
  <c r="IC43" i="14"/>
  <c r="IC44" i="14" s="1"/>
  <c r="ID43" i="14"/>
  <c r="IE43" i="14"/>
  <c r="IE44" i="14" s="1"/>
  <c r="IF43" i="14"/>
  <c r="IF44" i="14" s="1"/>
  <c r="IG43" i="14"/>
  <c r="IG44" i="14" s="1"/>
  <c r="IH43" i="14"/>
  <c r="II43" i="14"/>
  <c r="IJ43" i="14"/>
  <c r="IK43" i="14"/>
  <c r="IL43" i="14"/>
  <c r="IL44" i="14" s="1"/>
  <c r="IM43" i="14"/>
  <c r="IM44" i="14" s="1"/>
  <c r="IN43" i="14"/>
  <c r="IO43" i="14"/>
  <c r="IO44" i="14" s="1"/>
  <c r="IP43" i="14"/>
  <c r="IP44" i="14" s="1"/>
  <c r="IQ43" i="14"/>
  <c r="IQ44" i="14" s="1"/>
  <c r="IR43" i="14"/>
  <c r="IS43" i="14"/>
  <c r="IT43" i="14"/>
  <c r="IT44" i="14" s="1"/>
  <c r="IU43" i="14"/>
  <c r="IV43" i="14"/>
  <c r="IV44" i="14" s="1"/>
  <c r="IW43" i="14"/>
  <c r="IW44" i="14" s="1"/>
  <c r="IX43" i="14"/>
  <c r="IY43" i="14"/>
  <c r="IY44" i="14" s="1"/>
  <c r="IZ43" i="14"/>
  <c r="IZ44" i="14" s="1"/>
  <c r="JA43" i="14"/>
  <c r="JA44" i="14" s="1"/>
  <c r="JB43" i="14"/>
  <c r="JC43" i="14"/>
  <c r="JD43" i="14"/>
  <c r="JD44" i="14" s="1"/>
  <c r="JE43" i="14"/>
  <c r="JF43" i="14"/>
  <c r="JF44" i="14" s="1"/>
  <c r="JG43" i="14"/>
  <c r="JG44" i="14" s="1"/>
  <c r="JH43" i="14"/>
  <c r="JI43" i="14"/>
  <c r="JI44" i="14" s="1"/>
  <c r="JJ43" i="14"/>
  <c r="JJ44" i="14" s="1"/>
  <c r="JK43" i="14"/>
  <c r="JK44" i="14" s="1"/>
  <c r="JL43" i="14"/>
  <c r="JM43" i="14"/>
  <c r="JN43" i="14"/>
  <c r="JO43" i="14"/>
  <c r="JP43" i="14"/>
  <c r="JP44" i="14" s="1"/>
  <c r="JQ43" i="14"/>
  <c r="JQ44" i="14" s="1"/>
  <c r="JR43" i="14"/>
  <c r="JS43" i="14"/>
  <c r="JS44" i="14" s="1"/>
  <c r="JT43" i="14"/>
  <c r="JT44" i="14" s="1"/>
  <c r="JU43" i="14"/>
  <c r="JU44" i="14" s="1"/>
  <c r="JV43" i="14"/>
  <c r="JW43" i="14"/>
  <c r="JX43" i="14"/>
  <c r="JX44" i="14" s="1"/>
  <c r="JY43" i="14"/>
  <c r="JY44" i="14" s="1"/>
  <c r="JZ43" i="14"/>
  <c r="JZ44" i="14" s="1"/>
  <c r="KA43" i="14"/>
  <c r="KA44" i="14" s="1"/>
  <c r="KB43" i="14"/>
  <c r="KC43" i="14"/>
  <c r="KC44" i="14" s="1"/>
  <c r="KD43" i="14"/>
  <c r="KD44" i="14" s="1"/>
  <c r="KE43" i="14"/>
  <c r="KE44" i="14" s="1"/>
  <c r="KF43" i="14"/>
  <c r="KG43" i="14"/>
  <c r="KH43" i="14"/>
  <c r="KI43" i="14"/>
  <c r="KJ43" i="14"/>
  <c r="KJ44" i="14" s="1"/>
  <c r="KK43" i="14"/>
  <c r="KK44" i="14" s="1"/>
  <c r="KL43" i="14"/>
  <c r="KM43" i="14"/>
  <c r="KM44" i="14" s="1"/>
  <c r="KN43" i="14"/>
  <c r="KN44" i="14" s="1"/>
  <c r="KO43" i="14"/>
  <c r="KO44" i="14" s="1"/>
  <c r="KP43" i="14"/>
  <c r="KQ43" i="14"/>
  <c r="KR43" i="14"/>
  <c r="KR44" i="14" s="1"/>
  <c r="KS43" i="14"/>
  <c r="KT43" i="14"/>
  <c r="KT44" i="14" s="1"/>
  <c r="KU43" i="14"/>
  <c r="KU44" i="14" s="1"/>
  <c r="KV43" i="14"/>
  <c r="KW43" i="14"/>
  <c r="KW44" i="14" s="1"/>
  <c r="KX43" i="14"/>
  <c r="KX44" i="14" s="1"/>
  <c r="KY43" i="14"/>
  <c r="KY44" i="14" s="1"/>
  <c r="KZ43" i="14"/>
  <c r="LA43" i="14"/>
  <c r="LB43" i="14"/>
  <c r="LB44" i="14" s="1"/>
  <c r="LC43" i="14"/>
  <c r="LD43" i="14"/>
  <c r="LD44" i="14" s="1"/>
  <c r="LE43" i="14"/>
  <c r="LE44" i="14" s="1"/>
  <c r="LF43" i="14"/>
  <c r="LG43" i="14"/>
  <c r="LG44" i="14" s="1"/>
  <c r="LH43" i="14"/>
  <c r="LH44" i="14" s="1"/>
  <c r="LI43" i="14"/>
  <c r="LI44" i="14" s="1"/>
  <c r="LJ43" i="14"/>
  <c r="LK43" i="14"/>
  <c r="LL43" i="14"/>
  <c r="LM43" i="14"/>
  <c r="LN43" i="14"/>
  <c r="LN44" i="14" s="1"/>
  <c r="LO43" i="14"/>
  <c r="LO44" i="14" s="1"/>
  <c r="LP43" i="14"/>
  <c r="LQ43" i="14"/>
  <c r="LQ44" i="14" s="1"/>
  <c r="LR43" i="14"/>
  <c r="LR44" i="14" s="1"/>
  <c r="LS43" i="14"/>
  <c r="LS44" i="14" s="1"/>
  <c r="LT43" i="14"/>
  <c r="LU43" i="14"/>
  <c r="LV43" i="14"/>
  <c r="LV44" i="14" s="1"/>
  <c r="LW43" i="14"/>
  <c r="LW44" i="14" s="1"/>
  <c r="LX43" i="14"/>
  <c r="LX44" i="14" s="1"/>
  <c r="LY43" i="14"/>
  <c r="LY44" i="14" s="1"/>
  <c r="LZ43" i="14"/>
  <c r="MA43" i="14"/>
  <c r="MA44" i="14" s="1"/>
  <c r="MB43" i="14"/>
  <c r="MB44" i="14" s="1"/>
  <c r="MC43" i="14"/>
  <c r="MC44" i="14" s="1"/>
  <c r="MD43" i="14"/>
  <c r="ME43" i="14"/>
  <c r="MF43" i="14"/>
  <c r="MG43" i="14"/>
  <c r="MH43" i="14"/>
  <c r="MH44" i="14" s="1"/>
  <c r="MI43" i="14"/>
  <c r="MI44" i="14" s="1"/>
  <c r="MJ43" i="14"/>
  <c r="MK43" i="14"/>
  <c r="MK44" i="14" s="1"/>
  <c r="ML43" i="14"/>
  <c r="ML44" i="14" s="1"/>
  <c r="MM43" i="14"/>
  <c r="MM44" i="14" s="1"/>
  <c r="MN43" i="14"/>
  <c r="MO43" i="14"/>
  <c r="MP43" i="14"/>
  <c r="MP44" i="14" s="1"/>
  <c r="MQ43" i="14"/>
  <c r="MR43" i="14"/>
  <c r="MR44" i="14" s="1"/>
  <c r="MS43" i="14"/>
  <c r="MS44" i="14" s="1"/>
  <c r="MT43" i="14"/>
  <c r="MU43" i="14"/>
  <c r="MU44" i="14" s="1"/>
  <c r="MV43" i="14"/>
  <c r="MV44" i="14" s="1"/>
  <c r="MW43" i="14"/>
  <c r="MW44" i="14" s="1"/>
  <c r="MX43" i="14"/>
  <c r="MY43" i="14"/>
  <c r="MZ43" i="14"/>
  <c r="MZ44" i="14" s="1"/>
  <c r="NA43" i="14"/>
  <c r="NB43" i="14"/>
  <c r="NB44" i="14" s="1"/>
  <c r="NC43" i="14"/>
  <c r="NC44" i="14" s="1"/>
  <c r="ND43" i="14"/>
  <c r="NE43" i="14"/>
  <c r="NE44" i="14" s="1"/>
  <c r="NF43" i="14"/>
  <c r="NF44" i="14" s="1"/>
  <c r="NG43" i="14"/>
  <c r="NG44" i="14" s="1"/>
  <c r="NH43" i="14"/>
  <c r="NI43" i="14"/>
  <c r="NJ43" i="14"/>
  <c r="NK43" i="14"/>
  <c r="NL43" i="14"/>
  <c r="NL44" i="14" s="1"/>
  <c r="NM43" i="14"/>
  <c r="NM44" i="14" s="1"/>
  <c r="NN43" i="14"/>
  <c r="NO43" i="14"/>
  <c r="NO44" i="14" s="1"/>
  <c r="NP43" i="14"/>
  <c r="NP44" i="14" s="1"/>
  <c r="NQ43" i="14"/>
  <c r="NQ44" i="14" s="1"/>
  <c r="NR43" i="14"/>
  <c r="NS43" i="14"/>
  <c r="NT43" i="14"/>
  <c r="NT44" i="14" s="1"/>
  <c r="NU43" i="14"/>
  <c r="NU44" i="14" s="1"/>
  <c r="NV43" i="14"/>
  <c r="NV44" i="14" s="1"/>
  <c r="NW43" i="14"/>
  <c r="NW44" i="14" s="1"/>
  <c r="NX43" i="14"/>
  <c r="NY43" i="14"/>
  <c r="NY44" i="14" s="1"/>
  <c r="NZ43" i="14"/>
  <c r="NZ44" i="14" s="1"/>
  <c r="OA43" i="14"/>
  <c r="OA44" i="14" s="1"/>
  <c r="OB43" i="14"/>
  <c r="OC43" i="14"/>
  <c r="OD43" i="14"/>
  <c r="OE43" i="14"/>
  <c r="OF43" i="14"/>
  <c r="OF44" i="14" s="1"/>
  <c r="OG43" i="14"/>
  <c r="OG44" i="14" s="1"/>
  <c r="OH43" i="14"/>
  <c r="OI43" i="14"/>
  <c r="OI44" i="14" s="1"/>
  <c r="OJ43" i="14"/>
  <c r="OJ44" i="14" s="1"/>
  <c r="OK43" i="14"/>
  <c r="OK44" i="14" s="1"/>
  <c r="C43" i="14"/>
  <c r="B31" i="17" l="1"/>
  <c r="C31" i="17" s="1"/>
  <c r="B32" i="17"/>
  <c r="C32" i="17" s="1"/>
  <c r="B28" i="17"/>
  <c r="B47" i="14"/>
  <c r="B46" i="14"/>
  <c r="B48" i="14" s="1"/>
  <c r="B69" i="14"/>
  <c r="B70" i="14" s="1"/>
  <c r="B58" i="14"/>
  <c r="B68" i="14"/>
  <c r="F8" i="16"/>
  <c r="B8" i="16"/>
  <c r="C8" i="16"/>
  <c r="D8" i="16"/>
  <c r="E8" i="16"/>
  <c r="F30" i="14"/>
  <c r="G16" i="17"/>
  <c r="B22" i="17"/>
  <c r="B21" i="17"/>
  <c r="B8" i="17" a="1"/>
  <c r="B8" i="17" s="1"/>
  <c r="B16" i="14" a="1"/>
  <c r="J30" i="14" l="1"/>
  <c r="K30" i="14" s="1"/>
  <c r="B23" i="17"/>
  <c r="B72" i="14"/>
  <c r="B16" i="14"/>
  <c r="J32" i="14" s="1"/>
  <c r="K32" i="14" s="1"/>
  <c r="K12" i="14"/>
  <c r="K13" i="14" s="1"/>
  <c r="U12" i="14"/>
  <c r="U13" i="14" s="1"/>
  <c r="AE12" i="14"/>
  <c r="AE13" i="14" s="1"/>
  <c r="AO12" i="14"/>
  <c r="AO13" i="14" s="1"/>
  <c r="AY12" i="14"/>
  <c r="AY13" i="14" s="1"/>
  <c r="G36" i="14"/>
  <c r="O12" i="14"/>
  <c r="O13" i="14" s="1"/>
  <c r="Z12" i="14"/>
  <c r="Z13" i="14" s="1"/>
  <c r="AK12" i="14"/>
  <c r="AK13" i="14" s="1"/>
  <c r="AV12" i="14"/>
  <c r="AV13" i="14" s="1"/>
  <c r="BG12" i="14"/>
  <c r="BG13" i="14" s="1"/>
  <c r="BQ12" i="14"/>
  <c r="BQ13" i="14" s="1"/>
  <c r="CA12" i="14"/>
  <c r="CA13" i="14" s="1"/>
  <c r="CK12" i="14"/>
  <c r="CK13" i="14" s="1"/>
  <c r="CU12" i="14"/>
  <c r="CU13" i="14" s="1"/>
  <c r="DE12" i="14"/>
  <c r="DE13" i="14" s="1"/>
  <c r="DO12" i="14"/>
  <c r="DO13" i="14" s="1"/>
  <c r="DY12" i="14"/>
  <c r="DY13" i="14" s="1"/>
  <c r="EI12" i="14"/>
  <c r="EI13" i="14" s="1"/>
  <c r="ES12" i="14"/>
  <c r="ES13" i="14" s="1"/>
  <c r="FC12" i="14"/>
  <c r="FC13" i="14" s="1"/>
  <c r="FM12" i="14"/>
  <c r="FM13" i="14" s="1"/>
  <c r="FW12" i="14"/>
  <c r="FW13" i="14" s="1"/>
  <c r="GG12" i="14"/>
  <c r="GG13" i="14" s="1"/>
  <c r="GQ12" i="14"/>
  <c r="GQ13" i="14" s="1"/>
  <c r="HA12" i="14"/>
  <c r="HA13" i="14" s="1"/>
  <c r="HK12" i="14"/>
  <c r="HK13" i="14" s="1"/>
  <c r="HU12" i="14"/>
  <c r="HU13" i="14" s="1"/>
  <c r="IE12" i="14"/>
  <c r="IE13" i="14" s="1"/>
  <c r="IO12" i="14"/>
  <c r="IO13" i="14" s="1"/>
  <c r="IY12" i="14"/>
  <c r="IY13" i="14" s="1"/>
  <c r="JI12" i="14"/>
  <c r="JI13" i="14" s="1"/>
  <c r="JS12" i="14"/>
  <c r="JS13" i="14" s="1"/>
  <c r="KC12" i="14"/>
  <c r="KC13" i="14" s="1"/>
  <c r="KM12" i="14"/>
  <c r="KM13" i="14" s="1"/>
  <c r="KW12" i="14"/>
  <c r="KW13" i="14" s="1"/>
  <c r="LG12" i="14"/>
  <c r="LG13" i="14" s="1"/>
  <c r="LQ12" i="14"/>
  <c r="LQ13" i="14" s="1"/>
  <c r="MA12" i="14"/>
  <c r="MA13" i="14" s="1"/>
  <c r="MK12" i="14"/>
  <c r="MK13" i="14" s="1"/>
  <c r="MU12" i="14"/>
  <c r="MU13" i="14" s="1"/>
  <c r="NE12" i="14"/>
  <c r="NE13" i="14" s="1"/>
  <c r="NO12" i="14"/>
  <c r="NO13" i="14" s="1"/>
  <c r="NY12" i="14"/>
  <c r="NY13" i="14" s="1"/>
  <c r="OI12" i="14"/>
  <c r="OI13" i="14" s="1"/>
  <c r="M12" i="14"/>
  <c r="M13" i="14" s="1"/>
  <c r="X12" i="14"/>
  <c r="X13" i="14" s="1"/>
  <c r="AI12" i="14"/>
  <c r="AI13" i="14" s="1"/>
  <c r="AT12" i="14"/>
  <c r="AT13" i="14" s="1"/>
  <c r="BE12" i="14"/>
  <c r="BE13" i="14" s="1"/>
  <c r="BO12" i="14"/>
  <c r="BO13" i="14" s="1"/>
  <c r="BY12" i="14"/>
  <c r="BY13" i="14" s="1"/>
  <c r="CI12" i="14"/>
  <c r="CI13" i="14" s="1"/>
  <c r="CS12" i="14"/>
  <c r="CS13" i="14" s="1"/>
  <c r="DC12" i="14"/>
  <c r="DC13" i="14" s="1"/>
  <c r="DM12" i="14"/>
  <c r="DM13" i="14" s="1"/>
  <c r="DW12" i="14"/>
  <c r="DW13" i="14" s="1"/>
  <c r="EG12" i="14"/>
  <c r="EG13" i="14" s="1"/>
  <c r="EQ12" i="14"/>
  <c r="EQ13" i="14" s="1"/>
  <c r="FA12" i="14"/>
  <c r="FA13" i="14" s="1"/>
  <c r="FK12" i="14"/>
  <c r="FK13" i="14" s="1"/>
  <c r="FU12" i="14"/>
  <c r="FU13" i="14" s="1"/>
  <c r="GE12" i="14"/>
  <c r="GE13" i="14" s="1"/>
  <c r="GO12" i="14"/>
  <c r="GO13" i="14" s="1"/>
  <c r="GY12" i="14"/>
  <c r="GY13" i="14" s="1"/>
  <c r="HI12" i="14"/>
  <c r="HI13" i="14" s="1"/>
  <c r="HS12" i="14"/>
  <c r="HS13" i="14" s="1"/>
  <c r="IC12" i="14"/>
  <c r="IC13" i="14" s="1"/>
  <c r="IM12" i="14"/>
  <c r="IM13" i="14" s="1"/>
  <c r="IW12" i="14"/>
  <c r="IW13" i="14" s="1"/>
  <c r="JG12" i="14"/>
  <c r="JG13" i="14" s="1"/>
  <c r="JQ12" i="14"/>
  <c r="JQ13" i="14" s="1"/>
  <c r="KA12" i="14"/>
  <c r="KA13" i="14" s="1"/>
  <c r="KK12" i="14"/>
  <c r="KK13" i="14" s="1"/>
  <c r="KU12" i="14"/>
  <c r="KU13" i="14" s="1"/>
  <c r="LE12" i="14"/>
  <c r="LE13" i="14" s="1"/>
  <c r="LO12" i="14"/>
  <c r="LO13" i="14" s="1"/>
  <c r="LY12" i="14"/>
  <c r="LY13" i="14" s="1"/>
  <c r="MI12" i="14"/>
  <c r="MI13" i="14" s="1"/>
  <c r="MS12" i="14"/>
  <c r="MS13" i="14" s="1"/>
  <c r="NC12" i="14"/>
  <c r="NC13" i="14" s="1"/>
  <c r="NM12" i="14"/>
  <c r="NM13" i="14" s="1"/>
  <c r="NW12" i="14"/>
  <c r="NW13" i="14" s="1"/>
  <c r="OG12" i="14"/>
  <c r="OG13" i="14" s="1"/>
  <c r="B12" i="14"/>
  <c r="B13" i="14" s="1"/>
  <c r="L12" i="14"/>
  <c r="L13" i="14" s="1"/>
  <c r="AA12" i="14"/>
  <c r="AA13" i="14" s="1"/>
  <c r="AN12" i="14"/>
  <c r="AN13" i="14" s="1"/>
  <c r="BB12" i="14"/>
  <c r="BB13" i="14" s="1"/>
  <c r="BN12" i="14"/>
  <c r="BN13" i="14" s="1"/>
  <c r="CB12" i="14"/>
  <c r="CB13" i="14" s="1"/>
  <c r="CN12" i="14"/>
  <c r="CN13" i="14" s="1"/>
  <c r="CZ12" i="14"/>
  <c r="CZ13" i="14" s="1"/>
  <c r="DL12" i="14"/>
  <c r="DL13" i="14" s="1"/>
  <c r="DZ12" i="14"/>
  <c r="DZ13" i="14" s="1"/>
  <c r="EL12" i="14"/>
  <c r="EL13" i="14" s="1"/>
  <c r="EX12" i="14"/>
  <c r="EX13" i="14" s="1"/>
  <c r="FJ12" i="14"/>
  <c r="FJ13" i="14" s="1"/>
  <c r="FX12" i="14"/>
  <c r="FX13" i="14" s="1"/>
  <c r="GJ12" i="14"/>
  <c r="GJ13" i="14" s="1"/>
  <c r="GV12" i="14"/>
  <c r="GV13" i="14" s="1"/>
  <c r="HH12" i="14"/>
  <c r="HH13" i="14" s="1"/>
  <c r="HV12" i="14"/>
  <c r="HV13" i="14" s="1"/>
  <c r="IH12" i="14"/>
  <c r="IH13" i="14" s="1"/>
  <c r="IT12" i="14"/>
  <c r="IT13" i="14" s="1"/>
  <c r="JF12" i="14"/>
  <c r="JF13" i="14" s="1"/>
  <c r="JT12" i="14"/>
  <c r="JT13" i="14" s="1"/>
  <c r="KF12" i="14"/>
  <c r="KF13" i="14" s="1"/>
  <c r="KR12" i="14"/>
  <c r="KR13" i="14" s="1"/>
  <c r="LD12" i="14"/>
  <c r="LD13" i="14" s="1"/>
  <c r="LR12" i="14"/>
  <c r="LR13" i="14" s="1"/>
  <c r="MD12" i="14"/>
  <c r="MD13" i="14" s="1"/>
  <c r="MP12" i="14"/>
  <c r="MP13" i="14" s="1"/>
  <c r="NB12" i="14"/>
  <c r="NB13" i="14" s="1"/>
  <c r="NP12" i="14"/>
  <c r="NP13" i="14" s="1"/>
  <c r="OB12" i="14"/>
  <c r="OB13" i="14" s="1"/>
  <c r="E12" i="14"/>
  <c r="E13" i="14" s="1"/>
  <c r="N12" i="14"/>
  <c r="N13" i="14" s="1"/>
  <c r="AP12" i="14"/>
  <c r="AP13" i="14" s="1"/>
  <c r="BC12" i="14"/>
  <c r="BC13" i="14" s="1"/>
  <c r="BP12" i="14"/>
  <c r="BP13" i="14" s="1"/>
  <c r="CC12" i="14"/>
  <c r="CC13" i="14" s="1"/>
  <c r="CO12" i="14"/>
  <c r="CO13" i="14" s="1"/>
  <c r="DA12" i="14"/>
  <c r="DA13" i="14" s="1"/>
  <c r="EA12" i="14"/>
  <c r="EA13" i="14" s="1"/>
  <c r="EM12" i="14"/>
  <c r="EM13" i="14" s="1"/>
  <c r="EY12" i="14"/>
  <c r="EY13" i="14" s="1"/>
  <c r="FL12" i="14"/>
  <c r="FL13" i="14" s="1"/>
  <c r="FY12" i="14"/>
  <c r="FY13" i="14" s="1"/>
  <c r="GK12" i="14"/>
  <c r="GK13" i="14" s="1"/>
  <c r="GW12" i="14"/>
  <c r="GW13" i="14" s="1"/>
  <c r="HW12" i="14"/>
  <c r="HW13" i="14" s="1"/>
  <c r="II12" i="14"/>
  <c r="II13" i="14" s="1"/>
  <c r="IU12" i="14"/>
  <c r="IU13" i="14" s="1"/>
  <c r="JH12" i="14"/>
  <c r="JH13" i="14" s="1"/>
  <c r="JU12" i="14"/>
  <c r="JU13" i="14" s="1"/>
  <c r="KG12" i="14"/>
  <c r="KG13" i="14" s="1"/>
  <c r="LF12" i="14"/>
  <c r="LF13" i="14" s="1"/>
  <c r="LS12" i="14"/>
  <c r="LS13" i="14" s="1"/>
  <c r="ME12" i="14"/>
  <c r="ME13" i="14" s="1"/>
  <c r="MQ12" i="14"/>
  <c r="MQ13" i="14" s="1"/>
  <c r="ND12" i="14"/>
  <c r="ND13" i="14" s="1"/>
  <c r="OC12" i="14"/>
  <c r="OC13" i="14" s="1"/>
  <c r="F12" i="14"/>
  <c r="F13" i="14" s="1"/>
  <c r="JV12" i="14"/>
  <c r="JV13" i="14" s="1"/>
  <c r="LH12" i="14"/>
  <c r="LH13" i="14" s="1"/>
  <c r="MF12" i="14"/>
  <c r="MF13" i="14" s="1"/>
  <c r="NF12" i="14"/>
  <c r="NF13" i="14" s="1"/>
  <c r="OD12" i="14"/>
  <c r="OD13" i="14" s="1"/>
  <c r="AR12" i="14"/>
  <c r="AR13" i="14" s="1"/>
  <c r="FB12" i="14"/>
  <c r="FB13" i="14" s="1"/>
  <c r="IK12" i="14"/>
  <c r="IK13" i="14" s="1"/>
  <c r="LI12" i="14"/>
  <c r="LI13" i="14" s="1"/>
  <c r="AS12" i="14"/>
  <c r="AS13" i="14" s="1"/>
  <c r="CR12" i="14"/>
  <c r="CR13" i="14" s="1"/>
  <c r="EP12" i="14"/>
  <c r="EP13" i="14" s="1"/>
  <c r="GB12" i="14"/>
  <c r="GB13" i="14" s="1"/>
  <c r="HN12" i="14"/>
  <c r="HN13" i="14" s="1"/>
  <c r="IZ12" i="14"/>
  <c r="IZ13" i="14" s="1"/>
  <c r="KX12" i="14"/>
  <c r="KX13" i="14" s="1"/>
  <c r="MH12" i="14"/>
  <c r="MH13" i="14" s="1"/>
  <c r="NH12" i="14"/>
  <c r="NH13" i="14" s="1"/>
  <c r="AG12" i="14"/>
  <c r="AG13" i="14" s="1"/>
  <c r="CG12" i="14"/>
  <c r="CG13" i="14" s="1"/>
  <c r="EE12" i="14"/>
  <c r="EE13" i="14" s="1"/>
  <c r="HO12" i="14"/>
  <c r="HO13" i="14" s="1"/>
  <c r="JY12" i="14"/>
  <c r="JY13" i="14" s="1"/>
  <c r="KY12" i="14"/>
  <c r="KY13" i="14" s="1"/>
  <c r="AB12" i="14"/>
  <c r="AB13" i="14" s="1"/>
  <c r="DN12" i="14"/>
  <c r="DN13" i="14" s="1"/>
  <c r="HJ12" i="14"/>
  <c r="HJ13" i="14" s="1"/>
  <c r="KS12" i="14"/>
  <c r="KS13" i="14" s="1"/>
  <c r="NQ12" i="14"/>
  <c r="NQ13" i="14" s="1"/>
  <c r="KH12" i="14"/>
  <c r="KH13" i="14" s="1"/>
  <c r="LT12" i="14"/>
  <c r="LT13" i="14" s="1"/>
  <c r="NR12" i="14"/>
  <c r="NR13" i="14" s="1"/>
  <c r="AD12" i="14"/>
  <c r="AD13" i="14" s="1"/>
  <c r="EC12" i="14"/>
  <c r="EC13" i="14" s="1"/>
  <c r="GZ12" i="14"/>
  <c r="GZ13" i="14" s="1"/>
  <c r="KI12" i="14"/>
  <c r="KI13" i="14" s="1"/>
  <c r="NG12" i="14"/>
  <c r="NG13" i="14" s="1"/>
  <c r="BH12" i="14"/>
  <c r="BH13" i="14" s="1"/>
  <c r="ED12" i="14"/>
  <c r="ED13" i="14" s="1"/>
  <c r="KJ12" i="14"/>
  <c r="KJ13" i="14" s="1"/>
  <c r="BI12" i="14"/>
  <c r="BI13" i="14" s="1"/>
  <c r="DS12" i="14"/>
  <c r="DS13" i="14" s="1"/>
  <c r="IA12" i="14"/>
  <c r="IA13" i="14" s="1"/>
  <c r="KL12" i="14"/>
  <c r="KL13" i="14" s="1"/>
  <c r="NU12" i="14"/>
  <c r="NU13" i="14" s="1"/>
  <c r="P12" i="14"/>
  <c r="P13" i="14" s="1"/>
  <c r="AC12" i="14"/>
  <c r="AC13" i="14" s="1"/>
  <c r="AQ12" i="14"/>
  <c r="AQ13" i="14" s="1"/>
  <c r="BD12" i="14"/>
  <c r="BD13" i="14" s="1"/>
  <c r="BR12" i="14"/>
  <c r="BR13" i="14" s="1"/>
  <c r="CD12" i="14"/>
  <c r="CD13" i="14" s="1"/>
  <c r="CP12" i="14"/>
  <c r="CP13" i="14" s="1"/>
  <c r="DB12" i="14"/>
  <c r="DB13" i="14" s="1"/>
  <c r="DP12" i="14"/>
  <c r="DP13" i="14" s="1"/>
  <c r="EB12" i="14"/>
  <c r="EB13" i="14" s="1"/>
  <c r="EN12" i="14"/>
  <c r="EN13" i="14" s="1"/>
  <c r="EZ12" i="14"/>
  <c r="EZ13" i="14" s="1"/>
  <c r="FN12" i="14"/>
  <c r="FN13" i="14" s="1"/>
  <c r="FZ12" i="14"/>
  <c r="FZ13" i="14" s="1"/>
  <c r="GL12" i="14"/>
  <c r="GL13" i="14" s="1"/>
  <c r="GX12" i="14"/>
  <c r="GX13" i="14" s="1"/>
  <c r="HL12" i="14"/>
  <c r="HL13" i="14" s="1"/>
  <c r="HX12" i="14"/>
  <c r="HX13" i="14" s="1"/>
  <c r="IJ12" i="14"/>
  <c r="IJ13" i="14" s="1"/>
  <c r="IV12" i="14"/>
  <c r="IV13" i="14" s="1"/>
  <c r="JJ12" i="14"/>
  <c r="JJ13" i="14" s="1"/>
  <c r="KT12" i="14"/>
  <c r="KT13" i="14" s="1"/>
  <c r="MR12" i="14"/>
  <c r="MR13" i="14" s="1"/>
  <c r="G12" i="14"/>
  <c r="G13" i="14" s="1"/>
  <c r="BF12" i="14"/>
  <c r="BF13" i="14" s="1"/>
  <c r="FO12" i="14"/>
  <c r="FO13" i="14" s="1"/>
  <c r="JK12" i="14"/>
  <c r="JK13" i="14" s="1"/>
  <c r="MG12" i="14"/>
  <c r="MG13" i="14" s="1"/>
  <c r="DR12" i="14"/>
  <c r="DR13" i="14" s="1"/>
  <c r="IL12" i="14"/>
  <c r="IL13" i="14" s="1"/>
  <c r="OF12" i="14"/>
  <c r="OF13" i="14" s="1"/>
  <c r="AU12" i="14"/>
  <c r="AU13" i="14" s="1"/>
  <c r="CT12" i="14"/>
  <c r="CT13" i="14" s="1"/>
  <c r="FE12" i="14"/>
  <c r="FE13" i="14" s="1"/>
  <c r="GC12" i="14"/>
  <c r="GC13" i="14" s="1"/>
  <c r="JA12" i="14"/>
  <c r="JA13" i="14" s="1"/>
  <c r="MW12" i="14"/>
  <c r="MW13" i="14" s="1"/>
  <c r="DQ12" i="14"/>
  <c r="DQ13" i="14" s="1"/>
  <c r="CF12" i="14"/>
  <c r="CF13" i="14" s="1"/>
  <c r="HB12" i="14"/>
  <c r="HB13" i="14" s="1"/>
  <c r="LV12" i="14"/>
  <c r="LV13" i="14" s="1"/>
  <c r="GP12" i="14"/>
  <c r="GP13" i="14" s="1"/>
  <c r="NI12" i="14"/>
  <c r="NI13" i="14" s="1"/>
  <c r="AF12" i="14"/>
  <c r="AF13" i="14" s="1"/>
  <c r="FP12" i="14"/>
  <c r="FP13" i="14" s="1"/>
  <c r="JX12" i="14"/>
  <c r="JX13" i="14" s="1"/>
  <c r="HC12" i="14"/>
  <c r="HC13" i="14" s="1"/>
  <c r="OH12" i="14"/>
  <c r="OH13" i="14" s="1"/>
  <c r="S12" i="14"/>
  <c r="S13" i="14" s="1"/>
  <c r="IN12" i="14"/>
  <c r="IN13" i="14" s="1"/>
  <c r="T12" i="14"/>
  <c r="T13" i="14" s="1"/>
  <c r="AH12" i="14"/>
  <c r="AH13" i="14" s="1"/>
  <c r="AW12" i="14"/>
  <c r="AW13" i="14" s="1"/>
  <c r="BJ12" i="14"/>
  <c r="BJ13" i="14" s="1"/>
  <c r="BV12" i="14"/>
  <c r="BV13" i="14" s="1"/>
  <c r="CH12" i="14"/>
  <c r="CH13" i="14" s="1"/>
  <c r="CV12" i="14"/>
  <c r="CV13" i="14" s="1"/>
  <c r="DH12" i="14"/>
  <c r="DH13" i="14" s="1"/>
  <c r="DT12" i="14"/>
  <c r="DT13" i="14" s="1"/>
  <c r="EF12" i="14"/>
  <c r="EF13" i="14" s="1"/>
  <c r="ET12" i="14"/>
  <c r="ET13" i="14" s="1"/>
  <c r="FF12" i="14"/>
  <c r="FF13" i="14" s="1"/>
  <c r="FR12" i="14"/>
  <c r="FR13" i="14" s="1"/>
  <c r="GD12" i="14"/>
  <c r="GD13" i="14" s="1"/>
  <c r="GR12" i="14"/>
  <c r="GR13" i="14" s="1"/>
  <c r="HD12" i="14"/>
  <c r="HD13" i="14" s="1"/>
  <c r="HP12" i="14"/>
  <c r="HP13" i="14" s="1"/>
  <c r="IB12" i="14"/>
  <c r="IB13" i="14" s="1"/>
  <c r="IP12" i="14"/>
  <c r="IP13" i="14" s="1"/>
  <c r="JB12" i="14"/>
  <c r="JB13" i="14" s="1"/>
  <c r="JN12" i="14"/>
  <c r="JN13" i="14" s="1"/>
  <c r="JZ12" i="14"/>
  <c r="JZ13" i="14" s="1"/>
  <c r="KN12" i="14"/>
  <c r="KN13" i="14" s="1"/>
  <c r="KZ12" i="14"/>
  <c r="KZ13" i="14" s="1"/>
  <c r="LL12" i="14"/>
  <c r="LL13" i="14" s="1"/>
  <c r="LX12" i="14"/>
  <c r="LX13" i="14" s="1"/>
  <c r="ML12" i="14"/>
  <c r="ML13" i="14" s="1"/>
  <c r="MX12" i="14"/>
  <c r="MX13" i="14" s="1"/>
  <c r="NJ12" i="14"/>
  <c r="NJ13" i="14" s="1"/>
  <c r="NV12" i="14"/>
  <c r="NV13" i="14" s="1"/>
  <c r="OJ12" i="14"/>
  <c r="OJ13" i="14" s="1"/>
  <c r="H12" i="14"/>
  <c r="H13" i="14" s="1"/>
  <c r="AJ12" i="14"/>
  <c r="AJ13" i="14" s="1"/>
  <c r="BK12" i="14"/>
  <c r="BK13" i="14" s="1"/>
  <c r="CJ12" i="14"/>
  <c r="CJ13" i="14" s="1"/>
  <c r="DI12" i="14"/>
  <c r="DI13" i="14" s="1"/>
  <c r="EH12" i="14"/>
  <c r="EH13" i="14" s="1"/>
  <c r="FG12" i="14"/>
  <c r="FG13" i="14" s="1"/>
  <c r="GF12" i="14"/>
  <c r="GF13" i="14" s="1"/>
  <c r="HE12" i="14"/>
  <c r="HE13" i="14" s="1"/>
  <c r="ID12" i="14"/>
  <c r="ID13" i="14" s="1"/>
  <c r="JC12" i="14"/>
  <c r="JC13" i="14" s="1"/>
  <c r="KO12" i="14"/>
  <c r="KO13" i="14" s="1"/>
  <c r="LM12" i="14"/>
  <c r="LM13" i="14" s="1"/>
  <c r="MM12" i="14"/>
  <c r="MM13" i="14" s="1"/>
  <c r="NK12" i="14"/>
  <c r="NK13" i="14" s="1"/>
  <c r="OK12" i="14"/>
  <c r="OK13" i="14" s="1"/>
  <c r="LW12" i="14"/>
  <c r="LW13" i="14" s="1"/>
  <c r="V12" i="14"/>
  <c r="V13" i="14" s="1"/>
  <c r="AX12" i="14"/>
  <c r="AX13" i="14" s="1"/>
  <c r="BW12" i="14"/>
  <c r="BW13" i="14" s="1"/>
  <c r="CW12" i="14"/>
  <c r="CW13" i="14" s="1"/>
  <c r="DU12" i="14"/>
  <c r="DU13" i="14" s="1"/>
  <c r="EU12" i="14"/>
  <c r="EU13" i="14" s="1"/>
  <c r="FS12" i="14"/>
  <c r="FS13" i="14" s="1"/>
  <c r="GS12" i="14"/>
  <c r="GS13" i="14" s="1"/>
  <c r="HQ12" i="14"/>
  <c r="HQ13" i="14" s="1"/>
  <c r="IQ12" i="14"/>
  <c r="IQ13" i="14" s="1"/>
  <c r="JO12" i="14"/>
  <c r="JO13" i="14" s="1"/>
  <c r="KB12" i="14"/>
  <c r="KB13" i="14" s="1"/>
  <c r="LA12" i="14"/>
  <c r="LA13" i="14" s="1"/>
  <c r="LZ12" i="14"/>
  <c r="LZ13" i="14" s="1"/>
  <c r="MY12" i="14"/>
  <c r="MY13" i="14" s="1"/>
  <c r="NX12" i="14"/>
  <c r="NX13" i="14" s="1"/>
  <c r="LK12" i="14"/>
  <c r="LK13" i="14" s="1"/>
  <c r="I12" i="14"/>
  <c r="I13" i="14" s="1"/>
  <c r="W12" i="14"/>
  <c r="W13" i="14" s="1"/>
  <c r="AL12" i="14"/>
  <c r="AL13" i="14" s="1"/>
  <c r="AZ12" i="14"/>
  <c r="AZ13" i="14" s="1"/>
  <c r="BL12" i="14"/>
  <c r="BL13" i="14" s="1"/>
  <c r="BX12" i="14"/>
  <c r="BX13" i="14" s="1"/>
  <c r="CL12" i="14"/>
  <c r="CL13" i="14" s="1"/>
  <c r="CX12" i="14"/>
  <c r="CX13" i="14" s="1"/>
  <c r="DJ12" i="14"/>
  <c r="DJ13" i="14" s="1"/>
  <c r="DV12" i="14"/>
  <c r="DV13" i="14" s="1"/>
  <c r="EJ12" i="14"/>
  <c r="EJ13" i="14" s="1"/>
  <c r="EV12" i="14"/>
  <c r="EV13" i="14" s="1"/>
  <c r="FH12" i="14"/>
  <c r="FH13" i="14" s="1"/>
  <c r="FT12" i="14"/>
  <c r="FT13" i="14" s="1"/>
  <c r="GH12" i="14"/>
  <c r="GH13" i="14" s="1"/>
  <c r="GT12" i="14"/>
  <c r="GT13" i="14" s="1"/>
  <c r="HF12" i="14"/>
  <c r="HF13" i="14" s="1"/>
  <c r="HR12" i="14"/>
  <c r="HR13" i="14" s="1"/>
  <c r="IF12" i="14"/>
  <c r="IF13" i="14" s="1"/>
  <c r="IR12" i="14"/>
  <c r="IR13" i="14" s="1"/>
  <c r="JD12" i="14"/>
  <c r="JD13" i="14" s="1"/>
  <c r="JP12" i="14"/>
  <c r="JP13" i="14" s="1"/>
  <c r="KD12" i="14"/>
  <c r="KD13" i="14" s="1"/>
  <c r="KP12" i="14"/>
  <c r="KP13" i="14" s="1"/>
  <c r="LB12" i="14"/>
  <c r="LB13" i="14" s="1"/>
  <c r="LN12" i="14"/>
  <c r="LN13" i="14" s="1"/>
  <c r="MB12" i="14"/>
  <c r="MB13" i="14" s="1"/>
  <c r="MN12" i="14"/>
  <c r="MN13" i="14" s="1"/>
  <c r="MZ12" i="14"/>
  <c r="MZ13" i="14" s="1"/>
  <c r="NL12" i="14"/>
  <c r="NL13" i="14" s="1"/>
  <c r="NZ12" i="14"/>
  <c r="NZ13" i="14" s="1"/>
  <c r="C12" i="14"/>
  <c r="C13" i="14" s="1"/>
  <c r="J12" i="14"/>
  <c r="J13" i="14" s="1"/>
  <c r="Y12" i="14"/>
  <c r="Y13" i="14" s="1"/>
  <c r="AM12" i="14"/>
  <c r="AM13" i="14" s="1"/>
  <c r="BA12" i="14"/>
  <c r="BA13" i="14" s="1"/>
  <c r="BM12" i="14"/>
  <c r="BM13" i="14" s="1"/>
  <c r="BZ12" i="14"/>
  <c r="BZ13" i="14" s="1"/>
  <c r="CM12" i="14"/>
  <c r="CM13" i="14" s="1"/>
  <c r="CY12" i="14"/>
  <c r="CY13" i="14" s="1"/>
  <c r="DK12" i="14"/>
  <c r="DK13" i="14" s="1"/>
  <c r="DX12" i="14"/>
  <c r="DX13" i="14" s="1"/>
  <c r="EK12" i="14"/>
  <c r="EK13" i="14" s="1"/>
  <c r="EW12" i="14"/>
  <c r="EW13" i="14" s="1"/>
  <c r="FI12" i="14"/>
  <c r="FI13" i="14" s="1"/>
  <c r="FV12" i="14"/>
  <c r="FV13" i="14" s="1"/>
  <c r="GI12" i="14"/>
  <c r="GI13" i="14" s="1"/>
  <c r="GU12" i="14"/>
  <c r="GU13" i="14" s="1"/>
  <c r="HG12" i="14"/>
  <c r="HG13" i="14" s="1"/>
  <c r="HT12" i="14"/>
  <c r="HT13" i="14" s="1"/>
  <c r="IG12" i="14"/>
  <c r="IG13" i="14" s="1"/>
  <c r="IS12" i="14"/>
  <c r="IS13" i="14" s="1"/>
  <c r="JE12" i="14"/>
  <c r="JE13" i="14" s="1"/>
  <c r="JR12" i="14"/>
  <c r="JR13" i="14" s="1"/>
  <c r="KE12" i="14"/>
  <c r="KE13" i="14" s="1"/>
  <c r="KQ12" i="14"/>
  <c r="KQ13" i="14" s="1"/>
  <c r="LC12" i="14"/>
  <c r="LC13" i="14" s="1"/>
  <c r="LP12" i="14"/>
  <c r="LP13" i="14" s="1"/>
  <c r="MC12" i="14"/>
  <c r="MC13" i="14" s="1"/>
  <c r="MO12" i="14"/>
  <c r="MO13" i="14" s="1"/>
  <c r="NA12" i="14"/>
  <c r="NA13" i="14" s="1"/>
  <c r="NN12" i="14"/>
  <c r="NN13" i="14" s="1"/>
  <c r="OA12" i="14"/>
  <c r="OA13" i="14" s="1"/>
  <c r="D12" i="14"/>
  <c r="D13" i="14" s="1"/>
  <c r="Q12" i="14"/>
  <c r="Q13" i="14" s="1"/>
  <c r="BS12" i="14"/>
  <c r="BS13" i="14" s="1"/>
  <c r="CE12" i="14"/>
  <c r="CE13" i="14" s="1"/>
  <c r="CQ12" i="14"/>
  <c r="CQ13" i="14" s="1"/>
  <c r="DD12" i="14"/>
  <c r="DD13" i="14" s="1"/>
  <c r="EO12" i="14"/>
  <c r="EO13" i="14" s="1"/>
  <c r="GA12" i="14"/>
  <c r="GA13" i="14" s="1"/>
  <c r="GM12" i="14"/>
  <c r="GM13" i="14" s="1"/>
  <c r="HM12" i="14"/>
  <c r="HM13" i="14" s="1"/>
  <c r="HY12" i="14"/>
  <c r="HY13" i="14" s="1"/>
  <c r="IX12" i="14"/>
  <c r="IX13" i="14" s="1"/>
  <c r="JW12" i="14"/>
  <c r="JW13" i="14" s="1"/>
  <c r="KV12" i="14"/>
  <c r="KV13" i="14" s="1"/>
  <c r="LU12" i="14"/>
  <c r="LU13" i="14" s="1"/>
  <c r="MT12" i="14"/>
  <c r="MT13" i="14" s="1"/>
  <c r="NS12" i="14"/>
  <c r="NS13" i="14" s="1"/>
  <c r="OE12" i="14"/>
  <c r="OE13" i="14" s="1"/>
  <c r="R12" i="14"/>
  <c r="R13" i="14" s="1"/>
  <c r="BT12" i="14"/>
  <c r="BT13" i="14" s="1"/>
  <c r="DF12" i="14"/>
  <c r="DF13" i="14" s="1"/>
  <c r="FD12" i="14"/>
  <c r="FD13" i="14" s="1"/>
  <c r="GN12" i="14"/>
  <c r="GN13" i="14" s="1"/>
  <c r="HZ12" i="14"/>
  <c r="HZ13" i="14" s="1"/>
  <c r="JL12" i="14"/>
  <c r="JL13" i="14" s="1"/>
  <c r="LJ12" i="14"/>
  <c r="LJ13" i="14" s="1"/>
  <c r="MV12" i="14"/>
  <c r="MV13" i="14" s="1"/>
  <c r="NT12" i="14"/>
  <c r="NT13" i="14" s="1"/>
  <c r="BU12" i="14"/>
  <c r="BU13" i="14" s="1"/>
  <c r="DG12" i="14"/>
  <c r="DG13" i="14" s="1"/>
  <c r="ER12" i="14"/>
  <c r="ER13" i="14" s="1"/>
  <c r="FQ12" i="14"/>
  <c r="FQ13" i="14" s="1"/>
  <c r="JM12" i="14"/>
  <c r="JM13" i="14" s="1"/>
  <c r="MJ12" i="14"/>
  <c r="MJ13" i="14" s="1"/>
  <c r="J31" i="14"/>
  <c r="K31" i="14" s="1"/>
  <c r="G15" i="17"/>
  <c r="G17" i="17" s="1"/>
  <c r="J29" i="14"/>
  <c r="K29" i="14" s="1"/>
  <c r="B31" i="14" s="1"/>
  <c r="F29" i="14"/>
  <c r="F31" i="14" s="1"/>
  <c r="B29" i="14"/>
  <c r="B30" i="14"/>
  <c r="G37" i="14" l="1"/>
  <c r="D12" i="17"/>
  <c r="C12" i="17"/>
  <c r="B12" i="17"/>
  <c r="D11" i="17"/>
  <c r="C11" i="17"/>
  <c r="B11" i="17"/>
  <c r="D10" i="17"/>
  <c r="C10" i="17"/>
  <c r="B10" i="17"/>
  <c r="D9" i="17"/>
  <c r="C9" i="17"/>
  <c r="B9" i="17"/>
  <c r="D8" i="17"/>
  <c r="C8" i="17"/>
  <c r="F20" i="14"/>
  <c r="E20" i="14"/>
  <c r="D20" i="14"/>
  <c r="C20" i="14"/>
  <c r="B20" i="14"/>
  <c r="F19" i="14"/>
  <c r="E19" i="14"/>
  <c r="D19" i="14"/>
  <c r="C19" i="14"/>
  <c r="B19" i="14"/>
  <c r="F18" i="14"/>
  <c r="E18" i="14"/>
  <c r="D18" i="14"/>
  <c r="C18" i="14"/>
  <c r="B18" i="14"/>
  <c r="F17" i="14"/>
  <c r="E17" i="14"/>
  <c r="D17" i="14"/>
  <c r="C17" i="14"/>
  <c r="B17" i="14"/>
  <c r="F16" i="14"/>
  <c r="E16" i="14"/>
  <c r="D16" i="14"/>
  <c r="C16" i="14"/>
</calcChain>
</file>

<file path=xl/connections.xml><?xml version="1.0" encoding="utf-8"?>
<connections xmlns="http://schemas.openxmlformats.org/spreadsheetml/2006/main">
  <connection id="1" keepAlive="1" name="Запрос — Iris" description="Соединение с запросом &quot;Iris&quot; в книге." type="5" refreshedVersion="8" background="1" saveData="1">
    <dbPr connection="Provider=Microsoft.Mashup.OleDb.1;Data Source=$Workbook$;Location=Iris;Extended Properties=&quot;&quot;" command="SELECT * FROM [Iris]"/>
  </connection>
  <connection id="2" keepAlive="1" name="Запрос — ScreenTime vs MentalWellness" description="Соединение с запросом &quot;ScreenTime vs MentalWellness&quot; в книге." type="5" refreshedVersion="6" background="1" saveData="1">
    <dbPr connection="Provider=Microsoft.Mashup.OleDb.1;Data Source=$Workbook$;Location=&quot;ScreenTime vs MentalWellness&quot;;Extended Properties=&quot;&quot;" command="SELECT * FROM [ScreenTime vs MentalWellness]"/>
  </connection>
  <connection id="3" keepAlive="1" name="Запрос — ScreenTime vs MentalWellness (2)" description="Соединение с запросом &quot;ScreenTime vs MentalWellness (2)&quot; в книге." type="5" refreshedVersion="6" background="1" saveData="1">
    <dbPr connection="Provider=Microsoft.Mashup.OleDb.1;Data Source=$Workbook$;Location=&quot;ScreenTime vs MentalWellness (2)&quot;;Extended Properties=&quot;&quot;" command="SELECT * FROM [ScreenTime vs MentalWellness (2)]"/>
  </connection>
</connections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<sst xmlns="http://schemas.openxmlformats.org/spreadsheetml/2006/main" count="6202" uniqueCount="1989">
  <si>
    <t>x1</t>
  </si>
  <si>
    <t>x2</t>
  </si>
  <si>
    <t>x3</t>
  </si>
  <si>
    <t>x4</t>
  </si>
  <si>
    <t>y</t>
  </si>
  <si>
    <t>Дисперсия остатка</t>
  </si>
  <si>
    <t>Дисперсия y</t>
  </si>
  <si>
    <t>Коэффициент эластичности</t>
  </si>
  <si>
    <t>m1</t>
  </si>
  <si>
    <t>m2</t>
  </si>
  <si>
    <t>m3</t>
  </si>
  <si>
    <t>m4</t>
  </si>
  <si>
    <t>b</t>
  </si>
  <si>
    <t>SE</t>
  </si>
  <si>
    <t>Коэфф</t>
  </si>
  <si>
    <t>R^2; SE_y</t>
  </si>
  <si>
    <t>F; df</t>
  </si>
  <si>
    <t>SSreg; Ssresid</t>
  </si>
  <si>
    <t>user_id</t>
  </si>
  <si>
    <t>age</t>
  </si>
  <si>
    <t>gender</t>
  </si>
  <si>
    <t>occupation</t>
  </si>
  <si>
    <t>work_mode</t>
  </si>
  <si>
    <t>screen_time_hours</t>
  </si>
  <si>
    <t>work_screen_hours</t>
  </si>
  <si>
    <t>leisure_screen_hours</t>
  </si>
  <si>
    <t>sleep_hours</t>
  </si>
  <si>
    <t>sleep_quality_1_5</t>
  </si>
  <si>
    <t>stress_level_0_10</t>
  </si>
  <si>
    <t>productivity_0_100</t>
  </si>
  <si>
    <t>exercise_minutes_per_week</t>
  </si>
  <si>
    <t>social_hours_per_week</t>
  </si>
  <si>
    <t>mental_wellness_index_0_100</t>
  </si>
  <si>
    <t>U0001</t>
  </si>
  <si>
    <t>Female</t>
  </si>
  <si>
    <t>Employed</t>
  </si>
  <si>
    <t>Remote</t>
  </si>
  <si>
    <t>44.7</t>
  </si>
  <si>
    <t>0.7</t>
  </si>
  <si>
    <t>U0002</t>
  </si>
  <si>
    <t>In-person</t>
  </si>
  <si>
    <t>0.37</t>
  </si>
  <si>
    <t>56.2</t>
  </si>
  <si>
    <t>U0003</t>
  </si>
  <si>
    <t>Hybrid</t>
  </si>
  <si>
    <t>51.8</t>
  </si>
  <si>
    <t>U0004</t>
  </si>
  <si>
    <t>Male</t>
  </si>
  <si>
    <t>0.56</t>
  </si>
  <si>
    <t>U0005</t>
  </si>
  <si>
    <t>Student</t>
  </si>
  <si>
    <t>13.22</t>
  </si>
  <si>
    <t>38.5</t>
  </si>
  <si>
    <t>U0006</t>
  </si>
  <si>
    <t>Non-binary/Other</t>
  </si>
  <si>
    <t>Self-employed</t>
  </si>
  <si>
    <t>0.53</t>
  </si>
  <si>
    <t>U0007</t>
  </si>
  <si>
    <t>Retired</t>
  </si>
  <si>
    <t>64.8</t>
  </si>
  <si>
    <t>43.7</t>
  </si>
  <si>
    <t>U0008</t>
  </si>
  <si>
    <t>0.75</t>
  </si>
  <si>
    <t>54.3</t>
  </si>
  <si>
    <t>U0009</t>
  </si>
  <si>
    <t>0.67</t>
  </si>
  <si>
    <t>91.7</t>
  </si>
  <si>
    <t>86.8</t>
  </si>
  <si>
    <t>U0010</t>
  </si>
  <si>
    <t>0.84</t>
  </si>
  <si>
    <t>42.2</t>
  </si>
  <si>
    <t>U0011</t>
  </si>
  <si>
    <t>55.9</t>
  </si>
  <si>
    <t>U0012</t>
  </si>
  <si>
    <t>Unemployed</t>
  </si>
  <si>
    <t>0.25</t>
  </si>
  <si>
    <t>88.4</t>
  </si>
  <si>
    <t>74.3</t>
  </si>
  <si>
    <t>U0013</t>
  </si>
  <si>
    <t>U0014</t>
  </si>
  <si>
    <t>70.7</t>
  </si>
  <si>
    <t>40.9</t>
  </si>
  <si>
    <t>U0015</t>
  </si>
  <si>
    <t>0.79</t>
  </si>
  <si>
    <t>53.2</t>
  </si>
  <si>
    <t>U0016</t>
  </si>
  <si>
    <t>13.49</t>
  </si>
  <si>
    <t>37.6</t>
  </si>
  <si>
    <t>U0017</t>
  </si>
  <si>
    <t>0.82</t>
  </si>
  <si>
    <t>60.3</t>
  </si>
  <si>
    <t>U0018</t>
  </si>
  <si>
    <t>U0019</t>
  </si>
  <si>
    <t>85.1</t>
  </si>
  <si>
    <t>68.9</t>
  </si>
  <si>
    <t>U0020</t>
  </si>
  <si>
    <t>U0021</t>
  </si>
  <si>
    <t>48.1</t>
  </si>
  <si>
    <t>U0022</t>
  </si>
  <si>
    <t>53.1</t>
  </si>
  <si>
    <t>U0023</t>
  </si>
  <si>
    <t>76.4</t>
  </si>
  <si>
    <t>53.5</t>
  </si>
  <si>
    <t>U0024</t>
  </si>
  <si>
    <t>77.3</t>
  </si>
  <si>
    <t>48.7</t>
  </si>
  <si>
    <t>U0025</t>
  </si>
  <si>
    <t>0.45</t>
  </si>
  <si>
    <t>50.3</t>
  </si>
  <si>
    <t>U0026</t>
  </si>
  <si>
    <t>0.8</t>
  </si>
  <si>
    <t>U0027</t>
  </si>
  <si>
    <t>53.3</t>
  </si>
  <si>
    <t>U0028</t>
  </si>
  <si>
    <t>0.33</t>
  </si>
  <si>
    <t>42.8</t>
  </si>
  <si>
    <t>U0029</t>
  </si>
  <si>
    <t>0.73</t>
  </si>
  <si>
    <t>61.1</t>
  </si>
  <si>
    <t>U0030</t>
  </si>
  <si>
    <t>0.48</t>
  </si>
  <si>
    <t>0.9</t>
  </si>
  <si>
    <t>U0031</t>
  </si>
  <si>
    <t>0.78</t>
  </si>
  <si>
    <t>52.1</t>
  </si>
  <si>
    <t>U0032</t>
  </si>
  <si>
    <t>14.35</t>
  </si>
  <si>
    <t>42.6</t>
  </si>
  <si>
    <t>U0033</t>
  </si>
  <si>
    <t>0.2</t>
  </si>
  <si>
    <t>U0034</t>
  </si>
  <si>
    <t>0.57</t>
  </si>
  <si>
    <t>U0035</t>
  </si>
  <si>
    <t>0.65</t>
  </si>
  <si>
    <t>39.6</t>
  </si>
  <si>
    <t>U0036</t>
  </si>
  <si>
    <t>53.6</t>
  </si>
  <si>
    <t>U0037</t>
  </si>
  <si>
    <t>45.7</t>
  </si>
  <si>
    <t>U0038</t>
  </si>
  <si>
    <t>68.1</t>
  </si>
  <si>
    <t>57.6</t>
  </si>
  <si>
    <t>U0039</t>
  </si>
  <si>
    <t>0.39</t>
  </si>
  <si>
    <t>49.8</t>
  </si>
  <si>
    <t>U0040</t>
  </si>
  <si>
    <t>51.6</t>
  </si>
  <si>
    <t>U0041</t>
  </si>
  <si>
    <t>0.36</t>
  </si>
  <si>
    <t>67.4</t>
  </si>
  <si>
    <t>35.2</t>
  </si>
  <si>
    <t>U0042</t>
  </si>
  <si>
    <t>51.7</t>
  </si>
  <si>
    <t>U0043</t>
  </si>
  <si>
    <t>77.7</t>
  </si>
  <si>
    <t>62.2</t>
  </si>
  <si>
    <t>U0044</t>
  </si>
  <si>
    <t>U0045</t>
  </si>
  <si>
    <t>0.74</t>
  </si>
  <si>
    <t>58.8</t>
  </si>
  <si>
    <t>U0046</t>
  </si>
  <si>
    <t>79.6</t>
  </si>
  <si>
    <t>U0047</t>
  </si>
  <si>
    <t>49.2</t>
  </si>
  <si>
    <t>U0048</t>
  </si>
  <si>
    <t>14.22</t>
  </si>
  <si>
    <t>34.8</t>
  </si>
  <si>
    <t>U0049</t>
  </si>
  <si>
    <t>52.8</t>
  </si>
  <si>
    <t>0.5</t>
  </si>
  <si>
    <t>U0050</t>
  </si>
  <si>
    <t>13.29</t>
  </si>
  <si>
    <t>0.99</t>
  </si>
  <si>
    <t>U0051</t>
  </si>
  <si>
    <t>56.8</t>
  </si>
  <si>
    <t>U0052</t>
  </si>
  <si>
    <t>0.3</t>
  </si>
  <si>
    <t>U0053</t>
  </si>
  <si>
    <t>44.9</t>
  </si>
  <si>
    <t>U0054</t>
  </si>
  <si>
    <t>0.51</t>
  </si>
  <si>
    <t>44.8</t>
  </si>
  <si>
    <t>U0055</t>
  </si>
  <si>
    <t>34.4</t>
  </si>
  <si>
    <t>U0056</t>
  </si>
  <si>
    <t>0.42</t>
  </si>
  <si>
    <t>U0057</t>
  </si>
  <si>
    <t>0.55</t>
  </si>
  <si>
    <t>39.1</t>
  </si>
  <si>
    <t>U0058</t>
  </si>
  <si>
    <t>44.1</t>
  </si>
  <si>
    <t>U0059</t>
  </si>
  <si>
    <t>67.8</t>
  </si>
  <si>
    <t>U0060</t>
  </si>
  <si>
    <t>40.3</t>
  </si>
  <si>
    <t>U0061</t>
  </si>
  <si>
    <t>0.68</t>
  </si>
  <si>
    <t>46.3</t>
  </si>
  <si>
    <t>U0062</t>
  </si>
  <si>
    <t>45.8</t>
  </si>
  <si>
    <t>U0063</t>
  </si>
  <si>
    <t>U0064</t>
  </si>
  <si>
    <t>51.1</t>
  </si>
  <si>
    <t>U0065</t>
  </si>
  <si>
    <t>48.3</t>
  </si>
  <si>
    <t>U0066</t>
  </si>
  <si>
    <t>86.3</t>
  </si>
  <si>
    <t>60.6</t>
  </si>
  <si>
    <t>U0067</t>
  </si>
  <si>
    <t>U0068</t>
  </si>
  <si>
    <t>0.94</t>
  </si>
  <si>
    <t>U0069</t>
  </si>
  <si>
    <t>76.5</t>
  </si>
  <si>
    <t>U0070</t>
  </si>
  <si>
    <t>65.1</t>
  </si>
  <si>
    <t>U0071</t>
  </si>
  <si>
    <t>U0072</t>
  </si>
  <si>
    <t>13.44</t>
  </si>
  <si>
    <t>U0073</t>
  </si>
  <si>
    <t>0.44</t>
  </si>
  <si>
    <t>68.5</t>
  </si>
  <si>
    <t>U0074</t>
  </si>
  <si>
    <t>U0075</t>
  </si>
  <si>
    <t>74.5</t>
  </si>
  <si>
    <t>U0076</t>
  </si>
  <si>
    <t>U0077</t>
  </si>
  <si>
    <t>60.5</t>
  </si>
  <si>
    <t>U0078</t>
  </si>
  <si>
    <t>68.4</t>
  </si>
  <si>
    <t>U0079</t>
  </si>
  <si>
    <t>0.88</t>
  </si>
  <si>
    <t>41.5</t>
  </si>
  <si>
    <t>U0080</t>
  </si>
  <si>
    <t>0.38</t>
  </si>
  <si>
    <t>67.7</t>
  </si>
  <si>
    <t>61.4</t>
  </si>
  <si>
    <t>U0081</t>
  </si>
  <si>
    <t>45.5</t>
  </si>
  <si>
    <t>U0082</t>
  </si>
  <si>
    <t>88.3</t>
  </si>
  <si>
    <t>56.1</t>
  </si>
  <si>
    <t>U0083</t>
  </si>
  <si>
    <t>66.3</t>
  </si>
  <si>
    <t>32.6</t>
  </si>
  <si>
    <t>U0084</t>
  </si>
  <si>
    <t>U0085</t>
  </si>
  <si>
    <t>82.3</t>
  </si>
  <si>
    <t>72.6</t>
  </si>
  <si>
    <t>U0086</t>
  </si>
  <si>
    <t>64.4</t>
  </si>
  <si>
    <t>U0087</t>
  </si>
  <si>
    <t>50.4</t>
  </si>
  <si>
    <t>U0088</t>
  </si>
  <si>
    <t>46.5</t>
  </si>
  <si>
    <t>U0089</t>
  </si>
  <si>
    <t>58.3</t>
  </si>
  <si>
    <t>34.5</t>
  </si>
  <si>
    <t>U0090</t>
  </si>
  <si>
    <t>0.92</t>
  </si>
  <si>
    <t>68.7</t>
  </si>
  <si>
    <t>38.1</t>
  </si>
  <si>
    <t>U0091</t>
  </si>
  <si>
    <t>43.9</t>
  </si>
  <si>
    <t>U0092</t>
  </si>
  <si>
    <t>40.6</t>
  </si>
  <si>
    <t>U0093</t>
  </si>
  <si>
    <t>0.96</t>
  </si>
  <si>
    <t>57.1</t>
  </si>
  <si>
    <t>U0094</t>
  </si>
  <si>
    <t>0.62</t>
  </si>
  <si>
    <t>49.9</t>
  </si>
  <si>
    <t>U0095</t>
  </si>
  <si>
    <t>0.87</t>
  </si>
  <si>
    <t>80.9</t>
  </si>
  <si>
    <t>U0096</t>
  </si>
  <si>
    <t>51.5</t>
  </si>
  <si>
    <t>U0097</t>
  </si>
  <si>
    <t>U0098</t>
  </si>
  <si>
    <t>48.4</t>
  </si>
  <si>
    <t>U0099</t>
  </si>
  <si>
    <t>U0100</t>
  </si>
  <si>
    <t>53.9</t>
  </si>
  <si>
    <t>U0101</t>
  </si>
  <si>
    <t>58.5</t>
  </si>
  <si>
    <t>U0102</t>
  </si>
  <si>
    <t>0.43</t>
  </si>
  <si>
    <t>45.4</t>
  </si>
  <si>
    <t>U0103</t>
  </si>
  <si>
    <t>0.61</t>
  </si>
  <si>
    <t>74.8</t>
  </si>
  <si>
    <t>41.4</t>
  </si>
  <si>
    <t>U0104</t>
  </si>
  <si>
    <t>66.8</t>
  </si>
  <si>
    <t>U0105</t>
  </si>
  <si>
    <t>33.2</t>
  </si>
  <si>
    <t>U0106</t>
  </si>
  <si>
    <t>68.3</t>
  </si>
  <si>
    <t>39.9</t>
  </si>
  <si>
    <t>U0107</t>
  </si>
  <si>
    <t>36.1</t>
  </si>
  <si>
    <t>U0108</t>
  </si>
  <si>
    <t>0.58</t>
  </si>
  <si>
    <t>36.4</t>
  </si>
  <si>
    <t>U0109</t>
  </si>
  <si>
    <t>U0110</t>
  </si>
  <si>
    <t>U0111</t>
  </si>
  <si>
    <t>0.35</t>
  </si>
  <si>
    <t>54.7</t>
  </si>
  <si>
    <t>U0112</t>
  </si>
  <si>
    <t>0.85</t>
  </si>
  <si>
    <t>42.3</t>
  </si>
  <si>
    <t>U0113</t>
  </si>
  <si>
    <t>35.9</t>
  </si>
  <si>
    <t>U0114</t>
  </si>
  <si>
    <t>56.7</t>
  </si>
  <si>
    <t>U0115</t>
  </si>
  <si>
    <t>0.6</t>
  </si>
  <si>
    <t>37.3</t>
  </si>
  <si>
    <t>U0116</t>
  </si>
  <si>
    <t>52.6</t>
  </si>
  <si>
    <t>U0117</t>
  </si>
  <si>
    <t>55.1</t>
  </si>
  <si>
    <t>U0118</t>
  </si>
  <si>
    <t>U0119</t>
  </si>
  <si>
    <t>0.11</t>
  </si>
  <si>
    <t>0.89</t>
  </si>
  <si>
    <t>87.2</t>
  </si>
  <si>
    <t>U0120</t>
  </si>
  <si>
    <t>47.2</t>
  </si>
  <si>
    <t>U0121</t>
  </si>
  <si>
    <t>U0122</t>
  </si>
  <si>
    <t>0.32</t>
  </si>
  <si>
    <t>42.7</t>
  </si>
  <si>
    <t>U0123</t>
  </si>
  <si>
    <t>80.4</t>
  </si>
  <si>
    <t>U0124</t>
  </si>
  <si>
    <t>U0125</t>
  </si>
  <si>
    <t>70.8</t>
  </si>
  <si>
    <t>U0126</t>
  </si>
  <si>
    <t>49.3</t>
  </si>
  <si>
    <t>U0127</t>
  </si>
  <si>
    <t>U0128</t>
  </si>
  <si>
    <t>59.5</t>
  </si>
  <si>
    <t>41.2</t>
  </si>
  <si>
    <t>U0129</t>
  </si>
  <si>
    <t>U0130</t>
  </si>
  <si>
    <t>U0131</t>
  </si>
  <si>
    <t>U0132</t>
  </si>
  <si>
    <t>33.5</t>
  </si>
  <si>
    <t>U0133</t>
  </si>
  <si>
    <t>U0134</t>
  </si>
  <si>
    <t>39.4</t>
  </si>
  <si>
    <t>U0135</t>
  </si>
  <si>
    <t>64.1</t>
  </si>
  <si>
    <t>U0136</t>
  </si>
  <si>
    <t>0.31</t>
  </si>
  <si>
    <t>68.8</t>
  </si>
  <si>
    <t>U0137</t>
  </si>
  <si>
    <t>50.5</t>
  </si>
  <si>
    <t>U0138</t>
  </si>
  <si>
    <t>U0139</t>
  </si>
  <si>
    <t>79.1</t>
  </si>
  <si>
    <t>U0140</t>
  </si>
  <si>
    <t>U0141</t>
  </si>
  <si>
    <t>U0142</t>
  </si>
  <si>
    <t>73.6</t>
  </si>
  <si>
    <t>U0143</t>
  </si>
  <si>
    <t>60.1</t>
  </si>
  <si>
    <t>U0144</t>
  </si>
  <si>
    <t>0.34</t>
  </si>
  <si>
    <t>67.1</t>
  </si>
  <si>
    <t>U0145</t>
  </si>
  <si>
    <t>54.4</t>
  </si>
  <si>
    <t>30.2</t>
  </si>
  <si>
    <t>U0146</t>
  </si>
  <si>
    <t>U0147</t>
  </si>
  <si>
    <t>0.54</t>
  </si>
  <si>
    <t>U0148</t>
  </si>
  <si>
    <t>44.2</t>
  </si>
  <si>
    <t>U0149</t>
  </si>
  <si>
    <t>U0150</t>
  </si>
  <si>
    <t>0.93</t>
  </si>
  <si>
    <t>U0151</t>
  </si>
  <si>
    <t>37.9</t>
  </si>
  <si>
    <t>U0152</t>
  </si>
  <si>
    <t>U0153</t>
  </si>
  <si>
    <t>U0154</t>
  </si>
  <si>
    <t>48.5</t>
  </si>
  <si>
    <t>U0155</t>
  </si>
  <si>
    <t>77.9</t>
  </si>
  <si>
    <t>59.8</t>
  </si>
  <si>
    <t>U0156</t>
  </si>
  <si>
    <t>16.29</t>
  </si>
  <si>
    <t>33.1</t>
  </si>
  <si>
    <t>U0157</t>
  </si>
  <si>
    <t>44.6</t>
  </si>
  <si>
    <t>U0158</t>
  </si>
  <si>
    <t>37.7</t>
  </si>
  <si>
    <t>U0159</t>
  </si>
  <si>
    <t>58.2</t>
  </si>
  <si>
    <t>U0160</t>
  </si>
  <si>
    <t>55.6</t>
  </si>
  <si>
    <t>U0161</t>
  </si>
  <si>
    <t>U0162</t>
  </si>
  <si>
    <t>0.49</t>
  </si>
  <si>
    <t>U0163</t>
  </si>
  <si>
    <t>U0164</t>
  </si>
  <si>
    <t>43.2</t>
  </si>
  <si>
    <t>U0165</t>
  </si>
  <si>
    <t>70.1</t>
  </si>
  <si>
    <t>48.9</t>
  </si>
  <si>
    <t>U0166</t>
  </si>
  <si>
    <t>U0167</t>
  </si>
  <si>
    <t>73.2</t>
  </si>
  <si>
    <t>U0168</t>
  </si>
  <si>
    <t>49.6</t>
  </si>
  <si>
    <t>U0169</t>
  </si>
  <si>
    <t>U0170</t>
  </si>
  <si>
    <t>U0171</t>
  </si>
  <si>
    <t>61.2</t>
  </si>
  <si>
    <t>U0172</t>
  </si>
  <si>
    <t>57.9</t>
  </si>
  <si>
    <t>U0173</t>
  </si>
  <si>
    <t>35.5</t>
  </si>
  <si>
    <t>U0174</t>
  </si>
  <si>
    <t>0.4</t>
  </si>
  <si>
    <t>57.4</t>
  </si>
  <si>
    <t>U0175</t>
  </si>
  <si>
    <t>39.3</t>
  </si>
  <si>
    <t>U0176</t>
  </si>
  <si>
    <t>0.21</t>
  </si>
  <si>
    <t>45.3</t>
  </si>
  <si>
    <t>U0177</t>
  </si>
  <si>
    <t>36.8</t>
  </si>
  <si>
    <t>U0178</t>
  </si>
  <si>
    <t>U0179</t>
  </si>
  <si>
    <t>62.4</t>
  </si>
  <si>
    <t>U0180</t>
  </si>
  <si>
    <t>16.36</t>
  </si>
  <si>
    <t>13.35</t>
  </si>
  <si>
    <t>U0181</t>
  </si>
  <si>
    <t>75.6</t>
  </si>
  <si>
    <t>47.3</t>
  </si>
  <si>
    <t>U0182</t>
  </si>
  <si>
    <t>51.3</t>
  </si>
  <si>
    <t>U0183</t>
  </si>
  <si>
    <t>U0184</t>
  </si>
  <si>
    <t>44.5</t>
  </si>
  <si>
    <t>U0185</t>
  </si>
  <si>
    <t>59.1</t>
  </si>
  <si>
    <t>U0186</t>
  </si>
  <si>
    <t>U0187</t>
  </si>
  <si>
    <t>U0188</t>
  </si>
  <si>
    <t>U0189</t>
  </si>
  <si>
    <t>48.6</t>
  </si>
  <si>
    <t>U0190</t>
  </si>
  <si>
    <t>13.51</t>
  </si>
  <si>
    <t>U0191</t>
  </si>
  <si>
    <t>U0192</t>
  </si>
  <si>
    <t>0.71</t>
  </si>
  <si>
    <t>69.6</t>
  </si>
  <si>
    <t>U0193</t>
  </si>
  <si>
    <t>41.9</t>
  </si>
  <si>
    <t>U0194</t>
  </si>
  <si>
    <t>45.1</t>
  </si>
  <si>
    <t>U0195</t>
  </si>
  <si>
    <t>50.2</t>
  </si>
  <si>
    <t>U0196</t>
  </si>
  <si>
    <t>U0197</t>
  </si>
  <si>
    <t>U0198</t>
  </si>
  <si>
    <t>62.7</t>
  </si>
  <si>
    <t>U0199</t>
  </si>
  <si>
    <t>46.4</t>
  </si>
  <si>
    <t>U0200</t>
  </si>
  <si>
    <t>U0201</t>
  </si>
  <si>
    <t>U0202</t>
  </si>
  <si>
    <t>0.59</t>
  </si>
  <si>
    <t>66.7</t>
  </si>
  <si>
    <t>U0203</t>
  </si>
  <si>
    <t>U0204</t>
  </si>
  <si>
    <t>52.5</t>
  </si>
  <si>
    <t>U0205</t>
  </si>
  <si>
    <t>50.1</t>
  </si>
  <si>
    <t>U0206</t>
  </si>
  <si>
    <t>59.9</t>
  </si>
  <si>
    <t>U0207</t>
  </si>
  <si>
    <t>0.72</t>
  </si>
  <si>
    <t>47.6</t>
  </si>
  <si>
    <t>U0208</t>
  </si>
  <si>
    <t>54.6</t>
  </si>
  <si>
    <t>U0209</t>
  </si>
  <si>
    <t>43.4</t>
  </si>
  <si>
    <t>U0210</t>
  </si>
  <si>
    <t>36.9</t>
  </si>
  <si>
    <t>U0211</t>
  </si>
  <si>
    <t>U0212</t>
  </si>
  <si>
    <t>0.1</t>
  </si>
  <si>
    <t>U0213</t>
  </si>
  <si>
    <t>65.4</t>
  </si>
  <si>
    <t>38.8</t>
  </si>
  <si>
    <t>U0214</t>
  </si>
  <si>
    <t>U0215</t>
  </si>
  <si>
    <t>0.47</t>
  </si>
  <si>
    <t>U0216</t>
  </si>
  <si>
    <t>U0217</t>
  </si>
  <si>
    <t>0.52</t>
  </si>
  <si>
    <t>U0218</t>
  </si>
  <si>
    <t>15.38</t>
  </si>
  <si>
    <t>U0219</t>
  </si>
  <si>
    <t>U0220</t>
  </si>
  <si>
    <t>0.98</t>
  </si>
  <si>
    <t>57.5</t>
  </si>
  <si>
    <t>U0221</t>
  </si>
  <si>
    <t>29.2</t>
  </si>
  <si>
    <t>U0222</t>
  </si>
  <si>
    <t>46.8</t>
  </si>
  <si>
    <t>U0223</t>
  </si>
  <si>
    <t>64.2</t>
  </si>
  <si>
    <t>32.1</t>
  </si>
  <si>
    <t>U0224</t>
  </si>
  <si>
    <t>46.6</t>
  </si>
  <si>
    <t>U0225</t>
  </si>
  <si>
    <t>56.6</t>
  </si>
  <si>
    <t>U0226</t>
  </si>
  <si>
    <t>56.3</t>
  </si>
  <si>
    <t>U0227</t>
  </si>
  <si>
    <t>72.9</t>
  </si>
  <si>
    <t>U0228</t>
  </si>
  <si>
    <t>U0229</t>
  </si>
  <si>
    <t>U0230</t>
  </si>
  <si>
    <t>32.7</t>
  </si>
  <si>
    <t>U0231</t>
  </si>
  <si>
    <t>36.5</t>
  </si>
  <si>
    <t>U0232</t>
  </si>
  <si>
    <t>U0233</t>
  </si>
  <si>
    <t>60.7</t>
  </si>
  <si>
    <t>U0234</t>
  </si>
  <si>
    <t>U0235</t>
  </si>
  <si>
    <t>U0236</t>
  </si>
  <si>
    <t>42.1</t>
  </si>
  <si>
    <t>U0237</t>
  </si>
  <si>
    <t>55.5</t>
  </si>
  <si>
    <t>U0238</t>
  </si>
  <si>
    <t>U0239</t>
  </si>
  <si>
    <t>U0240</t>
  </si>
  <si>
    <t>U0241</t>
  </si>
  <si>
    <t>69.1</t>
  </si>
  <si>
    <t>37.1</t>
  </si>
  <si>
    <t>U0242</t>
  </si>
  <si>
    <t>U0243</t>
  </si>
  <si>
    <t>82.7</t>
  </si>
  <si>
    <t>U0244</t>
  </si>
  <si>
    <t>47.9</t>
  </si>
  <si>
    <t>U0245</t>
  </si>
  <si>
    <t>38.6</t>
  </si>
  <si>
    <t>U0246</t>
  </si>
  <si>
    <t>76.9</t>
  </si>
  <si>
    <t>U0247</t>
  </si>
  <si>
    <t>72.5</t>
  </si>
  <si>
    <t>U0248</t>
  </si>
  <si>
    <t>43.8</t>
  </si>
  <si>
    <t>U0249</t>
  </si>
  <si>
    <t>U0250</t>
  </si>
  <si>
    <t>51.4</t>
  </si>
  <si>
    <t>U0251</t>
  </si>
  <si>
    <t>U0252</t>
  </si>
  <si>
    <t>0.41</t>
  </si>
  <si>
    <t>88.9</t>
  </si>
  <si>
    <t>83.8</t>
  </si>
  <si>
    <t>U0253</t>
  </si>
  <si>
    <t>13.66</t>
  </si>
  <si>
    <t>U0254</t>
  </si>
  <si>
    <t>U0255</t>
  </si>
  <si>
    <t>65.6</t>
  </si>
  <si>
    <t>U0256</t>
  </si>
  <si>
    <t>0.46</t>
  </si>
  <si>
    <t>40.4</t>
  </si>
  <si>
    <t>U0257</t>
  </si>
  <si>
    <t>U0258</t>
  </si>
  <si>
    <t>0.12</t>
  </si>
  <si>
    <t>U0259</t>
  </si>
  <si>
    <t>48.8</t>
  </si>
  <si>
    <t>U0260</t>
  </si>
  <si>
    <t>65.7</t>
  </si>
  <si>
    <t>33.6</t>
  </si>
  <si>
    <t>U0261</t>
  </si>
  <si>
    <t>60.9</t>
  </si>
  <si>
    <t>U0262</t>
  </si>
  <si>
    <t>14.18</t>
  </si>
  <si>
    <t>U0263</t>
  </si>
  <si>
    <t>U0264</t>
  </si>
  <si>
    <t>U0265</t>
  </si>
  <si>
    <t>43.6</t>
  </si>
  <si>
    <t>U0266</t>
  </si>
  <si>
    <t>67.3</t>
  </si>
  <si>
    <t>U0267</t>
  </si>
  <si>
    <t>52.2</t>
  </si>
  <si>
    <t>U0268</t>
  </si>
  <si>
    <t>39.8</t>
  </si>
  <si>
    <t>U0269</t>
  </si>
  <si>
    <t>U0270</t>
  </si>
  <si>
    <t>64.6</t>
  </si>
  <si>
    <t>U0271</t>
  </si>
  <si>
    <t>U0272</t>
  </si>
  <si>
    <t>U0273</t>
  </si>
  <si>
    <t>47.1</t>
  </si>
  <si>
    <t>U0274</t>
  </si>
  <si>
    <t>60.4</t>
  </si>
  <si>
    <t>U0275</t>
  </si>
  <si>
    <t>U0276</t>
  </si>
  <si>
    <t>19.17</t>
  </si>
  <si>
    <t>U0277</t>
  </si>
  <si>
    <t>U0278</t>
  </si>
  <si>
    <t>88.1</t>
  </si>
  <si>
    <t>80.5</t>
  </si>
  <si>
    <t>U0279</t>
  </si>
  <si>
    <t>U0280</t>
  </si>
  <si>
    <t>U0281</t>
  </si>
  <si>
    <t>U0282</t>
  </si>
  <si>
    <t>70.3</t>
  </si>
  <si>
    <t>U0283</t>
  </si>
  <si>
    <t>U0284</t>
  </si>
  <si>
    <t>75.1</t>
  </si>
  <si>
    <t>U0285</t>
  </si>
  <si>
    <t>0.29</t>
  </si>
  <si>
    <t>U0286</t>
  </si>
  <si>
    <t>75.7</t>
  </si>
  <si>
    <t>U0287</t>
  </si>
  <si>
    <t>U0288</t>
  </si>
  <si>
    <t>U0289</t>
  </si>
  <si>
    <t>U0290</t>
  </si>
  <si>
    <t>59.6</t>
  </si>
  <si>
    <t>U0291</t>
  </si>
  <si>
    <t>66.2</t>
  </si>
  <si>
    <t>U0292</t>
  </si>
  <si>
    <t>35.4</t>
  </si>
  <si>
    <t>U0293</t>
  </si>
  <si>
    <t>42.4</t>
  </si>
  <si>
    <t>U0294</t>
  </si>
  <si>
    <t>U0295</t>
  </si>
  <si>
    <t>40.7</t>
  </si>
  <si>
    <t>U0296</t>
  </si>
  <si>
    <t>U0297</t>
  </si>
  <si>
    <t>U0298</t>
  </si>
  <si>
    <t>49.5</t>
  </si>
  <si>
    <t>U0299</t>
  </si>
  <si>
    <t>U0300</t>
  </si>
  <si>
    <t>66.9</t>
  </si>
  <si>
    <t>U0301</t>
  </si>
  <si>
    <t>U0302</t>
  </si>
  <si>
    <t>0.81</t>
  </si>
  <si>
    <t>U0303</t>
  </si>
  <si>
    <t>47.8</t>
  </si>
  <si>
    <t>U0304</t>
  </si>
  <si>
    <t>U0305</t>
  </si>
  <si>
    <t>U0306</t>
  </si>
  <si>
    <t>U0307</t>
  </si>
  <si>
    <t>U0308</t>
  </si>
  <si>
    <t>U0309</t>
  </si>
  <si>
    <t>U0310</t>
  </si>
  <si>
    <t>60.2</t>
  </si>
  <si>
    <t>U0311</t>
  </si>
  <si>
    <t>U0312</t>
  </si>
  <si>
    <t>49.7</t>
  </si>
  <si>
    <t>U0313</t>
  </si>
  <si>
    <t>60.8</t>
  </si>
  <si>
    <t>U0314</t>
  </si>
  <si>
    <t>U0315</t>
  </si>
  <si>
    <t>U0316</t>
  </si>
  <si>
    <t>55.3</t>
  </si>
  <si>
    <t>U0317</t>
  </si>
  <si>
    <t>80.2</t>
  </si>
  <si>
    <t>U0318</t>
  </si>
  <si>
    <t>72.7</t>
  </si>
  <si>
    <t>U0319</t>
  </si>
  <si>
    <t>U0320</t>
  </si>
  <si>
    <t>40.8</t>
  </si>
  <si>
    <t>U0321</t>
  </si>
  <si>
    <t>U0322</t>
  </si>
  <si>
    <t>63.7</t>
  </si>
  <si>
    <t>34.9</t>
  </si>
  <si>
    <t>U0323</t>
  </si>
  <si>
    <t>88.8</t>
  </si>
  <si>
    <t>65.3</t>
  </si>
  <si>
    <t>U0324</t>
  </si>
  <si>
    <t>U0325</t>
  </si>
  <si>
    <t>U0326</t>
  </si>
  <si>
    <t>U0327</t>
  </si>
  <si>
    <t>U0328</t>
  </si>
  <si>
    <t>U0329</t>
  </si>
  <si>
    <t>40.5</t>
  </si>
  <si>
    <t>U0330</t>
  </si>
  <si>
    <t>U0331</t>
  </si>
  <si>
    <t>38.4</t>
  </si>
  <si>
    <t>U0332</t>
  </si>
  <si>
    <t>62.5</t>
  </si>
  <si>
    <t>U0333</t>
  </si>
  <si>
    <t>U0334</t>
  </si>
  <si>
    <t>47.5</t>
  </si>
  <si>
    <t>U0335</t>
  </si>
  <si>
    <t>53.8</t>
  </si>
  <si>
    <t>U0336</t>
  </si>
  <si>
    <t>U0337</t>
  </si>
  <si>
    <t>31.4</t>
  </si>
  <si>
    <t>U0338</t>
  </si>
  <si>
    <t>0.95</t>
  </si>
  <si>
    <t>U0339</t>
  </si>
  <si>
    <t>U0340</t>
  </si>
  <si>
    <t>U0341</t>
  </si>
  <si>
    <t>U0342</t>
  </si>
  <si>
    <t>54.5</t>
  </si>
  <si>
    <t>U0343</t>
  </si>
  <si>
    <t>32.8</t>
  </si>
  <si>
    <t>U0344</t>
  </si>
  <si>
    <t>U0345</t>
  </si>
  <si>
    <t>67.5</t>
  </si>
  <si>
    <t>U0346</t>
  </si>
  <si>
    <t>U0347</t>
  </si>
  <si>
    <t>58.6</t>
  </si>
  <si>
    <t>U0348</t>
  </si>
  <si>
    <t>61.3</t>
  </si>
  <si>
    <t>U0349</t>
  </si>
  <si>
    <t>U0350</t>
  </si>
  <si>
    <t>U0351</t>
  </si>
  <si>
    <t>13.59</t>
  </si>
  <si>
    <t>U0352</t>
  </si>
  <si>
    <t>0.17</t>
  </si>
  <si>
    <t>97.1</t>
  </si>
  <si>
    <t>84.4</t>
  </si>
  <si>
    <t>U0353</t>
  </si>
  <si>
    <t>34.1</t>
  </si>
  <si>
    <t>U0354</t>
  </si>
  <si>
    <t>U0355</t>
  </si>
  <si>
    <t>41.1</t>
  </si>
  <si>
    <t>U0356</t>
  </si>
  <si>
    <t>U0357</t>
  </si>
  <si>
    <t>39.7</t>
  </si>
  <si>
    <t>U0358</t>
  </si>
  <si>
    <t>0.77</t>
  </si>
  <si>
    <t>U0359</t>
  </si>
  <si>
    <t>84.8</t>
  </si>
  <si>
    <t>U0360</t>
  </si>
  <si>
    <t>U0361</t>
  </si>
  <si>
    <t>U0362</t>
  </si>
  <si>
    <t>U0363</t>
  </si>
  <si>
    <t>U0364</t>
  </si>
  <si>
    <t>U0365</t>
  </si>
  <si>
    <t>U0366</t>
  </si>
  <si>
    <t>U0367</t>
  </si>
  <si>
    <t>51.9</t>
  </si>
  <si>
    <t>U0368</t>
  </si>
  <si>
    <t>U0369</t>
  </si>
  <si>
    <t>63.3</t>
  </si>
  <si>
    <t>U0370</t>
  </si>
  <si>
    <t>54.9</t>
  </si>
  <si>
    <t>U0371</t>
  </si>
  <si>
    <t>U0372</t>
  </si>
  <si>
    <t>U0373</t>
  </si>
  <si>
    <t>U0374</t>
  </si>
  <si>
    <t>43.3</t>
  </si>
  <si>
    <t>U0375</t>
  </si>
  <si>
    <t>44.3</t>
  </si>
  <si>
    <t>U0376</t>
  </si>
  <si>
    <t>U0377</t>
  </si>
  <si>
    <t>U0378</t>
  </si>
  <si>
    <t>U0379</t>
  </si>
  <si>
    <t>U0380</t>
  </si>
  <si>
    <t>56.5</t>
  </si>
  <si>
    <t>U0381</t>
  </si>
  <si>
    <t>U0382</t>
  </si>
  <si>
    <t>U0383</t>
  </si>
  <si>
    <t>U0384</t>
  </si>
  <si>
    <t>97.6</t>
  </si>
  <si>
    <t>U0385</t>
  </si>
  <si>
    <t>U0386</t>
  </si>
  <si>
    <t>U0387</t>
  </si>
  <si>
    <t>U0388</t>
  </si>
  <si>
    <t>U0389</t>
  </si>
  <si>
    <t>U0390</t>
  </si>
  <si>
    <t>U0391</t>
  </si>
  <si>
    <t>U0392</t>
  </si>
  <si>
    <t>51.2</t>
  </si>
  <si>
    <t>U0393</t>
  </si>
  <si>
    <t>U0394</t>
  </si>
  <si>
    <t>U0395</t>
  </si>
  <si>
    <t>43.5</t>
  </si>
  <si>
    <t>U0396</t>
  </si>
  <si>
    <t>U0397</t>
  </si>
  <si>
    <t>47.4</t>
  </si>
  <si>
    <t>U0398</t>
  </si>
  <si>
    <t>57.3</t>
  </si>
  <si>
    <t>U0399</t>
  </si>
  <si>
    <t>63.6</t>
  </si>
  <si>
    <t>U0400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</si>
  <si>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</si>
  <si>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</si>
  <si>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</si>
  <si>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</si>
  <si>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</si>
  <si>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</si>
  <si>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</si>
  <si>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</si>
  <si>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</si>
  <si>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</si>
  <si>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</si>
  <si>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</si>
  <si>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</si>
  <si>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</si>
  <si>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</si>
  <si>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33</t>
  </si>
  <si>
    <t>10.79</t>
  </si>
  <si>
    <t>5.44</t>
  </si>
  <si>
    <t>5.35</t>
  </si>
  <si>
    <t>6.63</t>
  </si>
  <si>
    <t>1</t>
  </si>
  <si>
    <t>9.3</t>
  </si>
  <si>
    <t>127</t>
  </si>
  <si>
    <t>28</t>
  </si>
  <si>
    <t>7.4</t>
  </si>
  <si>
    <t>7.03</t>
  </si>
  <si>
    <t>8.05</t>
  </si>
  <si>
    <t>3</t>
  </si>
  <si>
    <t>5.7</t>
  </si>
  <si>
    <t>78</t>
  </si>
  <si>
    <t>74</t>
  </si>
  <si>
    <t>2.1</t>
  </si>
  <si>
    <t>35</t>
  </si>
  <si>
    <t>9.78</t>
  </si>
  <si>
    <t>1.09</t>
  </si>
  <si>
    <t>8.69</t>
  </si>
  <si>
    <t>6.48</t>
  </si>
  <si>
    <t>9.1</t>
  </si>
  <si>
    <t>67</t>
  </si>
  <si>
    <t>8</t>
  </si>
  <si>
    <t>3.6</t>
  </si>
  <si>
    <t>42</t>
  </si>
  <si>
    <t>11.13</t>
  </si>
  <si>
    <t>10.57</t>
  </si>
  <si>
    <t>6.89</t>
  </si>
  <si>
    <t>10</t>
  </si>
  <si>
    <t>37</t>
  </si>
  <si>
    <t>0</t>
  </si>
  <si>
    <t>4.09</t>
  </si>
  <si>
    <t>9.13</t>
  </si>
  <si>
    <t>5.79</t>
  </si>
  <si>
    <t>143</t>
  </si>
  <si>
    <t>10.1</t>
  </si>
  <si>
    <t>9.83</t>
  </si>
  <si>
    <t>7.19</t>
  </si>
  <si>
    <t>44</t>
  </si>
  <si>
    <t>71</t>
  </si>
  <si>
    <t>10.3</t>
  </si>
  <si>
    <t>5</t>
  </si>
  <si>
    <t>6.02</t>
  </si>
  <si>
    <t>2.82</t>
  </si>
  <si>
    <t>3.2</t>
  </si>
  <si>
    <t>7.44</t>
  </si>
  <si>
    <t>2</t>
  </si>
  <si>
    <t>6.1</t>
  </si>
  <si>
    <t>141</t>
  </si>
  <si>
    <t>4.7</t>
  </si>
  <si>
    <t>36</t>
  </si>
  <si>
    <t>6.21</t>
  </si>
  <si>
    <t>5.46</t>
  </si>
  <si>
    <t>6.78</t>
  </si>
  <si>
    <t>5.4</t>
  </si>
  <si>
    <t>87</t>
  </si>
  <si>
    <t>51</t>
  </si>
  <si>
    <t>18.7</t>
  </si>
  <si>
    <t>26</t>
  </si>
  <si>
    <t>6.28</t>
  </si>
  <si>
    <t>5.61</t>
  </si>
  <si>
    <t>8.48</t>
  </si>
  <si>
    <t>4</t>
  </si>
  <si>
    <t>1.6</t>
  </si>
  <si>
    <t>149</t>
  </si>
  <si>
    <t>34</t>
  </si>
  <si>
    <t>9.37</t>
  </si>
  <si>
    <t>8.53</t>
  </si>
  <si>
    <t>7.78</t>
  </si>
  <si>
    <t>50</t>
  </si>
  <si>
    <t>12.7</t>
  </si>
  <si>
    <t>10.7</t>
  </si>
  <si>
    <t>9.87</t>
  </si>
  <si>
    <t>3.02</t>
  </si>
  <si>
    <t>6.85</t>
  </si>
  <si>
    <t>6.4</t>
  </si>
  <si>
    <t>8.8</t>
  </si>
  <si>
    <t>6.2</t>
  </si>
  <si>
    <t>21.8</t>
  </si>
  <si>
    <t>4.96</t>
  </si>
  <si>
    <t>4.71</t>
  </si>
  <si>
    <t>8.01</t>
  </si>
  <si>
    <t>4.6</t>
  </si>
  <si>
    <t>188</t>
  </si>
  <si>
    <t>12.5</t>
  </si>
  <si>
    <t>31</t>
  </si>
  <si>
    <t>12.55</t>
  </si>
  <si>
    <t>6.8</t>
  </si>
  <si>
    <t>5.75</t>
  </si>
  <si>
    <t>6.96</t>
  </si>
  <si>
    <t>139</t>
  </si>
  <si>
    <t>11.3</t>
  </si>
  <si>
    <t>16</t>
  </si>
  <si>
    <t>7.86</t>
  </si>
  <si>
    <t>4.33</t>
  </si>
  <si>
    <t>3.53</t>
  </si>
  <si>
    <t>7.59</t>
  </si>
  <si>
    <t>6.3</t>
  </si>
  <si>
    <t>102</t>
  </si>
  <si>
    <t>8.6</t>
  </si>
  <si>
    <t>9.07</t>
  </si>
  <si>
    <t>8.28</t>
  </si>
  <si>
    <t>5.54</t>
  </si>
  <si>
    <t>25</t>
  </si>
  <si>
    <t>10.67</t>
  </si>
  <si>
    <t>7.13</t>
  </si>
  <si>
    <t>284</t>
  </si>
  <si>
    <t>2.8</t>
  </si>
  <si>
    <t>21</t>
  </si>
  <si>
    <t>8.86</t>
  </si>
  <si>
    <t>8.04</t>
  </si>
  <si>
    <t>6.53</t>
  </si>
  <si>
    <t>223</t>
  </si>
  <si>
    <t>13.1</t>
  </si>
  <si>
    <t>10.5</t>
  </si>
  <si>
    <t>32</t>
  </si>
  <si>
    <t>6.31</t>
  </si>
  <si>
    <t>7.06</t>
  </si>
  <si>
    <t>7</t>
  </si>
  <si>
    <t>49</t>
  </si>
  <si>
    <t>167</t>
  </si>
  <si>
    <t>11.6</t>
  </si>
  <si>
    <t>29.5</t>
  </si>
  <si>
    <t>22</t>
  </si>
  <si>
    <t>8.18</t>
  </si>
  <si>
    <t>7.48</t>
  </si>
  <si>
    <t>9.2</t>
  </si>
  <si>
    <t>4.2</t>
  </si>
  <si>
    <t>52</t>
  </si>
  <si>
    <t>11.2</t>
  </si>
  <si>
    <t>18</t>
  </si>
  <si>
    <t>10.26</t>
  </si>
  <si>
    <t>5.73</t>
  </si>
  <si>
    <t>4.53</t>
  </si>
  <si>
    <t>6.98</t>
  </si>
  <si>
    <t>9.4</t>
  </si>
  <si>
    <t>82</t>
  </si>
  <si>
    <t>1.5</t>
  </si>
  <si>
    <t>10.8</t>
  </si>
  <si>
    <t>41</t>
  </si>
  <si>
    <t>10.14</t>
  </si>
  <si>
    <t>3.29</t>
  </si>
  <si>
    <t>6.68</t>
  </si>
  <si>
    <t>65</t>
  </si>
  <si>
    <t>7.52</t>
  </si>
  <si>
    <t>2.89</t>
  </si>
  <si>
    <t>4.63</t>
  </si>
  <si>
    <t>5.49</t>
  </si>
  <si>
    <t>8.1</t>
  </si>
  <si>
    <t>200</t>
  </si>
  <si>
    <t>13.2</t>
  </si>
  <si>
    <t>18.2</t>
  </si>
  <si>
    <t>30</t>
  </si>
  <si>
    <t>7.67</t>
  </si>
  <si>
    <t>1.65</t>
  </si>
  <si>
    <t>8.36</t>
  </si>
  <si>
    <t>5.1</t>
  </si>
  <si>
    <t>130</t>
  </si>
  <si>
    <t>8.9</t>
  </si>
  <si>
    <t>5.74</t>
  </si>
  <si>
    <t>2.33</t>
  </si>
  <si>
    <t>3.41</t>
  </si>
  <si>
    <t>6.34</t>
  </si>
  <si>
    <t>3.7</t>
  </si>
  <si>
    <t>63</t>
  </si>
  <si>
    <t>17.6</t>
  </si>
  <si>
    <t>8.93</t>
  </si>
  <si>
    <t>9.8</t>
  </si>
  <si>
    <t>69</t>
  </si>
  <si>
    <t>8.5</t>
  </si>
  <si>
    <t>7.05</t>
  </si>
  <si>
    <t>6.25</t>
  </si>
  <si>
    <t>7.08</t>
  </si>
  <si>
    <t>194</t>
  </si>
  <si>
    <t>1.8</t>
  </si>
  <si>
    <t>20</t>
  </si>
  <si>
    <t>5.17</t>
  </si>
  <si>
    <t>6.13</t>
  </si>
  <si>
    <t>7.74</t>
  </si>
  <si>
    <t>197</t>
  </si>
  <si>
    <t>6.61</t>
  </si>
  <si>
    <t>8.06</t>
  </si>
  <si>
    <t>60</t>
  </si>
  <si>
    <t>227</t>
  </si>
  <si>
    <t>3.5</t>
  </si>
  <si>
    <t>7.43</t>
  </si>
  <si>
    <t>6.7</t>
  </si>
  <si>
    <t>7.11</t>
  </si>
  <si>
    <t>7.6</t>
  </si>
  <si>
    <t>164</t>
  </si>
  <si>
    <t>28.9</t>
  </si>
  <si>
    <t>27</t>
  </si>
  <si>
    <t>9.57</t>
  </si>
  <si>
    <t>9.09</t>
  </si>
  <si>
    <t>7.18</t>
  </si>
  <si>
    <t>38</t>
  </si>
  <si>
    <t>81</t>
  </si>
  <si>
    <t>6.37</t>
  </si>
  <si>
    <t>5.59</t>
  </si>
  <si>
    <t>6.91</t>
  </si>
  <si>
    <t>11.1</t>
  </si>
  <si>
    <t>7.54</t>
  </si>
  <si>
    <t>6.81</t>
  </si>
  <si>
    <t>6.5</t>
  </si>
  <si>
    <t>100</t>
  </si>
  <si>
    <t>29</t>
  </si>
  <si>
    <t>1.25</t>
  </si>
  <si>
    <t>5.64</t>
  </si>
  <si>
    <t>7.42</t>
  </si>
  <si>
    <t>116</t>
  </si>
  <si>
    <t>17.2</t>
  </si>
  <si>
    <t>11.38</t>
  </si>
  <si>
    <t>10.81</t>
  </si>
  <si>
    <t>7.38</t>
  </si>
  <si>
    <t>9.9</t>
  </si>
  <si>
    <t>57</t>
  </si>
  <si>
    <t>95</t>
  </si>
  <si>
    <t>11.4</t>
  </si>
  <si>
    <t>2.4</t>
  </si>
  <si>
    <t>13.05</t>
  </si>
  <si>
    <t>12.4</t>
  </si>
  <si>
    <t>7.28</t>
  </si>
  <si>
    <t>86</t>
  </si>
  <si>
    <t>7.47</t>
  </si>
  <si>
    <t>3.01</t>
  </si>
  <si>
    <t>4.46</t>
  </si>
  <si>
    <t>7.57</t>
  </si>
  <si>
    <t>8.4</t>
  </si>
  <si>
    <t>15</t>
  </si>
  <si>
    <t>14.3</t>
  </si>
  <si>
    <t>14.8</t>
  </si>
  <si>
    <t>9.93</t>
  </si>
  <si>
    <t>1.89</t>
  </si>
  <si>
    <t>9.5</t>
  </si>
  <si>
    <t>138</t>
  </si>
  <si>
    <t>15.2</t>
  </si>
  <si>
    <t>2.2</t>
  </si>
  <si>
    <t>8.08</t>
  </si>
  <si>
    <t>6.83</t>
  </si>
  <si>
    <t>7.64</t>
  </si>
  <si>
    <t>147</t>
  </si>
  <si>
    <t>19</t>
  </si>
  <si>
    <t>7.88</t>
  </si>
  <si>
    <t>7.49</t>
  </si>
  <si>
    <t>9</t>
  </si>
  <si>
    <t>153</t>
  </si>
  <si>
    <t>17.7</t>
  </si>
  <si>
    <t>8.81</t>
  </si>
  <si>
    <t>3.92</t>
  </si>
  <si>
    <t>4.89</t>
  </si>
  <si>
    <t>6.22</t>
  </si>
  <si>
    <t>172</t>
  </si>
  <si>
    <t>5.65</t>
  </si>
  <si>
    <t>5.29</t>
  </si>
  <si>
    <t>7.2</t>
  </si>
  <si>
    <t>169</t>
  </si>
  <si>
    <t>19.4</t>
  </si>
  <si>
    <t>9.31</t>
  </si>
  <si>
    <t>8.66</t>
  </si>
  <si>
    <t>1.1</t>
  </si>
  <si>
    <t>30.4</t>
  </si>
  <si>
    <t>7.72</t>
  </si>
  <si>
    <t>5.52</t>
  </si>
  <si>
    <t>7.96</t>
  </si>
  <si>
    <t>3.8</t>
  </si>
  <si>
    <t>106</t>
  </si>
  <si>
    <t>17.5</t>
  </si>
  <si>
    <t>11.81</t>
  </si>
  <si>
    <t>4.64</t>
  </si>
  <si>
    <t>7.17</t>
  </si>
  <si>
    <t>6.45</t>
  </si>
  <si>
    <t>92</t>
  </si>
  <si>
    <t>6.71</t>
  </si>
  <si>
    <t>5.97</t>
  </si>
  <si>
    <t>119</t>
  </si>
  <si>
    <t>23.3</t>
  </si>
  <si>
    <t>24</t>
  </si>
  <si>
    <t>1.57</t>
  </si>
  <si>
    <t>4.1</t>
  </si>
  <si>
    <t>53</t>
  </si>
  <si>
    <t>7.46</t>
  </si>
  <si>
    <t>1.45</t>
  </si>
  <si>
    <t>6.01</t>
  </si>
  <si>
    <t>7.33</t>
  </si>
  <si>
    <t>156</t>
  </si>
  <si>
    <t>23.7</t>
  </si>
  <si>
    <t>222</t>
  </si>
  <si>
    <t>13.9</t>
  </si>
  <si>
    <t>3.77</t>
  </si>
  <si>
    <t>6.16</t>
  </si>
  <si>
    <t>254</t>
  </si>
  <si>
    <t>18.5</t>
  </si>
  <si>
    <t>12.3</t>
  </si>
  <si>
    <t>27.1</t>
  </si>
  <si>
    <t>77</t>
  </si>
  <si>
    <t>6.77</t>
  </si>
  <si>
    <t>6.41</t>
  </si>
  <si>
    <t>6.93</t>
  </si>
  <si>
    <t>27.3</t>
  </si>
  <si>
    <t>10.25</t>
  </si>
  <si>
    <t>4.66</t>
  </si>
  <si>
    <t>6.33</t>
  </si>
  <si>
    <t>181</t>
  </si>
  <si>
    <t>8.75</t>
  </si>
  <si>
    <t>7.15</t>
  </si>
  <si>
    <t>21.6</t>
  </si>
  <si>
    <t>10.13</t>
  </si>
  <si>
    <t>9.62</t>
  </si>
  <si>
    <t>43</t>
  </si>
  <si>
    <t>9.47</t>
  </si>
  <si>
    <t>7.07</t>
  </si>
  <si>
    <t>8.22</t>
  </si>
  <si>
    <t>10.2</t>
  </si>
  <si>
    <t>85</t>
  </si>
  <si>
    <t>11.5</t>
  </si>
  <si>
    <t>27.4</t>
  </si>
  <si>
    <t>23</t>
  </si>
  <si>
    <t>6.76</t>
  </si>
  <si>
    <t>7.12</t>
  </si>
  <si>
    <t>5.6</t>
  </si>
  <si>
    <t>157</t>
  </si>
  <si>
    <t>7.82</t>
  </si>
  <si>
    <t>2.5</t>
  </si>
  <si>
    <t>5.32</t>
  </si>
  <si>
    <t>8.37</t>
  </si>
  <si>
    <t>6.9</t>
  </si>
  <si>
    <t>18.8</t>
  </si>
  <si>
    <t>11.49</t>
  </si>
  <si>
    <t>10.39</t>
  </si>
  <si>
    <t>7.1</t>
  </si>
  <si>
    <t>29.9</t>
  </si>
  <si>
    <t>8.89</t>
  </si>
  <si>
    <t>1.91</t>
  </si>
  <si>
    <t>9.7</t>
  </si>
  <si>
    <t>132</t>
  </si>
  <si>
    <t>19.8</t>
  </si>
  <si>
    <t>10.09</t>
  </si>
  <si>
    <t>9.41</t>
  </si>
  <si>
    <t>5.89</t>
  </si>
  <si>
    <t>4.5</t>
  </si>
  <si>
    <t>9.02</t>
  </si>
  <si>
    <t>2.67</t>
  </si>
  <si>
    <t>6.35</t>
  </si>
  <si>
    <t>148</t>
  </si>
  <si>
    <t>7.9</t>
  </si>
  <si>
    <t>2.3</t>
  </si>
  <si>
    <t>11.16</t>
  </si>
  <si>
    <t>1.46</t>
  </si>
  <si>
    <t>7.3</t>
  </si>
  <si>
    <t>7.7</t>
  </si>
  <si>
    <t>6.95</t>
  </si>
  <si>
    <t>3.9</t>
  </si>
  <si>
    <t>3.05</t>
  </si>
  <si>
    <t>7.14</t>
  </si>
  <si>
    <t>84</t>
  </si>
  <si>
    <t>40</t>
  </si>
  <si>
    <t>5.5</t>
  </si>
  <si>
    <t>7.21</t>
  </si>
  <si>
    <t>2.6</t>
  </si>
  <si>
    <t>11.02</t>
  </si>
  <si>
    <t>1.59</t>
  </si>
  <si>
    <t>9.43</t>
  </si>
  <si>
    <t>6.56</t>
  </si>
  <si>
    <t>195</t>
  </si>
  <si>
    <t>8.47</t>
  </si>
  <si>
    <t>7.53</t>
  </si>
  <si>
    <t>6.06</t>
  </si>
  <si>
    <t>6.92</t>
  </si>
  <si>
    <t>1.07</t>
  </si>
  <si>
    <t>5.85</t>
  </si>
  <si>
    <t>8.15</t>
  </si>
  <si>
    <t>8.23</t>
  </si>
  <si>
    <t>12</t>
  </si>
  <si>
    <t>30.6</t>
  </si>
  <si>
    <t>5.68</t>
  </si>
  <si>
    <t>59</t>
  </si>
  <si>
    <t>19.6</t>
  </si>
  <si>
    <t>7.29</t>
  </si>
  <si>
    <t>151</t>
  </si>
  <si>
    <t>5.41</t>
  </si>
  <si>
    <t>4.97</t>
  </si>
  <si>
    <t>163</t>
  </si>
  <si>
    <t>7.92</t>
  </si>
  <si>
    <t>56</t>
  </si>
  <si>
    <t>144</t>
  </si>
  <si>
    <t>15.5</t>
  </si>
  <si>
    <t>21.4</t>
  </si>
  <si>
    <t>4.07</t>
  </si>
  <si>
    <t>5.06</t>
  </si>
  <si>
    <t>6.84</t>
  </si>
  <si>
    <t>161</t>
  </si>
  <si>
    <t>12.8</t>
  </si>
  <si>
    <t>9.26</t>
  </si>
  <si>
    <t>4.57</t>
  </si>
  <si>
    <t>4.69</t>
  </si>
  <si>
    <t>7.09</t>
  </si>
  <si>
    <t>72</t>
  </si>
  <si>
    <t>1.82</t>
  </si>
  <si>
    <t>4.79</t>
  </si>
  <si>
    <t>7.26</t>
  </si>
  <si>
    <t>88</t>
  </si>
  <si>
    <t>6</t>
  </si>
  <si>
    <t>19.3</t>
  </si>
  <si>
    <t>3.93</t>
  </si>
  <si>
    <t>1.02</t>
  </si>
  <si>
    <t>2.91</t>
  </si>
  <si>
    <t>286</t>
  </si>
  <si>
    <t>16.6</t>
  </si>
  <si>
    <t>11.75</t>
  </si>
  <si>
    <t>10.87</t>
  </si>
  <si>
    <t>70</t>
  </si>
  <si>
    <t>7.58</t>
  </si>
  <si>
    <t>7.61</t>
  </si>
  <si>
    <t>3.4</t>
  </si>
  <si>
    <t>9.14</t>
  </si>
  <si>
    <t>1.99</t>
  </si>
  <si>
    <t>7.89</t>
  </si>
  <si>
    <t>103</t>
  </si>
  <si>
    <t>11.7</t>
  </si>
  <si>
    <t>4.99</t>
  </si>
  <si>
    <t>9.86</t>
  </si>
  <si>
    <t>6.39</t>
  </si>
  <si>
    <t>3.47</t>
  </si>
  <si>
    <t>8.2</t>
  </si>
  <si>
    <t>15.8</t>
  </si>
  <si>
    <t>6.72</t>
  </si>
  <si>
    <t>7.04</t>
  </si>
  <si>
    <t>3.54</t>
  </si>
  <si>
    <t>186</t>
  </si>
  <si>
    <t>6.32</t>
  </si>
  <si>
    <t>1.72</t>
  </si>
  <si>
    <t>7.32</t>
  </si>
  <si>
    <t>173</t>
  </si>
  <si>
    <t>30.8</t>
  </si>
  <si>
    <t>2.73</t>
  </si>
  <si>
    <t>7.91</t>
  </si>
  <si>
    <t>13.5</t>
  </si>
  <si>
    <t>12.2</t>
  </si>
  <si>
    <t>9.24</t>
  </si>
  <si>
    <t>2.53</t>
  </si>
  <si>
    <t>8.29</t>
  </si>
  <si>
    <t>219</t>
  </si>
  <si>
    <t>5.9</t>
  </si>
  <si>
    <t>2.42</t>
  </si>
  <si>
    <t>6.64</t>
  </si>
  <si>
    <t>118</t>
  </si>
  <si>
    <t>16.1</t>
  </si>
  <si>
    <t>9.81</t>
  </si>
  <si>
    <t>2.46</t>
  </si>
  <si>
    <t>7.35</t>
  </si>
  <si>
    <t>5.87</t>
  </si>
  <si>
    <t>7.75</t>
  </si>
  <si>
    <t>6.79</t>
  </si>
  <si>
    <t>8.3</t>
  </si>
  <si>
    <t>96</t>
  </si>
  <si>
    <t>14.6</t>
  </si>
  <si>
    <t>6.43</t>
  </si>
  <si>
    <t>7.81</t>
  </si>
  <si>
    <t>208</t>
  </si>
  <si>
    <t>14.4</t>
  </si>
  <si>
    <t>7.83</t>
  </si>
  <si>
    <t>8.7</t>
  </si>
  <si>
    <t>10.17</t>
  </si>
  <si>
    <t>1.01</t>
  </si>
  <si>
    <t>9.16</t>
  </si>
  <si>
    <t>7.94</t>
  </si>
  <si>
    <t>2.93</t>
  </si>
  <si>
    <t>5.01</t>
  </si>
  <si>
    <t>113</t>
  </si>
  <si>
    <t>9.58</t>
  </si>
  <si>
    <t>3.64</t>
  </si>
  <si>
    <t>5.94</t>
  </si>
  <si>
    <t>3.69</t>
  </si>
  <si>
    <t>372</t>
  </si>
  <si>
    <t>10.6</t>
  </si>
  <si>
    <t>30.3</t>
  </si>
  <si>
    <t>7.01</t>
  </si>
  <si>
    <t>159</t>
  </si>
  <si>
    <t>4.3</t>
  </si>
  <si>
    <t>24.2</t>
  </si>
  <si>
    <t>9.82</t>
  </si>
  <si>
    <t>5.22</t>
  </si>
  <si>
    <t>64</t>
  </si>
  <si>
    <t>2.7</t>
  </si>
  <si>
    <t>10.9</t>
  </si>
  <si>
    <t>3.82</t>
  </si>
  <si>
    <t>12.51</t>
  </si>
  <si>
    <t>5.72</t>
  </si>
  <si>
    <t>90</t>
  </si>
  <si>
    <t>6.6</t>
  </si>
  <si>
    <t>2.9</t>
  </si>
  <si>
    <t>4.27</t>
  </si>
  <si>
    <t>7.66</t>
  </si>
  <si>
    <t>230</t>
  </si>
  <si>
    <t>45</t>
  </si>
  <si>
    <t>4.95</t>
  </si>
  <si>
    <t>6.15</t>
  </si>
  <si>
    <t>6.14</t>
  </si>
  <si>
    <t>177</t>
  </si>
  <si>
    <t>10.84</t>
  </si>
  <si>
    <t>6.69</t>
  </si>
  <si>
    <t>109</t>
  </si>
  <si>
    <t>14.9</t>
  </si>
  <si>
    <t>5.84</t>
  </si>
  <si>
    <t>12.05</t>
  </si>
  <si>
    <t>2.66</t>
  </si>
  <si>
    <t>9.39</t>
  </si>
  <si>
    <t>9.6</t>
  </si>
  <si>
    <t>104</t>
  </si>
  <si>
    <t>5.99</t>
  </si>
  <si>
    <t>11.04</t>
  </si>
  <si>
    <t>10.19</t>
  </si>
  <si>
    <t>212</t>
  </si>
  <si>
    <t>11.19</t>
  </si>
  <si>
    <t>5.16</t>
  </si>
  <si>
    <t>6.03</t>
  </si>
  <si>
    <t>6.38</t>
  </si>
  <si>
    <t>10.05</t>
  </si>
  <si>
    <t>9.55</t>
  </si>
  <si>
    <t>101</t>
  </si>
  <si>
    <t>11.94</t>
  </si>
  <si>
    <t>11.34</t>
  </si>
  <si>
    <t>7.8</t>
  </si>
  <si>
    <t>4.17</t>
  </si>
  <si>
    <t>3.63</t>
  </si>
  <si>
    <t>6.67</t>
  </si>
  <si>
    <t>99</t>
  </si>
  <si>
    <t>11.23</t>
  </si>
  <si>
    <t>2.25</t>
  </si>
  <si>
    <t>8.98</t>
  </si>
  <si>
    <t>28.6</t>
  </si>
  <si>
    <t>1.4</t>
  </si>
  <si>
    <t>39</t>
  </si>
  <si>
    <t>15.7</t>
  </si>
  <si>
    <t>10.12</t>
  </si>
  <si>
    <t>4.82</t>
  </si>
  <si>
    <t>5.3</t>
  </si>
  <si>
    <t>12.6</t>
  </si>
  <si>
    <t>10.04</t>
  </si>
  <si>
    <t>2.11</t>
  </si>
  <si>
    <t>7.93</t>
  </si>
  <si>
    <t>6.42</t>
  </si>
  <si>
    <t>73</t>
  </si>
  <si>
    <t>190</t>
  </si>
  <si>
    <t>15.4</t>
  </si>
  <si>
    <t>2.08</t>
  </si>
  <si>
    <t>7.5</t>
  </si>
  <si>
    <t>8.79</t>
  </si>
  <si>
    <t>30.5</t>
  </si>
  <si>
    <t>7.77</t>
  </si>
  <si>
    <t>1.17</t>
  </si>
  <si>
    <t>5.88</t>
  </si>
  <si>
    <t>17</t>
  </si>
  <si>
    <t>7.85</t>
  </si>
  <si>
    <t>1.44</t>
  </si>
  <si>
    <t>47</t>
  </si>
  <si>
    <t>6.47</t>
  </si>
  <si>
    <t>16.4</t>
  </si>
  <si>
    <t>9.23</t>
  </si>
  <si>
    <t>7.65</t>
  </si>
  <si>
    <t>4.8</t>
  </si>
  <si>
    <t>271</t>
  </si>
  <si>
    <t>11.27</t>
  </si>
  <si>
    <t>9.28</t>
  </si>
  <si>
    <t>7.56</t>
  </si>
  <si>
    <t>9.05</t>
  </si>
  <si>
    <t>8.07</t>
  </si>
  <si>
    <t>7.69</t>
  </si>
  <si>
    <t>187</t>
  </si>
  <si>
    <t>26.9</t>
  </si>
  <si>
    <t>1.16</t>
  </si>
  <si>
    <t>4.36</t>
  </si>
  <si>
    <t>8.55</t>
  </si>
  <si>
    <t>79</t>
  </si>
  <si>
    <t>10.27</t>
  </si>
  <si>
    <t>193</t>
  </si>
  <si>
    <t>9.59</t>
  </si>
  <si>
    <t>4.62</t>
  </si>
  <si>
    <t>152</t>
  </si>
  <si>
    <t>12.19</t>
  </si>
  <si>
    <t>2.56</t>
  </si>
  <si>
    <t>9.63</t>
  </si>
  <si>
    <t>4.76</t>
  </si>
  <si>
    <t>6.09</t>
  </si>
  <si>
    <t>3.86</t>
  </si>
  <si>
    <t>2.23</t>
  </si>
  <si>
    <t>6.75</t>
  </si>
  <si>
    <t>15.9</t>
  </si>
  <si>
    <t>18.6</t>
  </si>
  <si>
    <t>5.56</t>
  </si>
  <si>
    <t>5.8</t>
  </si>
  <si>
    <t>9.65</t>
  </si>
  <si>
    <t>3.25</t>
  </si>
  <si>
    <t>107</t>
  </si>
  <si>
    <t>18.4</t>
  </si>
  <si>
    <t>4.4</t>
  </si>
  <si>
    <t>5.07</t>
  </si>
  <si>
    <t>1.21</t>
  </si>
  <si>
    <t>8.59</t>
  </si>
  <si>
    <t>5.2</t>
  </si>
  <si>
    <t>19.1</t>
  </si>
  <si>
    <t>8.14</t>
  </si>
  <si>
    <t>1.22</t>
  </si>
  <si>
    <t>22.3</t>
  </si>
  <si>
    <t>11.85</t>
  </si>
  <si>
    <t>9.94</t>
  </si>
  <si>
    <t>10.4</t>
  </si>
  <si>
    <t>1.58</t>
  </si>
  <si>
    <t>255</t>
  </si>
  <si>
    <t>3.76</t>
  </si>
  <si>
    <t>2.98</t>
  </si>
  <si>
    <t>7.99</t>
  </si>
  <si>
    <t>185</t>
  </si>
  <si>
    <t>276</t>
  </si>
  <si>
    <t>8.76</t>
  </si>
  <si>
    <t>1.86</t>
  </si>
  <si>
    <t>168</t>
  </si>
  <si>
    <t>12.18</t>
  </si>
  <si>
    <t>160</t>
  </si>
  <si>
    <t>5.77</t>
  </si>
  <si>
    <t>253</t>
  </si>
  <si>
    <t>17.9</t>
  </si>
  <si>
    <t>97</t>
  </si>
  <si>
    <t>5.83</t>
  </si>
  <si>
    <t>1.47</t>
  </si>
  <si>
    <t>5.71</t>
  </si>
  <si>
    <t>9.11</t>
  </si>
  <si>
    <t>20.3</t>
  </si>
  <si>
    <t>216</t>
  </si>
  <si>
    <t>1.7</t>
  </si>
  <si>
    <t>8.97</t>
  </si>
  <si>
    <t>1.93</t>
  </si>
  <si>
    <t>8.09</t>
  </si>
  <si>
    <t>7.98</t>
  </si>
  <si>
    <t>7.22</t>
  </si>
  <si>
    <t>1.48</t>
  </si>
  <si>
    <t>6.19</t>
  </si>
  <si>
    <t>125</t>
  </si>
  <si>
    <t>7.16</t>
  </si>
  <si>
    <t>1.04</t>
  </si>
  <si>
    <t>6.12</t>
  </si>
  <si>
    <t>8.02</t>
  </si>
  <si>
    <t>174</t>
  </si>
  <si>
    <t>15.1</t>
  </si>
  <si>
    <t>9.52</t>
  </si>
  <si>
    <t>9.04</t>
  </si>
  <si>
    <t>12.39</t>
  </si>
  <si>
    <t>3.06</t>
  </si>
  <si>
    <t>9.33</t>
  </si>
  <si>
    <t>6.57</t>
  </si>
  <si>
    <t>4.08</t>
  </si>
  <si>
    <t>4.72</t>
  </si>
  <si>
    <t>55</t>
  </si>
  <si>
    <t>17.8</t>
  </si>
  <si>
    <t>8.99</t>
  </si>
  <si>
    <t>20.2</t>
  </si>
  <si>
    <t>9.69</t>
  </si>
  <si>
    <t>9.75</t>
  </si>
  <si>
    <t>291</t>
  </si>
  <si>
    <t>13</t>
  </si>
  <si>
    <t>12.67</t>
  </si>
  <si>
    <t>5.91</t>
  </si>
  <si>
    <t>16.7</t>
  </si>
  <si>
    <t>12.06</t>
  </si>
  <si>
    <t>6.27</t>
  </si>
  <si>
    <t>3.89</t>
  </si>
  <si>
    <t>3.75</t>
  </si>
  <si>
    <t>8.03</t>
  </si>
  <si>
    <t>176</t>
  </si>
  <si>
    <t>13.7</t>
  </si>
  <si>
    <t>9.19</t>
  </si>
  <si>
    <t>11.8</t>
  </si>
  <si>
    <t>5.57</t>
  </si>
  <si>
    <t>1.06</t>
  </si>
  <si>
    <t>4.51</t>
  </si>
  <si>
    <t>114</t>
  </si>
  <si>
    <t>8.32</t>
  </si>
  <si>
    <t>2.99</t>
  </si>
  <si>
    <t>5.33</t>
  </si>
  <si>
    <t>6.65</t>
  </si>
  <si>
    <t>22.6</t>
  </si>
  <si>
    <t>10.63</t>
  </si>
  <si>
    <t>9.54</t>
  </si>
  <si>
    <t>6.49</t>
  </si>
  <si>
    <t>11.09</t>
  </si>
  <si>
    <t>1.18</t>
  </si>
  <si>
    <t>9.91</t>
  </si>
  <si>
    <t>6.55</t>
  </si>
  <si>
    <t>19.9</t>
  </si>
  <si>
    <t>10.33</t>
  </si>
  <si>
    <t>28.3</t>
  </si>
  <si>
    <t>9.98</t>
  </si>
  <si>
    <t>1.34</t>
  </si>
  <si>
    <t>8.64</t>
  </si>
  <si>
    <t>224</t>
  </si>
  <si>
    <t>226</t>
  </si>
  <si>
    <t>11.22</t>
  </si>
  <si>
    <t>10.48</t>
  </si>
  <si>
    <t>4.83</t>
  </si>
  <si>
    <t>23.9</t>
  </si>
  <si>
    <t>8.57</t>
  </si>
  <si>
    <t>17.4</t>
  </si>
  <si>
    <t>8.16</t>
  </si>
  <si>
    <t>2.48</t>
  </si>
  <si>
    <t>111</t>
  </si>
  <si>
    <t>24.6</t>
  </si>
  <si>
    <t>62</t>
  </si>
  <si>
    <t>4.56</t>
  </si>
  <si>
    <t>3.99</t>
  </si>
  <si>
    <t>9.88</t>
  </si>
  <si>
    <t>1.74</t>
  </si>
  <si>
    <t>175</t>
  </si>
  <si>
    <t>6.18</t>
  </si>
  <si>
    <t>120</t>
  </si>
  <si>
    <t>12.92</t>
  </si>
  <si>
    <t>2.51</t>
  </si>
  <si>
    <t>10.41</t>
  </si>
  <si>
    <t>110</t>
  </si>
  <si>
    <t>11.06</t>
  </si>
  <si>
    <t>2.88</t>
  </si>
  <si>
    <t>5.86</t>
  </si>
  <si>
    <t>28.1</t>
  </si>
  <si>
    <t>10.75</t>
  </si>
  <si>
    <t>4.32</t>
  </si>
  <si>
    <t>12.27</t>
  </si>
  <si>
    <t>91</t>
  </si>
  <si>
    <t>2.03</t>
  </si>
  <si>
    <t>11.48</t>
  </si>
  <si>
    <t>58</t>
  </si>
  <si>
    <t>9.35</t>
  </si>
  <si>
    <t>30.9</t>
  </si>
  <si>
    <t>7.02</t>
  </si>
  <si>
    <t>15.6</t>
  </si>
  <si>
    <t>7.34</t>
  </si>
  <si>
    <t>2.24</t>
  </si>
  <si>
    <t>6.66</t>
  </si>
  <si>
    <t>295</t>
  </si>
  <si>
    <t>10.82</t>
  </si>
  <si>
    <t>4.01</t>
  </si>
  <si>
    <t>7.87</t>
  </si>
  <si>
    <t>16.3</t>
  </si>
  <si>
    <t>5.27</t>
  </si>
  <si>
    <t>54</t>
  </si>
  <si>
    <t>10.95</t>
  </si>
  <si>
    <t>2.64</t>
  </si>
  <si>
    <t>8.31</t>
  </si>
  <si>
    <t>6.17</t>
  </si>
  <si>
    <t>11.65</t>
  </si>
  <si>
    <t>11.07</t>
  </si>
  <si>
    <t>5.47</t>
  </si>
  <si>
    <t>129</t>
  </si>
  <si>
    <t>1.62</t>
  </si>
  <si>
    <t>7.31</t>
  </si>
  <si>
    <t>189</t>
  </si>
  <si>
    <t>11.79</t>
  </si>
  <si>
    <t>4.73</t>
  </si>
  <si>
    <t>31.8</t>
  </si>
  <si>
    <t>7.27</t>
  </si>
  <si>
    <t>11.9</t>
  </si>
  <si>
    <t>27.5</t>
  </si>
  <si>
    <t>1.15</t>
  </si>
  <si>
    <t>6.11</t>
  </si>
  <si>
    <t>140</t>
  </si>
  <si>
    <t>29.4</t>
  </si>
  <si>
    <t>7.71</t>
  </si>
  <si>
    <t>170</t>
  </si>
  <si>
    <t>10.68</t>
  </si>
  <si>
    <t>241</t>
  </si>
  <si>
    <t>3.1</t>
  </si>
  <si>
    <t>8.73</t>
  </si>
  <si>
    <t>6.58</t>
  </si>
  <si>
    <t>112</t>
  </si>
  <si>
    <t>10.89</t>
  </si>
  <si>
    <t>11.14</t>
  </si>
  <si>
    <t>1.56</t>
  </si>
  <si>
    <t>5.66</t>
  </si>
  <si>
    <t>12.56</t>
  </si>
  <si>
    <t>11.96</t>
  </si>
  <si>
    <t>6.74</t>
  </si>
  <si>
    <t>134</t>
  </si>
  <si>
    <t>3.3</t>
  </si>
  <si>
    <t>11.15</t>
  </si>
  <si>
    <t>10.59</t>
  </si>
  <si>
    <t>5.28</t>
  </si>
  <si>
    <t>3.59</t>
  </si>
  <si>
    <t>1.69</t>
  </si>
  <si>
    <t>1.08</t>
  </si>
  <si>
    <t>6.24</t>
  </si>
  <si>
    <t>13.3</t>
  </si>
  <si>
    <t>8.92</t>
  </si>
  <si>
    <t>162</t>
  </si>
  <si>
    <t>11.12</t>
  </si>
  <si>
    <t>3.49</t>
  </si>
  <si>
    <t>2.97</t>
  </si>
  <si>
    <t>1.9</t>
  </si>
  <si>
    <t>2.09</t>
  </si>
  <si>
    <t>1.2</t>
  </si>
  <si>
    <t>11.64</t>
  </si>
  <si>
    <t>10.96</t>
  </si>
  <si>
    <t>6.54</t>
  </si>
  <si>
    <t>12.1</t>
  </si>
  <si>
    <t>14.5</t>
  </si>
  <si>
    <t>48</t>
  </si>
  <si>
    <t>10.03</t>
  </si>
  <si>
    <t>5.95</t>
  </si>
  <si>
    <t>1.97</t>
  </si>
  <si>
    <t>145</t>
  </si>
  <si>
    <t>9.53</t>
  </si>
  <si>
    <t>7.24</t>
  </si>
  <si>
    <t>94</t>
  </si>
  <si>
    <t>17.3</t>
  </si>
  <si>
    <t>23.2</t>
  </si>
  <si>
    <t>9.32</t>
  </si>
  <si>
    <t>8.52</t>
  </si>
  <si>
    <t>6.36</t>
  </si>
  <si>
    <t>1.85</t>
  </si>
  <si>
    <t>18.9</t>
  </si>
  <si>
    <t>9.51</t>
  </si>
  <si>
    <t>155</t>
  </si>
  <si>
    <t>5.45</t>
  </si>
  <si>
    <t>10.64</t>
  </si>
  <si>
    <t>5.78</t>
  </si>
  <si>
    <t>98</t>
  </si>
  <si>
    <t>7.51</t>
  </si>
  <si>
    <t>135</t>
  </si>
  <si>
    <t>20.1</t>
  </si>
  <si>
    <t>14.2</t>
  </si>
  <si>
    <t>16.5</t>
  </si>
  <si>
    <t>6.86</t>
  </si>
  <si>
    <t>198</t>
  </si>
  <si>
    <t>10.23</t>
  </si>
  <si>
    <t>3.11</t>
  </si>
  <si>
    <t>10.18</t>
  </si>
  <si>
    <t>4.78</t>
  </si>
  <si>
    <t>6.94</t>
  </si>
  <si>
    <t>211</t>
  </si>
  <si>
    <t>24.7</t>
  </si>
  <si>
    <t>122</t>
  </si>
  <si>
    <t>8.71</t>
  </si>
  <si>
    <t>61</t>
  </si>
  <si>
    <t>1.19</t>
  </si>
  <si>
    <t>5.81</t>
  </si>
  <si>
    <t>7.76</t>
  </si>
  <si>
    <t>5.26</t>
  </si>
  <si>
    <t>26.2</t>
  </si>
  <si>
    <t>8.24</t>
  </si>
  <si>
    <t>229</t>
  </si>
  <si>
    <t>6.59</t>
  </si>
  <si>
    <t>166</t>
  </si>
  <si>
    <t>8.45</t>
  </si>
  <si>
    <t>1.83</t>
  </si>
  <si>
    <t>6.62</t>
  </si>
  <si>
    <t>2.55</t>
  </si>
  <si>
    <t>9.61</t>
  </si>
  <si>
    <t>12.69</t>
  </si>
  <si>
    <t>6.26</t>
  </si>
  <si>
    <t>4.91</t>
  </si>
  <si>
    <t>4.87</t>
  </si>
  <si>
    <t>9.74</t>
  </si>
  <si>
    <t>214</t>
  </si>
  <si>
    <t>46</t>
  </si>
  <si>
    <t>12.87</t>
  </si>
  <si>
    <t>128</t>
  </si>
  <si>
    <t>9.15</t>
  </si>
  <si>
    <t>11</t>
  </si>
  <si>
    <t>4.43</t>
  </si>
  <si>
    <t>7.63</t>
  </si>
  <si>
    <t>31.3</t>
  </si>
  <si>
    <t>9.66</t>
  </si>
  <si>
    <t>249</t>
  </si>
  <si>
    <t>2.44</t>
  </si>
  <si>
    <t>2.32</t>
  </si>
  <si>
    <t>7.25</t>
  </si>
  <si>
    <t>8.87</t>
  </si>
  <si>
    <t>5.96</t>
  </si>
  <si>
    <t>105</t>
  </si>
  <si>
    <t>1.79</t>
  </si>
  <si>
    <t>6.04</t>
  </si>
  <si>
    <t>11.78</t>
  </si>
  <si>
    <t>20.4</t>
  </si>
  <si>
    <t>1.42</t>
  </si>
  <si>
    <t>68</t>
  </si>
  <si>
    <t>7.95</t>
  </si>
  <si>
    <t>6.82</t>
  </si>
  <si>
    <t>126</t>
  </si>
  <si>
    <t>3.13</t>
  </si>
  <si>
    <t>8.13</t>
  </si>
  <si>
    <t>5.93</t>
  </si>
  <si>
    <t>11.55</t>
  </si>
  <si>
    <t>10.97</t>
  </si>
  <si>
    <t>9.01</t>
  </si>
  <si>
    <t>3.68</t>
  </si>
  <si>
    <t>2.19</t>
  </si>
  <si>
    <t>183</t>
  </si>
  <si>
    <t>29.6</t>
  </si>
  <si>
    <t>5.13</t>
  </si>
  <si>
    <t>5.48</t>
  </si>
  <si>
    <t>20.6</t>
  </si>
  <si>
    <t>123</t>
  </si>
  <si>
    <t>12.04</t>
  </si>
  <si>
    <t>28.4</t>
  </si>
  <si>
    <t>1.11</t>
  </si>
  <si>
    <t>8.83</t>
  </si>
  <si>
    <t>4.47</t>
  </si>
  <si>
    <t>3.43</t>
  </si>
  <si>
    <t>8.39</t>
  </si>
  <si>
    <t>10.54</t>
  </si>
  <si>
    <t>4.34</t>
  </si>
  <si>
    <t>75</t>
  </si>
  <si>
    <t>26.5</t>
  </si>
  <si>
    <t>3.61</t>
  </si>
  <si>
    <t>1.26</t>
  </si>
  <si>
    <t>8.25</t>
  </si>
  <si>
    <t>6.46</t>
  </si>
  <si>
    <t>14.09</t>
  </si>
  <si>
    <t>6.99</t>
  </si>
  <si>
    <t>4.11</t>
  </si>
  <si>
    <t>171</t>
  </si>
  <si>
    <t>13.4</t>
  </si>
  <si>
    <t>2.15</t>
  </si>
  <si>
    <t>8.38</t>
  </si>
  <si>
    <t>12.73</t>
  </si>
  <si>
    <t>2.63</t>
  </si>
  <si>
    <t>11.67</t>
  </si>
  <si>
    <t>2.83</t>
  </si>
  <si>
    <t>8.84</t>
  </si>
  <si>
    <t>121</t>
  </si>
  <si>
    <t>5.03</t>
  </si>
  <si>
    <t>4.14</t>
  </si>
  <si>
    <t>8.88</t>
  </si>
  <si>
    <t>8.44</t>
  </si>
  <si>
    <t>9.95</t>
  </si>
  <si>
    <t>5.04</t>
  </si>
  <si>
    <t>10.38</t>
  </si>
  <si>
    <t>5.55</t>
  </si>
  <si>
    <t>1.53</t>
  </si>
  <si>
    <t>7.68</t>
  </si>
  <si>
    <t>269</t>
  </si>
  <si>
    <t>18.1</t>
  </si>
  <si>
    <t>2.61</t>
  </si>
  <si>
    <t>8.17</t>
  </si>
  <si>
    <t>8.49</t>
  </si>
  <si>
    <t>8.62</t>
  </si>
  <si>
    <t>3.15</t>
  </si>
  <si>
    <t>4.9</t>
  </si>
  <si>
    <t>11.05</t>
  </si>
  <si>
    <t>10.24</t>
  </si>
  <si>
    <t>2.65</t>
  </si>
  <si>
    <t>10.36</t>
  </si>
  <si>
    <t>9.84</t>
  </si>
  <si>
    <t>20.7</t>
  </si>
  <si>
    <t>12.63</t>
  </si>
  <si>
    <t>1.68</t>
  </si>
  <si>
    <t>5.69</t>
  </si>
  <si>
    <t>133</t>
  </si>
  <si>
    <t>10.07</t>
  </si>
  <si>
    <t>1.71</t>
  </si>
  <si>
    <t>10.44</t>
  </si>
  <si>
    <t>1.87</t>
  </si>
  <si>
    <t>1.38</t>
  </si>
  <si>
    <t>2.96</t>
  </si>
  <si>
    <t>6.97</t>
  </si>
  <si>
    <t>218</t>
  </si>
  <si>
    <t>3.57</t>
  </si>
  <si>
    <t>8.56</t>
  </si>
  <si>
    <t>3.17</t>
  </si>
  <si>
    <t>5.39</t>
  </si>
  <si>
    <t>5.18</t>
  </si>
  <si>
    <t>4.45</t>
  </si>
  <si>
    <t>1.33</t>
  </si>
  <si>
    <t>9.73</t>
  </si>
  <si>
    <t>1.55</t>
  </si>
  <si>
    <t>5.12</t>
  </si>
  <si>
    <t>16.2</t>
  </si>
  <si>
    <t>7.36</t>
  </si>
  <si>
    <t>11.71</t>
  </si>
  <si>
    <t>3.83</t>
  </si>
  <si>
    <t>10.02</t>
  </si>
  <si>
    <t>8.41</t>
  </si>
  <si>
    <t>14.1</t>
  </si>
  <si>
    <t>3.35</t>
  </si>
  <si>
    <t>9.17</t>
  </si>
  <si>
    <t>6.44</t>
  </si>
  <si>
    <t>21.3</t>
  </si>
  <si>
    <t>1.49</t>
  </si>
  <si>
    <t>8.12</t>
  </si>
  <si>
    <t>5.53</t>
  </si>
  <si>
    <t>2.59</t>
  </si>
  <si>
    <t>124</t>
  </si>
  <si>
    <t>3.45</t>
  </si>
  <si>
    <t>13.08</t>
  </si>
  <si>
    <t>2.05</t>
  </si>
  <si>
    <t>11.03</t>
  </si>
  <si>
    <t>237</t>
  </si>
  <si>
    <t>2.18</t>
  </si>
  <si>
    <t>26.4</t>
  </si>
  <si>
    <t>10.31</t>
  </si>
  <si>
    <t>9.27</t>
  </si>
  <si>
    <t>225</t>
  </si>
  <si>
    <t>7.62</t>
  </si>
  <si>
    <t>259</t>
  </si>
  <si>
    <t>25.1</t>
  </si>
  <si>
    <t>9.72</t>
  </si>
  <si>
    <t>2.29</t>
  </si>
  <si>
    <t>11.54</t>
  </si>
  <si>
    <t>5.58</t>
  </si>
  <si>
    <t>11.28</t>
  </si>
  <si>
    <t>8.78</t>
  </si>
  <si>
    <t>2.87</t>
  </si>
  <si>
    <t>8.96</t>
  </si>
  <si>
    <t>2.68</t>
  </si>
  <si>
    <t>2.28</t>
  </si>
  <si>
    <t>4.48</t>
  </si>
  <si>
    <t>3.37</t>
  </si>
  <si>
    <t>6.87</t>
  </si>
  <si>
    <t>10.42</t>
  </si>
  <si>
    <t>2.58</t>
  </si>
  <si>
    <t>7.84</t>
  </si>
  <si>
    <t>15.3</t>
  </si>
  <si>
    <t>1.37</t>
  </si>
  <si>
    <t>180</t>
  </si>
  <si>
    <t>28.5</t>
  </si>
  <si>
    <t>23.4</t>
  </si>
  <si>
    <t>5.62</t>
  </si>
  <si>
    <t>1.32</t>
  </si>
  <si>
    <t>14.02</t>
  </si>
  <si>
    <t>210</t>
  </si>
  <si>
    <t>1.54</t>
  </si>
  <si>
    <t>2.41</t>
  </si>
  <si>
    <t>13.6</t>
  </si>
  <si>
    <t>12.02</t>
  </si>
  <si>
    <t>2.21</t>
  </si>
  <si>
    <t>83</t>
  </si>
  <si>
    <t>1.43</t>
  </si>
  <si>
    <t>5.43</t>
  </si>
  <si>
    <t>10.74</t>
  </si>
  <si>
    <t>131</t>
  </si>
  <si>
    <t>8.72</t>
  </si>
  <si>
    <t>2.36</t>
  </si>
  <si>
    <t>11.58</t>
  </si>
  <si>
    <t>7.73</t>
  </si>
  <si>
    <t>1.52</t>
  </si>
  <si>
    <t>178</t>
  </si>
  <si>
    <t>2.81</t>
  </si>
  <si>
    <t>5.25</t>
  </si>
  <si>
    <t>179</t>
  </si>
  <si>
    <t>12.03</t>
  </si>
  <si>
    <t>4.84</t>
  </si>
  <si>
    <t>11.21</t>
  </si>
  <si>
    <t>4.81</t>
  </si>
  <si>
    <t>10.37</t>
  </si>
  <si>
    <t>9.56</t>
  </si>
  <si>
    <t>5.98</t>
  </si>
  <si>
    <t>7.55</t>
  </si>
  <si>
    <t>13.8</t>
  </si>
  <si>
    <t>11.61</t>
  </si>
  <si>
    <t>5.24</t>
  </si>
  <si>
    <t>137</t>
  </si>
  <si>
    <t>207</t>
  </si>
  <si>
    <t>4.12</t>
  </si>
  <si>
    <t>66</t>
  </si>
  <si>
    <t>23.8</t>
  </si>
  <si>
    <t>3.21</t>
  </si>
  <si>
    <t>14.07</t>
  </si>
  <si>
    <t>4.54</t>
  </si>
  <si>
    <t>7.41</t>
  </si>
  <si>
    <t>1.13</t>
  </si>
  <si>
    <t>182</t>
  </si>
  <si>
    <t>3.97</t>
  </si>
  <si>
    <t>146</t>
  </si>
  <si>
    <t>1.94</t>
  </si>
  <si>
    <t>233</t>
  </si>
  <si>
    <t>10.34</t>
  </si>
  <si>
    <t>3.55</t>
  </si>
  <si>
    <t>10.47</t>
  </si>
  <si>
    <t>1.05</t>
  </si>
  <si>
    <t>9.42</t>
  </si>
  <si>
    <t>16.8</t>
  </si>
  <si>
    <t>5.67</t>
  </si>
  <si>
    <t>4.21</t>
  </si>
  <si>
    <t>14</t>
  </si>
  <si>
    <t>5.92</t>
  </si>
  <si>
    <t>3.44</t>
  </si>
  <si>
    <t>252</t>
  </si>
  <si>
    <t>4.15</t>
  </si>
  <si>
    <r>
      <rPr>
        <b/>
        <sz val="11"/>
        <color theme="1"/>
        <rFont val="Aptos Narrow"/>
        <scheme val="minor"/>
      </rPr>
      <t>X2:</t>
    </r>
    <r>
      <rPr>
        <sz val="11"/>
        <color theme="1"/>
        <rFont val="Aptos Narrow"/>
        <scheme val="minor"/>
      </rPr>
      <t xml:space="preserve"> work_screen_hours</t>
    </r>
  </si>
  <si>
    <r>
      <rPr>
        <b/>
        <sz val="11"/>
        <color theme="1"/>
        <rFont val="Aptos Narrow"/>
        <scheme val="minor"/>
      </rPr>
      <t>X4:</t>
    </r>
    <r>
      <rPr>
        <sz val="11"/>
        <color theme="1"/>
        <rFont val="Aptos Narrow"/>
        <scheme val="minor"/>
      </rPr>
      <t xml:space="preserve"> sleep_hours</t>
    </r>
  </si>
  <si>
    <r>
      <rPr>
        <b/>
        <sz val="11"/>
        <color theme="1"/>
        <rFont val="Aptos Narrow"/>
        <scheme val="minor"/>
      </rPr>
      <t>Y:</t>
    </r>
    <r>
      <rPr>
        <sz val="11"/>
        <color theme="1"/>
        <rFont val="Aptos Narrow"/>
        <scheme val="minor"/>
      </rPr>
      <t xml:space="preserve"> sleep_quality_1_5</t>
    </r>
  </si>
  <si>
    <r>
      <rPr>
        <b/>
        <sz val="11"/>
        <color theme="1"/>
        <rFont val="Aptos Narrow"/>
        <scheme val="minor"/>
      </rPr>
      <t>X3:</t>
    </r>
    <r>
      <rPr>
        <sz val="11"/>
        <color theme="1"/>
        <rFont val="Aptos Narrow"/>
        <scheme val="minor"/>
      </rPr>
      <t xml:space="preserve"> leisure_screen_hours</t>
    </r>
  </si>
  <si>
    <r>
      <rPr>
        <b/>
        <sz val="11"/>
        <color theme="1"/>
        <rFont val="Aptos Narrow"/>
        <scheme val="minor"/>
      </rPr>
      <t>X1:</t>
    </r>
    <r>
      <rPr>
        <sz val="11"/>
        <color theme="1"/>
        <rFont val="Aptos Narrow"/>
        <scheme val="minor"/>
      </rPr>
      <t xml:space="preserve"> age</t>
    </r>
  </si>
  <si>
    <t>X1 - возраст</t>
  </si>
  <si>
    <t>X2 - экранное время, потраченное на работу/учебу в день в среднем</t>
  </si>
  <si>
    <t>X3 - экранное время, потраченное на развлечение (видео, игры, социальные сети и тд) в день в среднем</t>
  </si>
  <si>
    <t>X4 - среднее время сна за ночь</t>
  </si>
  <si>
    <t>Кол-во респондентов - 400</t>
  </si>
  <si>
    <t>Y - качество сна (оценки выставляли сами респонденты, 1 - очень плохо, 5 - очень хорошо)</t>
  </si>
  <si>
    <t>Коэффициент детерминации</t>
  </si>
  <si>
    <t>Средняя квадратическая ошибка</t>
  </si>
  <si>
    <t>D2</t>
  </si>
  <si>
    <t>Осталось 2 фактора</t>
  </si>
  <si>
    <t>D4</t>
  </si>
  <si>
    <t>Исходная модель - 4 фактора</t>
  </si>
  <si>
    <t>F1</t>
  </si>
  <si>
    <t>f1</t>
  </si>
  <si>
    <t>f2</t>
  </si>
  <si>
    <t>tкр</t>
  </si>
  <si>
    <t>Уровень значимости</t>
  </si>
  <si>
    <t>F1 &lt; t</t>
  </si>
  <si>
    <t>Гипотеза о том, что исключенные факторы не влияют на y не опровергается</t>
  </si>
  <si>
    <t>Критерий Фишера</t>
  </si>
  <si>
    <t>Показатель системного эффекта факторов</t>
  </si>
  <si>
    <t>^2</t>
  </si>
  <si>
    <t>Мера мультиколлинеарности</t>
  </si>
  <si>
    <t>сумм</t>
  </si>
  <si>
    <t>Условия Гаусса-Маркова</t>
  </si>
  <si>
    <t>Случайность остатков</t>
  </si>
  <si>
    <t>Независимость остатков</t>
  </si>
  <si>
    <t>Равенство суммы остатков нулю</t>
  </si>
  <si>
    <t>Остатки</t>
  </si>
  <si>
    <t>Ymod</t>
  </si>
  <si>
    <t>t</t>
  </si>
  <si>
    <t>f</t>
  </si>
  <si>
    <t>p</t>
  </si>
  <si>
    <t>Гипотеза о том, что сумма ошибок равна нулю опровергается</t>
  </si>
  <si>
    <t>опровергаеся</t>
  </si>
  <si>
    <t>ei - ei-1</t>
  </si>
  <si>
    <t>(ei - ei-1)^2</t>
  </si>
  <si>
    <t>ei^2</t>
  </si>
  <si>
    <t>сумм (ei - ei-1)^2</t>
  </si>
  <si>
    <t>сумм ei^2</t>
  </si>
  <si>
    <t>d = сумм (ei - ei-1)^2 / сумм ei^2</t>
  </si>
  <si>
    <t>m</t>
  </si>
  <si>
    <t>n</t>
  </si>
  <si>
    <t>dl</t>
  </si>
  <si>
    <t>dh</t>
  </si>
  <si>
    <t>d &lt; dl</t>
  </si>
  <si>
    <t>положительная автокорреляция</t>
  </si>
  <si>
    <t>Поворотные точки (1-да)</t>
  </si>
  <si>
    <t>K</t>
  </si>
  <si>
    <t>&lt;k</t>
  </si>
  <si>
    <t>распределение остатков случайное</t>
  </si>
  <si>
    <t>Критерий поворотных точек</t>
  </si>
  <si>
    <t>Коэффициент эксцесса</t>
  </si>
  <si>
    <t>ei^3</t>
  </si>
  <si>
    <t>1/n</t>
  </si>
  <si>
    <t>1/n * сумм ei^2</t>
  </si>
  <si>
    <t>1/n * сумм ei^3</t>
  </si>
  <si>
    <t>(1/n * сумм ei^2)^3</t>
  </si>
  <si>
    <t>ei^4</t>
  </si>
  <si>
    <t>1/n * сумм ei^4</t>
  </si>
  <si>
    <t>(1/n * сумм ei^2)^2</t>
  </si>
  <si>
    <t>Se</t>
  </si>
  <si>
    <t>Sa</t>
  </si>
  <si>
    <t>&gt; Se * 2</t>
  </si>
  <si>
    <t>&gt; Sa * 2</t>
  </si>
  <si>
    <t>Гипотеза о нормальности распределения отвергается</t>
  </si>
  <si>
    <t>Критерий Стьюдента</t>
  </si>
  <si>
    <t>Критерий Дарбина-Уотсона</t>
  </si>
  <si>
    <t>Коэффициенты асимметрии и эксцесса</t>
  </si>
  <si>
    <t>Коэффициент асимметрии</t>
  </si>
  <si>
    <t>t-статистика</t>
  </si>
  <si>
    <t>p-value</t>
  </si>
  <si>
    <t>α</t>
  </si>
  <si>
    <t>&gt;tкр</t>
  </si>
  <si>
    <t>&lt;tкр</t>
  </si>
  <si>
    <t>&lt;α</t>
  </si>
  <si>
    <t>&gt;α</t>
  </si>
  <si>
    <t>x3, x4 - значимые критерии</t>
  </si>
  <si>
    <t>Проверка значимости коэффициентов корреляции с y</t>
  </si>
  <si>
    <t>Фактор</t>
  </si>
  <si>
    <t>r(y, x)</t>
  </si>
  <si>
    <r>
      <t>r</t>
    </r>
    <r>
      <rPr>
        <vertAlign val="superscript"/>
        <sz val="11"/>
        <color theme="1"/>
        <rFont val="Aptos Narrow"/>
        <charset val="204"/>
        <scheme val="minor"/>
      </rPr>
      <t>2</t>
    </r>
  </si>
  <si>
    <t>Значимость</t>
  </si>
  <si>
    <t>Не значим</t>
  </si>
  <si>
    <t>x3, x4 - значимые критерии, x1, x2 - не значимые</t>
  </si>
  <si>
    <t>Значим</t>
  </si>
  <si>
    <t>При проверке значимости коэффициентов корреляции (не в регрессии, а для каждого r) степень свободы равна df = n – 2 = 398</t>
  </si>
  <si>
    <t>Высоко значим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</si>
</sst>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.000000"/>
    <numFmt numFmtId="165" formatCode="0.00000"/>
    <numFmt numFmtId="166" formatCode="0.0000"/>
    <numFmt numFmtId="167" formatCode="0.000"/>
  </numFmts>
  <fonts count="26">
    <font>
      <sz val="11"/>
      <color theme="1"/>
      <name val="Aptos Narrow"/>
      <family val="2"/>
      <charset val="204"/>
      <scheme val="minor"/>
    </font>
    <font>
      <sz val="11"/>
      <color theme="1"/>
      <name val="Aptos Narrow"/>
      <family val="2"/>
      <charset val="204"/>
      <scheme val="minor"/>
    </font>
    <font>
      <sz val="18"/>
      <color theme="3"/>
      <name val="Aptos Display"/>
      <family val="2"/>
      <charset val="204"/>
      <scheme val="major"/>
    </font>
    <font>
      <b/>
      <sz val="15"/>
      <color theme="3"/>
      <name val="Aptos Narrow"/>
      <family val="2"/>
      <charset val="204"/>
      <scheme val="minor"/>
    </font>
    <font>
      <b/>
      <sz val="13"/>
      <color theme="3"/>
      <name val="Aptos Narrow"/>
      <family val="2"/>
      <charset val="204"/>
      <scheme val="minor"/>
    </font>
    <font>
      <b/>
      <sz val="11"/>
      <color theme="3"/>
      <name val="Aptos Narrow"/>
      <family val="2"/>
      <charset val="204"/>
      <scheme val="minor"/>
    </font>
    <font>
      <sz val="11"/>
      <color rgb="FF006100"/>
      <name val="Aptos Narrow"/>
      <family val="2"/>
      <charset val="204"/>
      <scheme val="minor"/>
    </font>
    <font>
      <sz val="11"/>
      <color rgb="FF9C0006"/>
      <name val="Aptos Narrow"/>
      <family val="2"/>
      <charset val="204"/>
      <scheme val="minor"/>
    </font>
    <font>
      <sz val="11"/>
      <color rgb="FF9C5700"/>
      <name val="Aptos Narrow"/>
      <family val="2"/>
      <charset val="204"/>
      <scheme val="minor"/>
    </font>
    <font>
      <sz val="11"/>
      <color rgb="FF3F3F76"/>
      <name val="Aptos Narrow"/>
      <family val="2"/>
      <charset val="204"/>
      <scheme val="minor"/>
    </font>
    <font>
      <b/>
      <sz val="11"/>
      <color rgb="FF3F3F3F"/>
      <name val="Aptos Narrow"/>
      <family val="2"/>
      <charset val="204"/>
      <scheme val="minor"/>
    </font>
    <font>
      <b/>
      <sz val="11"/>
      <color rgb="FFFA7D00"/>
      <name val="Aptos Narrow"/>
      <family val="2"/>
      <charset val="204"/>
      <scheme val="minor"/>
    </font>
    <font>
      <sz val="11"/>
      <color rgb="FFFA7D00"/>
      <name val="Aptos Narrow"/>
      <family val="2"/>
      <charset val="204"/>
      <scheme val="minor"/>
    </font>
    <font>
      <b/>
      <sz val="11"/>
      <color theme="0"/>
      <name val="Aptos Narrow"/>
      <family val="2"/>
      <charset val="204"/>
      <scheme val="minor"/>
    </font>
    <font>
      <sz val="11"/>
      <color rgb="FFFF0000"/>
      <name val="Aptos Narrow"/>
      <family val="2"/>
      <charset val="204"/>
      <scheme val="minor"/>
    </font>
    <font>
      <i/>
      <sz val="11"/>
      <color rgb="FF7F7F7F"/>
      <name val="Aptos Narrow"/>
      <family val="2"/>
      <charset val="204"/>
      <scheme val="minor"/>
    </font>
    <font>
      <b/>
      <sz val="11"/>
      <color theme="1"/>
      <name val="Aptos Narrow"/>
      <family val="2"/>
      <charset val="204"/>
      <scheme val="minor"/>
    </font>
    <font>
      <sz val="11"/>
      <color theme="0"/>
      <name val="Aptos Narrow"/>
      <family val="2"/>
      <charset val="204"/>
      <scheme val="minor"/>
    </font>
    <font>
      <i/>
      <sz val="11"/>
      <color theme="1"/>
      <name val="Aptos Narrow"/>
      <family val="2"/>
      <charset val="204"/>
      <scheme val="minor"/>
    </font>
    <font>
      <b/>
      <sz val="11"/>
      <color theme="1"/>
      <name val="Aptos Narrow"/>
      <scheme val="minor"/>
    </font>
    <font>
      <sz val="11"/>
      <color theme="1"/>
      <name val="Aptos Narrow"/>
      <scheme val="minor"/>
    </font>
    <font>
      <b/>
      <i/>
      <sz val="11"/>
      <color theme="1"/>
      <name val="Aptos Narrow"/>
      <scheme val="minor"/>
    </font>
    <font>
      <sz val="11"/>
      <color theme="1"/>
      <name val="Aptos Narrow"/>
      <charset val="204"/>
      <scheme val="minor"/>
    </font>
    <font>
      <sz val="11"/>
      <color theme="1"/>
      <name val="Calibri"/>
      <family val="2"/>
      <charset val="204"/>
    </font>
    <font>
      <b/>
      <sz val="11"/>
      <color theme="1"/>
      <name val="Aptos Narrow"/>
      <charset val="204"/>
      <scheme val="minor"/>
    </font>
    <font>
      <vertAlign val="superscript"/>
      <sz val="11"/>
      <color theme="1"/>
      <name val="Aptos Narrow"/>
      <charset val="204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5" tint="0.79998168889431442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theme="9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9">
    <xf numFmtId="0" fontId="0" fillId="0" borderId="0" xfId="0"/>
    <xf numFmtId="0" fontId="19" fillId="0" borderId="0" xfId="0" applyFont="1"/>
    <xf numFmtId="2" fontId="0" fillId="0" borderId="10" xfId="0" applyNumberFormat="1" applyFont="1" applyBorder="1"/>
    <xf numFmtId="2" fontId="0" fillId="33" borderId="10" xfId="0" applyNumberFormat="1" applyFont="1" applyFill="1" applyBorder="1"/>
    <xf numFmtId="0" fontId="20" fillId="33" borderId="10" xfId="0" applyFont="1" applyFill="1" applyBorder="1"/>
    <xf numFmtId="2" fontId="0" fillId="0" borderId="10" xfId="0" applyNumberFormat="1" applyFont="1" applyBorder="1" applyAlignment="1">
      <alignment horizontal="right"/>
    </xf>
    <xf numFmtId="2" fontId="0" fillId="33" borderId="10" xfId="0" applyNumberFormat="1" applyFont="1" applyFill="1" applyBorder="1" applyAlignment="1">
      <alignment horizontal="right"/>
    </xf>
    <xf numFmtId="0" fontId="0" fillId="0" borderId="0" xfId="0" applyAlignment="1">
      <alignment horizontal="center"/>
    </xf>
    <xf numFmtId="0" fontId="0" fillId="0" borderId="0" xfId="0" applyFill="1" applyBorder="1" applyAlignment="1"/>
    <xf numFmtId="0" fontId="0" fillId="0" borderId="11" xfId="0" applyFill="1" applyBorder="1" applyAlignment="1"/>
    <xf numFmtId="0" fontId="18" fillId="0" borderId="12" xfId="0" applyFont="1" applyFill="1" applyBorder="1" applyAlignment="1">
      <alignment horizontal="center"/>
    </xf>
    <xf numFmtId="0" fontId="0" fillId="34" borderId="11" xfId="0" applyFill="1" applyBorder="1" applyAlignment="1"/>
    <xf numFmtId="0" fontId="21" fillId="0" borderId="12" xfId="0" applyFont="1" applyFill="1" applyBorder="1" applyAlignment="1">
      <alignment horizontal="center"/>
    </xf>
    <xf numFmtId="0" fontId="19" fillId="0" borderId="0" xfId="0" applyFont="1" applyFill="1" applyBorder="1" applyAlignment="1"/>
    <xf numFmtId="2" fontId="0" fillId="0" borderId="0" xfId="0" applyNumberFormat="1"/>
    <xf numFmtId="0" fontId="20" fillId="0" borderId="0" xfId="0" applyFont="1" applyFill="1" applyBorder="1" applyAlignment="1"/>
    <xf numFmtId="0" fontId="20" fillId="0" borderId="13" xfId="0" applyFont="1" applyFill="1" applyBorder="1" applyAlignment="1"/>
    <xf numFmtId="0" fontId="0" fillId="0" borderId="10" xfId="0" applyBorder="1" applyAlignment="1"/>
    <xf numFmtId="0" fontId="20" fillId="33" borderId="0" xfId="0" applyFont="1" applyFill="1" applyBorder="1"/>
    <xf numFmtId="0" fontId="0" fillId="0" borderId="14" xfId="0" applyBorder="1"/>
    <xf numFmtId="166" fontId="19" fillId="0" borderId="14" xfId="0" applyNumberFormat="1" applyFont="1" applyBorder="1"/>
    <xf numFmtId="0" fontId="19" fillId="0" borderId="14" xfId="0" applyFont="1" applyBorder="1"/>
    <xf numFmtId="166" fontId="0" fillId="0" borderId="14" xfId="0" applyNumberFormat="1" applyBorder="1"/>
    <xf numFmtId="2" fontId="19" fillId="0" borderId="14" xfId="0" applyNumberFormat="1" applyFont="1" applyBorder="1"/>
    <xf numFmtId="0" fontId="0" fillId="0" borderId="15" xfId="0" applyBorder="1"/>
    <xf numFmtId="0" fontId="0" fillId="36" borderId="0" xfId="0" applyFill="1" applyAlignment="1"/>
    <xf numFmtId="0" fontId="0" fillId="0" borderId="0" xfId="0" applyFill="1" applyAlignment="1"/>
    <xf numFmtId="165" fontId="0" fillId="0" borderId="14" xfId="0" applyNumberFormat="1" applyBorder="1"/>
    <xf numFmtId="0" fontId="0" fillId="0" borderId="14" xfId="0" applyFill="1" applyBorder="1"/>
    <xf numFmtId="0" fontId="19" fillId="37" borderId="0" xfId="0" applyFont="1" applyFill="1"/>
    <xf numFmtId="0" fontId="0" fillId="36" borderId="0" xfId="0" applyFill="1"/>
    <xf numFmtId="0" fontId="19" fillId="36" borderId="0" xfId="0" applyFont="1" applyFill="1"/>
    <xf numFmtId="164" fontId="0" fillId="0" borderId="14" xfId="0" applyNumberFormat="1" applyBorder="1"/>
    <xf numFmtId="164" fontId="0" fillId="36" borderId="14" xfId="0" applyNumberFormat="1" applyFill="1" applyBorder="1"/>
    <xf numFmtId="167" fontId="19" fillId="0" borderId="14" xfId="0" applyNumberFormat="1" applyFont="1" applyBorder="1"/>
    <xf numFmtId="0" fontId="0" fillId="0" borderId="14" xfId="0" applyBorder="1" applyAlignment="1"/>
    <xf numFmtId="167" fontId="19" fillId="36" borderId="0" xfId="0" applyNumberFormat="1" applyFont="1" applyFill="1"/>
    <xf numFmtId="164" fontId="19" fillId="36" borderId="0" xfId="0" applyNumberFormat="1" applyFont="1" applyFill="1"/>
    <xf numFmtId="0" fontId="0" fillId="35" borderId="0" xfId="0" applyFill="1" applyAlignment="1"/>
    <xf numFmtId="0" fontId="0" fillId="39" borderId="0" xfId="0" applyFill="1" applyAlignment="1"/>
    <xf numFmtId="0" fontId="19" fillId="36" borderId="0" xfId="0" applyFont="1" applyFill="1" applyAlignment="1">
      <alignment horizontal="center" wrapText="1"/>
    </xf>
    <xf numFmtId="0" fontId="19" fillId="37" borderId="0" xfId="0" applyFont="1" applyFill="1" applyAlignment="1">
      <alignment horizontal="center"/>
    </xf>
    <xf numFmtId="0" fontId="20" fillId="0" borderId="13" xfId="0" applyFont="1" applyFill="1" applyBorder="1" applyAlignment="1">
      <alignment horizontal="left"/>
    </xf>
    <xf numFmtId="0" fontId="0" fillId="0" borderId="10" xfId="0" applyBorder="1" applyAlignment="1">
      <alignment horizontal="left"/>
    </xf>
    <xf numFmtId="0" fontId="0" fillId="38" borderId="0" xfId="0" applyFill="1" applyAlignment="1">
      <alignment horizontal="left"/>
    </xf>
    <xf numFmtId="0" fontId="19" fillId="39" borderId="0" xfId="0" applyFont="1" applyFill="1" applyAlignment="1">
      <alignment horizontal="left"/>
    </xf>
    <xf numFmtId="0" fontId="19" fillId="35" borderId="0" xfId="0" applyFont="1" applyFill="1" applyAlignment="1">
      <alignment horizontal="left"/>
    </xf>
    <xf numFmtId="2" fontId="19" fillId="38" borderId="0" xfId="0" applyNumberFormat="1" applyFont="1" applyFill="1" applyAlignment="1">
      <alignment horizontal="left"/>
    </xf>
    <xf numFmtId="0" fontId="20" fillId="0" borderId="0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19" fillId="0" borderId="0" xfId="0" applyFont="1" applyAlignment="1">
      <alignment horizontal="center"/>
    </xf>
    <xf numFmtId="0" fontId="19" fillId="0" borderId="14" xfId="0" applyFont="1" applyBorder="1" applyAlignment="1">
      <alignment horizontal="center"/>
    </xf>
    <xf numFmtId="167" fontId="0" fillId="0" borderId="14" xfId="0" applyNumberFormat="1" applyBorder="1"/>
    <xf numFmtId="167" fontId="0" fillId="36" borderId="14" xfId="0" applyNumberFormat="1" applyFill="1" applyBorder="1"/>
    <xf numFmtId="0" fontId="0" fillId="0" borderId="16" xfId="0" applyBorder="1"/>
    <xf numFmtId="0" fontId="0" fillId="0" borderId="0" xfId="0" applyBorder="1"/>
    <xf numFmtId="0" fontId="22" fillId="0" borderId="14" xfId="0" applyFont="1" applyBorder="1"/>
    <xf numFmtId="0" fontId="23" fillId="0" borderId="0" xfId="0" applyFont="1"/>
    <xf numFmtId="0" fontId="0" fillId="34" borderId="0" xfId="0" applyFill="1"/>
    <xf numFmtId="0" fontId="0" fillId="37" borderId="0" xfId="0" applyFill="1"/>
    <xf numFmtId="0" fontId="24" fillId="0" borderId="17" xfId="0" applyFont="1" applyBorder="1" applyAlignment="1">
      <alignment horizontal="center"/>
    </xf>
    <xf numFmtId="0" fontId="24" fillId="0" borderId="0" xfId="0" applyFont="1" applyAlignment="1">
      <alignment horizontal="center"/>
    </xf>
    <xf numFmtId="0" fontId="0" fillId="0" borderId="0" xfId="0" applyFill="1"/>
    <xf numFmtId="0" fontId="24" fillId="0" borderId="0" xfId="0" applyFont="1" applyAlignment="1"/>
    <xf numFmtId="0" fontId="24" fillId="0" borderId="0" xfId="0" applyFont="1" applyBorder="1" applyAlignment="1">
      <alignment horizontal="center"/>
    </xf>
    <xf numFmtId="0" fontId="22" fillId="0" borderId="0" xfId="0" applyFont="1" applyFill="1" applyBorder="1" applyAlignment="1">
      <alignment horizontal="center"/>
    </xf>
    <xf numFmtId="0" fontId="0" fillId="34" borderId="0" xfId="0" applyFill="1" applyBorder="1" applyAlignment="1"/>
    <xf numFmtId="0" fontId="0" fillId="37" borderId="0" xfId="0" applyFill="1" applyBorder="1" applyAlignment="1"/>
    <xf numFmtId="0" fontId="0" fillId="0" borderId="14" xfId="0" applyFill="1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queryTables/queryTable1.xml><?xml version="1.0" encoding="utf-8"?>
<queryTable xmlns="http://schemas.openxmlformats.org/spreadsheetml/2006/main" name="ExternalData_2" connectionId="3" autoFormatId="0" applyNumberFormats="0" applyBorderFormats="0" applyFontFormats="1" applyPatternFormats="1" applyAlignmentFormats="0" applyWidthHeightFormats="0">
  <queryTableRefresh preserveSortFilterLayout="0" nextId="17">
    <queryTableFields count="15">
      <queryTableField id="1" name="Column1" tableColumnId="33"/>
      <queryTableField id="2" name="Column2" tableColumnId="34"/>
      <queryTableField id="3" name="Column3" tableColumnId="35"/>
      <queryTableField id="4" name="Column4" tableColumnId="36"/>
      <queryTableField id="5" name="Column5" tableColumnId="37"/>
      <queryTableField id="6" name="Column6" tableColumnId="38"/>
      <queryTableField id="7" name="Column7" tableColumnId="39"/>
      <queryTableField id="8" name="Column8" tableColumnId="40"/>
      <queryTableField id="9" name="Column9" tableColumnId="41"/>
      <queryTableField id="10" name="Column10" tableColumnId="42"/>
      <queryTableField id="11" name="Column11" tableColumnId="43"/>
      <queryTableField id="12" name="Column12" tableColumnId="44"/>
      <queryTableField id="13" name="Column13" tableColumnId="45"/>
      <queryTableField id="14" name="Column14" tableColumnId="46"/>
      <queryTableField id="15" name="Column15" tableColumnId="47"/>
    </queryTableFields>
    <queryTableDeletedFields count="1">
      <deletedField name="Column16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3" name="ScreenTime_vs_MentalWellness4" displayName="ScreenTime_vs_MentalWellness4" ref="A1:O402" tableType="queryTable" totalsRowShown="0">
  <autoFilter ref="A1:O402"/>
  <tableColumns count="15">
    <tableColumn id="33" uniqueName="33" name="Column1" queryTableFieldId="1"/>
    <tableColumn id="34" uniqueName="34" name="Column2" queryTableFieldId="2"/>
    <tableColumn id="35" uniqueName="35" name="Column3" queryTableFieldId="3"/>
    <tableColumn id="36" uniqueName="36" name="Column4" queryTableFieldId="4"/>
    <tableColumn id="37" uniqueName="37" name="Column5" queryTableFieldId="5"/>
    <tableColumn id="38" uniqueName="38" name="Column6" queryTableFieldId="6"/>
    <tableColumn id="39" uniqueName="39" name="Column7" queryTableFieldId="7"/>
    <tableColumn id="40" uniqueName="40" name="Column8" queryTableFieldId="8"/>
    <tableColumn id="41" uniqueName="41" name="Column9" queryTableFieldId="9"/>
    <tableColumn id="42" uniqueName="42" name="Column10" queryTableFieldId="10"/>
    <tableColumn id="43" uniqueName="43" name="Column11" queryTableFieldId="11"/>
    <tableColumn id="44" uniqueName="44" name="Column12" queryTableFieldId="12"/>
    <tableColumn id="45" uniqueName="45" name="Column13" queryTableFieldId="13"/>
    <tableColumn id="46" uniqueName="46" name="Column14" queryTableFieldId="14"/>
    <tableColumn id="47" uniqueName="47" name="Column15" queryTableFieldId="1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02"/>
  <sheetViews>
    <sheetView zoomScale="81" workbookViewId="0">
      <selection activeCell="F36" sqref="F36"/>
    </sheetView>
  </sheetViews>
  <sheetFormatPr defaultColWidth="11" defaultRowHeight="14.25"/>
  <cols>
    <col min="2" max="2" width="10.875" bestFit="1" customWidth="1"/>
    <col min="3" max="3" width="13.875" bestFit="1" customWidth="1"/>
    <col min="4" max="4" width="12" bestFit="1" customWidth="1"/>
    <col min="6" max="7" width="16" bestFit="1" customWidth="1"/>
    <col min="8" max="8" width="18" bestFit="1" customWidth="1"/>
    <col min="10" max="11" width="14.875" bestFit="1" customWidth="1"/>
    <col min="12" max="12" width="16" bestFit="1" customWidth="1"/>
    <col min="13" max="13" width="23.375" bestFit="1" customWidth="1"/>
    <col min="14" max="14" width="19" bestFit="1" customWidth="1"/>
    <col min="15" max="15" width="24.875" bestFit="1" customWidth="1"/>
  </cols>
  <sheetData>
    <row r="1" spans="1:15">
      <c r="A1" t="s">
        <v>794</v>
      </c>
      <c r="B1" t="s">
        <v>795</v>
      </c>
      <c r="C1" t="s">
        <v>796</v>
      </c>
      <c r="D1" t="s">
        <v>797</v>
      </c>
      <c r="E1" t="s">
        <v>798</v>
      </c>
      <c r="F1" t="s">
        <v>799</v>
      </c>
      <c r="G1" t="s">
        <v>800</v>
      </c>
      <c r="H1" t="s">
        <v>801</v>
      </c>
      <c r="I1" t="s">
        <v>802</v>
      </c>
      <c r="J1" t="s">
        <v>803</v>
      </c>
      <c r="K1" t="s">
        <v>804</v>
      </c>
      <c r="L1" t="s">
        <v>805</v>
      </c>
      <c r="M1" t="s">
        <v>806</v>
      </c>
      <c r="N1" t="s">
        <v>807</v>
      </c>
      <c r="O1" t="s">
        <v>808</v>
      </c>
    </row>
    <row r="2" spans="1:15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28</v>
      </c>
      <c r="L2" s="1" t="s">
        <v>29</v>
      </c>
      <c r="M2" s="1" t="s">
        <v>30</v>
      </c>
      <c r="N2" s="1" t="s">
        <v>31</v>
      </c>
      <c r="O2" s="1" t="s">
        <v>32</v>
      </c>
    </row>
    <row r="3" spans="1:15">
      <c r="A3" t="s">
        <v>33</v>
      </c>
      <c r="B3" t="s">
        <v>809</v>
      </c>
      <c r="C3" t="s">
        <v>34</v>
      </c>
      <c r="D3" t="s">
        <v>35</v>
      </c>
      <c r="E3" t="s">
        <v>36</v>
      </c>
      <c r="F3" t="s">
        <v>810</v>
      </c>
      <c r="G3" t="s">
        <v>811</v>
      </c>
      <c r="H3" t="s">
        <v>812</v>
      </c>
      <c r="I3" t="s">
        <v>813</v>
      </c>
      <c r="J3" t="s">
        <v>814</v>
      </c>
      <c r="K3" t="s">
        <v>815</v>
      </c>
      <c r="L3" t="s">
        <v>37</v>
      </c>
      <c r="M3" t="s">
        <v>816</v>
      </c>
      <c r="N3" t="s">
        <v>38</v>
      </c>
      <c r="O3" t="s">
        <v>815</v>
      </c>
    </row>
    <row r="4" spans="1:15">
      <c r="A4" t="s">
        <v>39</v>
      </c>
      <c r="B4" t="s">
        <v>817</v>
      </c>
      <c r="C4" t="s">
        <v>34</v>
      </c>
      <c r="D4" t="s">
        <v>35</v>
      </c>
      <c r="E4" t="s">
        <v>40</v>
      </c>
      <c r="F4" t="s">
        <v>818</v>
      </c>
      <c r="G4" t="s">
        <v>41</v>
      </c>
      <c r="H4" t="s">
        <v>819</v>
      </c>
      <c r="I4" t="s">
        <v>820</v>
      </c>
      <c r="J4" t="s">
        <v>821</v>
      </c>
      <c r="K4" t="s">
        <v>822</v>
      </c>
      <c r="L4" t="s">
        <v>823</v>
      </c>
      <c r="M4" t="s">
        <v>824</v>
      </c>
      <c r="N4" t="s">
        <v>825</v>
      </c>
      <c r="O4" t="s">
        <v>42</v>
      </c>
    </row>
    <row r="5" spans="1:15">
      <c r="A5" t="s">
        <v>43</v>
      </c>
      <c r="B5" t="s">
        <v>826</v>
      </c>
      <c r="C5" t="s">
        <v>34</v>
      </c>
      <c r="D5" t="s">
        <v>35</v>
      </c>
      <c r="E5" t="s">
        <v>44</v>
      </c>
      <c r="F5" t="s">
        <v>827</v>
      </c>
      <c r="G5" t="s">
        <v>828</v>
      </c>
      <c r="H5" t="s">
        <v>829</v>
      </c>
      <c r="I5" t="s">
        <v>830</v>
      </c>
      <c r="J5" t="s">
        <v>814</v>
      </c>
      <c r="K5" t="s">
        <v>831</v>
      </c>
      <c r="L5" t="s">
        <v>45</v>
      </c>
      <c r="M5" t="s">
        <v>832</v>
      </c>
      <c r="N5" t="s">
        <v>833</v>
      </c>
      <c r="O5" t="s">
        <v>834</v>
      </c>
    </row>
    <row r="6" spans="1:15">
      <c r="A6" t="s">
        <v>46</v>
      </c>
      <c r="B6" t="s">
        <v>835</v>
      </c>
      <c r="C6" t="s">
        <v>47</v>
      </c>
      <c r="D6" t="s">
        <v>35</v>
      </c>
      <c r="E6" t="s">
        <v>44</v>
      </c>
      <c r="F6" t="s">
        <v>836</v>
      </c>
      <c r="G6" t="s">
        <v>48</v>
      </c>
      <c r="H6" t="s">
        <v>837</v>
      </c>
      <c r="I6" t="s">
        <v>838</v>
      </c>
      <c r="J6" t="s">
        <v>814</v>
      </c>
      <c r="K6" t="s">
        <v>839</v>
      </c>
      <c r="L6" t="s">
        <v>840</v>
      </c>
      <c r="M6" t="s">
        <v>841</v>
      </c>
      <c r="N6" t="s">
        <v>822</v>
      </c>
      <c r="O6" t="s">
        <v>841</v>
      </c>
    </row>
    <row r="7" spans="1:15">
      <c r="A7" t="s">
        <v>49</v>
      </c>
      <c r="B7" t="s">
        <v>817</v>
      </c>
      <c r="C7" t="s">
        <v>47</v>
      </c>
      <c r="D7" t="s">
        <v>50</v>
      </c>
      <c r="E7" t="s">
        <v>36</v>
      </c>
      <c r="F7" t="s">
        <v>51</v>
      </c>
      <c r="G7" t="s">
        <v>842</v>
      </c>
      <c r="H7" t="s">
        <v>843</v>
      </c>
      <c r="I7" t="s">
        <v>844</v>
      </c>
      <c r="J7" t="s">
        <v>814</v>
      </c>
      <c r="K7" t="s">
        <v>839</v>
      </c>
      <c r="L7" t="s">
        <v>52</v>
      </c>
      <c r="M7" t="s">
        <v>845</v>
      </c>
      <c r="N7" t="s">
        <v>846</v>
      </c>
      <c r="O7" t="s">
        <v>841</v>
      </c>
    </row>
    <row r="8" spans="1:15">
      <c r="A8" t="s">
        <v>53</v>
      </c>
      <c r="B8" t="s">
        <v>817</v>
      </c>
      <c r="C8" t="s">
        <v>54</v>
      </c>
      <c r="D8" t="s">
        <v>55</v>
      </c>
      <c r="E8" t="s">
        <v>44</v>
      </c>
      <c r="F8" t="s">
        <v>847</v>
      </c>
      <c r="G8" t="s">
        <v>56</v>
      </c>
      <c r="H8" t="s">
        <v>815</v>
      </c>
      <c r="I8" t="s">
        <v>848</v>
      </c>
      <c r="J8" t="s">
        <v>814</v>
      </c>
      <c r="K8" t="s">
        <v>839</v>
      </c>
      <c r="L8" t="s">
        <v>849</v>
      </c>
      <c r="M8" t="s">
        <v>850</v>
      </c>
      <c r="N8" t="s">
        <v>851</v>
      </c>
      <c r="O8" t="s">
        <v>852</v>
      </c>
    </row>
    <row r="9" spans="1:15">
      <c r="A9" t="s">
        <v>57</v>
      </c>
      <c r="B9" t="s">
        <v>835</v>
      </c>
      <c r="C9" t="s">
        <v>54</v>
      </c>
      <c r="D9" t="s">
        <v>58</v>
      </c>
      <c r="E9" t="s">
        <v>36</v>
      </c>
      <c r="F9" t="s">
        <v>853</v>
      </c>
      <c r="G9" t="s">
        <v>854</v>
      </c>
      <c r="H9" t="s">
        <v>855</v>
      </c>
      <c r="I9" t="s">
        <v>856</v>
      </c>
      <c r="J9" t="s">
        <v>857</v>
      </c>
      <c r="K9" t="s">
        <v>858</v>
      </c>
      <c r="L9" t="s">
        <v>59</v>
      </c>
      <c r="M9" t="s">
        <v>859</v>
      </c>
      <c r="N9" t="s">
        <v>860</v>
      </c>
      <c r="O9" t="s">
        <v>60</v>
      </c>
    </row>
    <row r="10" spans="1:15">
      <c r="A10" t="s">
        <v>61</v>
      </c>
      <c r="B10" t="s">
        <v>861</v>
      </c>
      <c r="C10" t="s">
        <v>47</v>
      </c>
      <c r="D10" t="s">
        <v>35</v>
      </c>
      <c r="E10" t="s">
        <v>40</v>
      </c>
      <c r="F10" t="s">
        <v>862</v>
      </c>
      <c r="G10" t="s">
        <v>62</v>
      </c>
      <c r="H10" t="s">
        <v>863</v>
      </c>
      <c r="I10" t="s">
        <v>864</v>
      </c>
      <c r="J10" t="s">
        <v>857</v>
      </c>
      <c r="K10" t="s">
        <v>865</v>
      </c>
      <c r="L10" t="s">
        <v>866</v>
      </c>
      <c r="M10" t="s">
        <v>867</v>
      </c>
      <c r="N10" t="s">
        <v>868</v>
      </c>
      <c r="O10" t="s">
        <v>63</v>
      </c>
    </row>
    <row r="11" spans="1:15">
      <c r="A11" t="s">
        <v>64</v>
      </c>
      <c r="B11" t="s">
        <v>869</v>
      </c>
      <c r="C11" t="s">
        <v>47</v>
      </c>
      <c r="D11" t="s">
        <v>50</v>
      </c>
      <c r="E11" t="s">
        <v>40</v>
      </c>
      <c r="F11" t="s">
        <v>870</v>
      </c>
      <c r="G11" t="s">
        <v>65</v>
      </c>
      <c r="H11" t="s">
        <v>871</v>
      </c>
      <c r="I11" t="s">
        <v>872</v>
      </c>
      <c r="J11" t="s">
        <v>873</v>
      </c>
      <c r="K11" t="s">
        <v>874</v>
      </c>
      <c r="L11" t="s">
        <v>66</v>
      </c>
      <c r="M11" t="s">
        <v>875</v>
      </c>
      <c r="N11" t="s">
        <v>846</v>
      </c>
      <c r="O11" t="s">
        <v>67</v>
      </c>
    </row>
    <row r="12" spans="1:15">
      <c r="A12" t="s">
        <v>68</v>
      </c>
      <c r="B12" t="s">
        <v>876</v>
      </c>
      <c r="C12" t="s">
        <v>47</v>
      </c>
      <c r="D12" t="s">
        <v>35</v>
      </c>
      <c r="E12" t="s">
        <v>44</v>
      </c>
      <c r="F12" t="s">
        <v>877</v>
      </c>
      <c r="G12" t="s">
        <v>69</v>
      </c>
      <c r="H12" t="s">
        <v>878</v>
      </c>
      <c r="I12" t="s">
        <v>879</v>
      </c>
      <c r="J12" t="s">
        <v>857</v>
      </c>
      <c r="K12" t="s">
        <v>839</v>
      </c>
      <c r="L12" t="s">
        <v>70</v>
      </c>
      <c r="M12" t="s">
        <v>880</v>
      </c>
      <c r="N12" t="s">
        <v>881</v>
      </c>
      <c r="O12" t="s">
        <v>882</v>
      </c>
    </row>
    <row r="13" spans="1:15">
      <c r="A13" t="s">
        <v>71</v>
      </c>
      <c r="B13" t="s">
        <v>869</v>
      </c>
      <c r="C13" t="s">
        <v>47</v>
      </c>
      <c r="D13" t="s">
        <v>50</v>
      </c>
      <c r="E13" t="s">
        <v>36</v>
      </c>
      <c r="F13" t="s">
        <v>883</v>
      </c>
      <c r="G13" t="s">
        <v>884</v>
      </c>
      <c r="H13" t="s">
        <v>885</v>
      </c>
      <c r="I13" t="s">
        <v>886</v>
      </c>
      <c r="J13" t="s">
        <v>814</v>
      </c>
      <c r="K13" t="s">
        <v>887</v>
      </c>
      <c r="L13" t="s">
        <v>72</v>
      </c>
      <c r="M13" t="s">
        <v>866</v>
      </c>
      <c r="N13" t="s">
        <v>888</v>
      </c>
      <c r="O13" t="s">
        <v>889</v>
      </c>
    </row>
    <row r="14" spans="1:15">
      <c r="A14" t="s">
        <v>73</v>
      </c>
      <c r="B14" t="s">
        <v>869</v>
      </c>
      <c r="C14" t="s">
        <v>34</v>
      </c>
      <c r="D14" t="s">
        <v>74</v>
      </c>
      <c r="E14" t="s">
        <v>44</v>
      </c>
      <c r="F14" t="s">
        <v>890</v>
      </c>
      <c r="G14" t="s">
        <v>75</v>
      </c>
      <c r="H14" t="s">
        <v>891</v>
      </c>
      <c r="I14" t="s">
        <v>892</v>
      </c>
      <c r="J14" t="s">
        <v>821</v>
      </c>
      <c r="K14" t="s">
        <v>893</v>
      </c>
      <c r="L14" t="s">
        <v>76</v>
      </c>
      <c r="M14" t="s">
        <v>894</v>
      </c>
      <c r="N14" t="s">
        <v>895</v>
      </c>
      <c r="O14" t="s">
        <v>77</v>
      </c>
    </row>
    <row r="15" spans="1:15">
      <c r="A15" t="s">
        <v>78</v>
      </c>
      <c r="B15" t="s">
        <v>896</v>
      </c>
      <c r="C15" t="s">
        <v>34</v>
      </c>
      <c r="D15" t="s">
        <v>50</v>
      </c>
      <c r="E15" t="s">
        <v>36</v>
      </c>
      <c r="F15" t="s">
        <v>897</v>
      </c>
      <c r="G15" t="s">
        <v>898</v>
      </c>
      <c r="H15" t="s">
        <v>899</v>
      </c>
      <c r="I15" t="s">
        <v>900</v>
      </c>
      <c r="J15" t="s">
        <v>814</v>
      </c>
      <c r="K15" t="s">
        <v>839</v>
      </c>
      <c r="L15" t="s">
        <v>809</v>
      </c>
      <c r="M15" t="s">
        <v>901</v>
      </c>
      <c r="N15" t="s">
        <v>902</v>
      </c>
      <c r="O15" t="s">
        <v>841</v>
      </c>
    </row>
    <row r="16" spans="1:15">
      <c r="A16" t="s">
        <v>79</v>
      </c>
      <c r="B16" t="s">
        <v>903</v>
      </c>
      <c r="C16" t="s">
        <v>34</v>
      </c>
      <c r="D16" t="s">
        <v>35</v>
      </c>
      <c r="E16" t="s">
        <v>36</v>
      </c>
      <c r="F16" t="s">
        <v>904</v>
      </c>
      <c r="G16" t="s">
        <v>905</v>
      </c>
      <c r="H16" t="s">
        <v>906</v>
      </c>
      <c r="I16" t="s">
        <v>907</v>
      </c>
      <c r="J16" t="s">
        <v>857</v>
      </c>
      <c r="K16" t="s">
        <v>908</v>
      </c>
      <c r="L16" t="s">
        <v>80</v>
      </c>
      <c r="M16" t="s">
        <v>909</v>
      </c>
      <c r="N16" t="s">
        <v>910</v>
      </c>
      <c r="O16" t="s">
        <v>81</v>
      </c>
    </row>
    <row r="17" spans="1:15">
      <c r="A17" t="s">
        <v>82</v>
      </c>
      <c r="B17" t="s">
        <v>903</v>
      </c>
      <c r="C17" t="s">
        <v>47</v>
      </c>
      <c r="D17" t="s">
        <v>35</v>
      </c>
      <c r="E17" t="s">
        <v>44</v>
      </c>
      <c r="F17" t="s">
        <v>911</v>
      </c>
      <c r="G17" t="s">
        <v>83</v>
      </c>
      <c r="H17" t="s">
        <v>912</v>
      </c>
      <c r="I17" t="s">
        <v>913</v>
      </c>
      <c r="J17" t="s">
        <v>814</v>
      </c>
      <c r="K17" t="s">
        <v>839</v>
      </c>
      <c r="L17" t="s">
        <v>84</v>
      </c>
      <c r="M17" t="s">
        <v>841</v>
      </c>
      <c r="N17" t="s">
        <v>841</v>
      </c>
      <c r="O17" t="s">
        <v>882</v>
      </c>
    </row>
    <row r="18" spans="1:15">
      <c r="A18" t="s">
        <v>85</v>
      </c>
      <c r="B18" t="s">
        <v>914</v>
      </c>
      <c r="C18" t="s">
        <v>47</v>
      </c>
      <c r="D18" t="s">
        <v>35</v>
      </c>
      <c r="E18" t="s">
        <v>44</v>
      </c>
      <c r="F18" t="s">
        <v>86</v>
      </c>
      <c r="G18" t="s">
        <v>854</v>
      </c>
      <c r="H18" t="s">
        <v>915</v>
      </c>
      <c r="I18" t="s">
        <v>916</v>
      </c>
      <c r="J18" t="s">
        <v>814</v>
      </c>
      <c r="K18" t="s">
        <v>839</v>
      </c>
      <c r="L18" t="s">
        <v>87</v>
      </c>
      <c r="M18" t="s">
        <v>917</v>
      </c>
      <c r="N18" t="s">
        <v>918</v>
      </c>
      <c r="O18" t="s">
        <v>841</v>
      </c>
    </row>
    <row r="19" spans="1:15">
      <c r="A19" t="s">
        <v>88</v>
      </c>
      <c r="B19" t="s">
        <v>919</v>
      </c>
      <c r="C19" t="s">
        <v>34</v>
      </c>
      <c r="D19" t="s">
        <v>35</v>
      </c>
      <c r="E19" t="s">
        <v>40</v>
      </c>
      <c r="F19" t="s">
        <v>920</v>
      </c>
      <c r="G19" t="s">
        <v>89</v>
      </c>
      <c r="H19" t="s">
        <v>921</v>
      </c>
      <c r="I19" t="s">
        <v>922</v>
      </c>
      <c r="J19" t="s">
        <v>814</v>
      </c>
      <c r="K19" t="s">
        <v>839</v>
      </c>
      <c r="L19" t="s">
        <v>90</v>
      </c>
      <c r="M19" t="s">
        <v>923</v>
      </c>
      <c r="N19" t="s">
        <v>924</v>
      </c>
      <c r="O19" t="s">
        <v>925</v>
      </c>
    </row>
    <row r="20" spans="1:15">
      <c r="A20" t="s">
        <v>91</v>
      </c>
      <c r="B20" t="s">
        <v>926</v>
      </c>
      <c r="C20" t="s">
        <v>47</v>
      </c>
      <c r="D20" t="s">
        <v>55</v>
      </c>
      <c r="E20" t="s">
        <v>44</v>
      </c>
      <c r="F20" t="s">
        <v>916</v>
      </c>
      <c r="G20" t="s">
        <v>89</v>
      </c>
      <c r="H20" t="s">
        <v>927</v>
      </c>
      <c r="I20" t="s">
        <v>928</v>
      </c>
      <c r="J20" t="s">
        <v>814</v>
      </c>
      <c r="K20" t="s">
        <v>929</v>
      </c>
      <c r="L20" t="s">
        <v>930</v>
      </c>
      <c r="M20" t="s">
        <v>931</v>
      </c>
      <c r="N20" t="s">
        <v>932</v>
      </c>
      <c r="O20" t="s">
        <v>933</v>
      </c>
    </row>
    <row r="21" spans="1:15">
      <c r="A21" t="s">
        <v>92</v>
      </c>
      <c r="B21" t="s">
        <v>934</v>
      </c>
      <c r="C21" t="s">
        <v>47</v>
      </c>
      <c r="D21" t="s">
        <v>50</v>
      </c>
      <c r="E21" t="s">
        <v>44</v>
      </c>
      <c r="F21" t="s">
        <v>935</v>
      </c>
      <c r="G21" t="s">
        <v>38</v>
      </c>
      <c r="H21" t="s">
        <v>936</v>
      </c>
      <c r="I21" t="s">
        <v>937</v>
      </c>
      <c r="J21" t="s">
        <v>821</v>
      </c>
      <c r="K21" t="s">
        <v>938</v>
      </c>
      <c r="L21" t="s">
        <v>93</v>
      </c>
      <c r="M21" t="s">
        <v>939</v>
      </c>
      <c r="N21" t="s">
        <v>940</v>
      </c>
      <c r="O21" t="s">
        <v>94</v>
      </c>
    </row>
    <row r="22" spans="1:15">
      <c r="A22" t="s">
        <v>95</v>
      </c>
      <c r="B22" t="s">
        <v>941</v>
      </c>
      <c r="C22" t="s">
        <v>34</v>
      </c>
      <c r="D22" t="s">
        <v>50</v>
      </c>
      <c r="E22" t="s">
        <v>36</v>
      </c>
      <c r="F22" t="s">
        <v>942</v>
      </c>
      <c r="G22" t="s">
        <v>943</v>
      </c>
      <c r="H22" t="s">
        <v>944</v>
      </c>
      <c r="I22" t="s">
        <v>945</v>
      </c>
      <c r="J22" t="s">
        <v>814</v>
      </c>
      <c r="K22" t="s">
        <v>946</v>
      </c>
      <c r="L22" t="s">
        <v>939</v>
      </c>
      <c r="M22" t="s">
        <v>947</v>
      </c>
      <c r="N22" t="s">
        <v>948</v>
      </c>
      <c r="O22" t="s">
        <v>949</v>
      </c>
    </row>
    <row r="23" spans="1:15">
      <c r="A23" t="s">
        <v>96</v>
      </c>
      <c r="B23" t="s">
        <v>950</v>
      </c>
      <c r="C23" t="s">
        <v>34</v>
      </c>
      <c r="D23" t="s">
        <v>50</v>
      </c>
      <c r="E23" t="s">
        <v>36</v>
      </c>
      <c r="F23" t="s">
        <v>951</v>
      </c>
      <c r="G23" t="s">
        <v>952</v>
      </c>
      <c r="H23" t="s">
        <v>885</v>
      </c>
      <c r="I23" t="s">
        <v>953</v>
      </c>
      <c r="J23" t="s">
        <v>814</v>
      </c>
      <c r="K23" t="s">
        <v>839</v>
      </c>
      <c r="L23" t="s">
        <v>97</v>
      </c>
      <c r="M23" t="s">
        <v>954</v>
      </c>
      <c r="N23" t="s">
        <v>918</v>
      </c>
      <c r="O23" t="s">
        <v>841</v>
      </c>
    </row>
    <row r="24" spans="1:15">
      <c r="A24" t="s">
        <v>98</v>
      </c>
      <c r="B24" t="s">
        <v>817</v>
      </c>
      <c r="C24" t="s">
        <v>47</v>
      </c>
      <c r="D24" t="s">
        <v>74</v>
      </c>
      <c r="E24" t="s">
        <v>36</v>
      </c>
      <c r="F24" t="s">
        <v>955</v>
      </c>
      <c r="G24" t="s">
        <v>956</v>
      </c>
      <c r="H24" t="s">
        <v>957</v>
      </c>
      <c r="I24" t="s">
        <v>958</v>
      </c>
      <c r="J24" t="s">
        <v>814</v>
      </c>
      <c r="K24" t="s">
        <v>959</v>
      </c>
      <c r="L24" t="s">
        <v>99</v>
      </c>
      <c r="M24" t="s">
        <v>960</v>
      </c>
      <c r="N24" t="s">
        <v>961</v>
      </c>
      <c r="O24" t="s">
        <v>962</v>
      </c>
    </row>
    <row r="25" spans="1:15">
      <c r="A25" t="s">
        <v>100</v>
      </c>
      <c r="B25" t="s">
        <v>963</v>
      </c>
      <c r="C25" t="s">
        <v>47</v>
      </c>
      <c r="D25" t="s">
        <v>55</v>
      </c>
      <c r="E25" t="s">
        <v>40</v>
      </c>
      <c r="F25" t="s">
        <v>964</v>
      </c>
      <c r="G25" t="s">
        <v>965</v>
      </c>
      <c r="H25" t="s">
        <v>853</v>
      </c>
      <c r="I25" t="s">
        <v>966</v>
      </c>
      <c r="J25" t="s">
        <v>821</v>
      </c>
      <c r="K25" t="s">
        <v>967</v>
      </c>
      <c r="L25" t="s">
        <v>101</v>
      </c>
      <c r="M25" t="s">
        <v>968</v>
      </c>
      <c r="N25" t="s">
        <v>969</v>
      </c>
      <c r="O25" t="s">
        <v>102</v>
      </c>
    </row>
    <row r="26" spans="1:15">
      <c r="A26" t="s">
        <v>103</v>
      </c>
      <c r="B26" t="s">
        <v>941</v>
      </c>
      <c r="C26" t="s">
        <v>47</v>
      </c>
      <c r="D26" t="s">
        <v>35</v>
      </c>
      <c r="E26" t="s">
        <v>36</v>
      </c>
      <c r="F26" t="s">
        <v>970</v>
      </c>
      <c r="G26" t="s">
        <v>971</v>
      </c>
      <c r="H26" t="s">
        <v>972</v>
      </c>
      <c r="I26" t="s">
        <v>973</v>
      </c>
      <c r="J26" t="s">
        <v>814</v>
      </c>
      <c r="K26" t="s">
        <v>974</v>
      </c>
      <c r="L26" t="s">
        <v>104</v>
      </c>
      <c r="M26" t="s">
        <v>975</v>
      </c>
      <c r="N26" t="s">
        <v>976</v>
      </c>
      <c r="O26" t="s">
        <v>105</v>
      </c>
    </row>
    <row r="27" spans="1:15">
      <c r="A27" t="s">
        <v>106</v>
      </c>
      <c r="B27" t="s">
        <v>914</v>
      </c>
      <c r="C27" t="s">
        <v>47</v>
      </c>
      <c r="D27" t="s">
        <v>35</v>
      </c>
      <c r="E27" t="s">
        <v>40</v>
      </c>
      <c r="F27" t="s">
        <v>977</v>
      </c>
      <c r="G27" t="s">
        <v>107</v>
      </c>
      <c r="H27" t="s">
        <v>872</v>
      </c>
      <c r="I27" t="s">
        <v>862</v>
      </c>
      <c r="J27" t="s">
        <v>814</v>
      </c>
      <c r="K27" t="s">
        <v>978</v>
      </c>
      <c r="L27" t="s">
        <v>108</v>
      </c>
      <c r="M27" t="s">
        <v>979</v>
      </c>
      <c r="N27" t="s">
        <v>980</v>
      </c>
      <c r="O27" t="s">
        <v>38</v>
      </c>
    </row>
    <row r="28" spans="1:15">
      <c r="A28" t="s">
        <v>109</v>
      </c>
      <c r="B28" t="s">
        <v>963</v>
      </c>
      <c r="C28" t="s">
        <v>47</v>
      </c>
      <c r="D28" t="s">
        <v>35</v>
      </c>
      <c r="E28" t="s">
        <v>44</v>
      </c>
      <c r="F28" t="s">
        <v>981</v>
      </c>
      <c r="G28" t="s">
        <v>110</v>
      </c>
      <c r="H28" t="s">
        <v>982</v>
      </c>
      <c r="I28" t="s">
        <v>983</v>
      </c>
      <c r="J28" t="s">
        <v>814</v>
      </c>
      <c r="K28" t="s">
        <v>839</v>
      </c>
      <c r="L28" t="s">
        <v>867</v>
      </c>
      <c r="M28" t="s">
        <v>984</v>
      </c>
      <c r="N28" t="s">
        <v>910</v>
      </c>
      <c r="O28" t="s">
        <v>985</v>
      </c>
    </row>
    <row r="29" spans="1:15">
      <c r="A29" t="s">
        <v>111</v>
      </c>
      <c r="B29" t="s">
        <v>986</v>
      </c>
      <c r="C29" t="s">
        <v>47</v>
      </c>
      <c r="D29" t="s">
        <v>50</v>
      </c>
      <c r="E29" t="s">
        <v>36</v>
      </c>
      <c r="F29" t="s">
        <v>902</v>
      </c>
      <c r="G29" t="s">
        <v>987</v>
      </c>
      <c r="H29" t="s">
        <v>988</v>
      </c>
      <c r="I29" t="s">
        <v>989</v>
      </c>
      <c r="J29" t="s">
        <v>857</v>
      </c>
      <c r="K29" t="s">
        <v>839</v>
      </c>
      <c r="L29" t="s">
        <v>112</v>
      </c>
      <c r="M29" t="s">
        <v>990</v>
      </c>
      <c r="N29" t="s">
        <v>818</v>
      </c>
      <c r="O29" t="s">
        <v>893</v>
      </c>
    </row>
    <row r="30" spans="1:15">
      <c r="A30" t="s">
        <v>113</v>
      </c>
      <c r="B30" t="s">
        <v>809</v>
      </c>
      <c r="C30" t="s">
        <v>47</v>
      </c>
      <c r="D30" t="s">
        <v>74</v>
      </c>
      <c r="E30" t="s">
        <v>40</v>
      </c>
      <c r="F30" t="s">
        <v>991</v>
      </c>
      <c r="G30" t="s">
        <v>114</v>
      </c>
      <c r="H30" t="s">
        <v>870</v>
      </c>
      <c r="I30" t="s">
        <v>992</v>
      </c>
      <c r="J30" t="s">
        <v>857</v>
      </c>
      <c r="K30" t="s">
        <v>929</v>
      </c>
      <c r="L30" t="s">
        <v>993</v>
      </c>
      <c r="M30" t="s">
        <v>994</v>
      </c>
      <c r="N30" t="s">
        <v>995</v>
      </c>
      <c r="O30" t="s">
        <v>115</v>
      </c>
    </row>
    <row r="31" spans="1:15">
      <c r="A31" t="s">
        <v>116</v>
      </c>
      <c r="B31" t="s">
        <v>914</v>
      </c>
      <c r="C31" t="s">
        <v>47</v>
      </c>
      <c r="D31" t="s">
        <v>35</v>
      </c>
      <c r="E31" t="s">
        <v>44</v>
      </c>
      <c r="F31" t="s">
        <v>996</v>
      </c>
      <c r="G31" t="s">
        <v>117</v>
      </c>
      <c r="H31" t="s">
        <v>997</v>
      </c>
      <c r="I31" t="s">
        <v>998</v>
      </c>
      <c r="J31" t="s">
        <v>857</v>
      </c>
      <c r="K31" t="s">
        <v>999</v>
      </c>
      <c r="L31" t="s">
        <v>118</v>
      </c>
      <c r="M31" t="s">
        <v>1000</v>
      </c>
      <c r="N31" t="s">
        <v>841</v>
      </c>
      <c r="O31" t="s">
        <v>1001</v>
      </c>
    </row>
    <row r="32" spans="1:15">
      <c r="A32" t="s">
        <v>119</v>
      </c>
      <c r="B32" t="s">
        <v>1002</v>
      </c>
      <c r="C32" t="s">
        <v>34</v>
      </c>
      <c r="D32" t="s">
        <v>35</v>
      </c>
      <c r="E32" t="s">
        <v>40</v>
      </c>
      <c r="F32" t="s">
        <v>1003</v>
      </c>
      <c r="G32" t="s">
        <v>120</v>
      </c>
      <c r="H32" t="s">
        <v>1004</v>
      </c>
      <c r="I32" t="s">
        <v>1005</v>
      </c>
      <c r="J32" t="s">
        <v>814</v>
      </c>
      <c r="K32" t="s">
        <v>839</v>
      </c>
      <c r="L32" t="s">
        <v>1006</v>
      </c>
      <c r="M32" t="s">
        <v>1007</v>
      </c>
      <c r="N32" t="s">
        <v>831</v>
      </c>
      <c r="O32" t="s">
        <v>121</v>
      </c>
    </row>
    <row r="33" spans="1:15">
      <c r="A33" t="s">
        <v>122</v>
      </c>
      <c r="B33" t="s">
        <v>914</v>
      </c>
      <c r="C33" t="s">
        <v>34</v>
      </c>
      <c r="D33" t="s">
        <v>35</v>
      </c>
      <c r="E33" t="s">
        <v>40</v>
      </c>
      <c r="F33" t="s">
        <v>1008</v>
      </c>
      <c r="G33" t="s">
        <v>123</v>
      </c>
      <c r="H33" t="s">
        <v>1009</v>
      </c>
      <c r="I33" t="s">
        <v>1010</v>
      </c>
      <c r="J33" t="s">
        <v>814</v>
      </c>
      <c r="K33" t="s">
        <v>980</v>
      </c>
      <c r="L33" t="s">
        <v>124</v>
      </c>
      <c r="M33" t="s">
        <v>841</v>
      </c>
      <c r="N33" t="s">
        <v>969</v>
      </c>
      <c r="O33" t="s">
        <v>1011</v>
      </c>
    </row>
    <row r="34" spans="1:15">
      <c r="A34" t="s">
        <v>125</v>
      </c>
      <c r="B34" t="s">
        <v>849</v>
      </c>
      <c r="C34" t="s">
        <v>34</v>
      </c>
      <c r="D34" t="s">
        <v>50</v>
      </c>
      <c r="E34" t="s">
        <v>36</v>
      </c>
      <c r="F34" t="s">
        <v>126</v>
      </c>
      <c r="G34" t="s">
        <v>1012</v>
      </c>
      <c r="H34" t="s">
        <v>1013</v>
      </c>
      <c r="I34" t="s">
        <v>1014</v>
      </c>
      <c r="J34" t="s">
        <v>814</v>
      </c>
      <c r="K34" t="s">
        <v>839</v>
      </c>
      <c r="L34" t="s">
        <v>127</v>
      </c>
      <c r="M34" t="s">
        <v>1015</v>
      </c>
      <c r="N34" t="s">
        <v>967</v>
      </c>
      <c r="O34" t="s">
        <v>841</v>
      </c>
    </row>
    <row r="35" spans="1:15">
      <c r="A35" t="s">
        <v>128</v>
      </c>
      <c r="B35" t="s">
        <v>1016</v>
      </c>
      <c r="C35" t="s">
        <v>47</v>
      </c>
      <c r="D35" t="s">
        <v>50</v>
      </c>
      <c r="E35" t="s">
        <v>36</v>
      </c>
      <c r="F35" t="s">
        <v>838</v>
      </c>
      <c r="G35" t="s">
        <v>1017</v>
      </c>
      <c r="H35" t="s">
        <v>1018</v>
      </c>
      <c r="I35" t="s">
        <v>1019</v>
      </c>
      <c r="J35" t="s">
        <v>814</v>
      </c>
      <c r="K35" t="s">
        <v>929</v>
      </c>
      <c r="L35" t="s">
        <v>90</v>
      </c>
      <c r="M35" t="s">
        <v>1020</v>
      </c>
      <c r="N35" t="s">
        <v>129</v>
      </c>
      <c r="O35" t="s">
        <v>1021</v>
      </c>
    </row>
    <row r="36" spans="1:15">
      <c r="A36" t="s">
        <v>130</v>
      </c>
      <c r="B36" t="s">
        <v>919</v>
      </c>
      <c r="C36" t="s">
        <v>47</v>
      </c>
      <c r="D36" t="s">
        <v>35</v>
      </c>
      <c r="E36" t="s">
        <v>44</v>
      </c>
      <c r="F36" t="s">
        <v>1022</v>
      </c>
      <c r="G36" t="s">
        <v>131</v>
      </c>
      <c r="H36" t="s">
        <v>1023</v>
      </c>
      <c r="I36" t="s">
        <v>1024</v>
      </c>
      <c r="J36" t="s">
        <v>814</v>
      </c>
      <c r="K36" t="s">
        <v>1025</v>
      </c>
      <c r="L36" t="s">
        <v>1026</v>
      </c>
      <c r="M36" t="s">
        <v>1027</v>
      </c>
      <c r="N36" t="s">
        <v>1028</v>
      </c>
      <c r="O36" t="s">
        <v>1029</v>
      </c>
    </row>
    <row r="37" spans="1:15">
      <c r="A37" t="s">
        <v>132</v>
      </c>
      <c r="B37" t="s">
        <v>861</v>
      </c>
      <c r="C37" t="s">
        <v>47</v>
      </c>
      <c r="D37" t="s">
        <v>50</v>
      </c>
      <c r="E37" t="s">
        <v>40</v>
      </c>
      <c r="F37" t="s">
        <v>1030</v>
      </c>
      <c r="G37" t="s">
        <v>133</v>
      </c>
      <c r="H37" t="s">
        <v>1031</v>
      </c>
      <c r="I37" t="s">
        <v>1032</v>
      </c>
      <c r="J37" t="s">
        <v>814</v>
      </c>
      <c r="K37" t="s">
        <v>839</v>
      </c>
      <c r="L37" t="s">
        <v>134</v>
      </c>
      <c r="M37" t="s">
        <v>1033</v>
      </c>
      <c r="N37" t="s">
        <v>938</v>
      </c>
      <c r="O37" t="s">
        <v>841</v>
      </c>
    </row>
    <row r="38" spans="1:15">
      <c r="A38" t="s">
        <v>135</v>
      </c>
      <c r="B38" t="s">
        <v>986</v>
      </c>
      <c r="C38" t="s">
        <v>34</v>
      </c>
      <c r="D38" t="s">
        <v>35</v>
      </c>
      <c r="E38" t="s">
        <v>36</v>
      </c>
      <c r="F38" t="s">
        <v>1034</v>
      </c>
      <c r="G38" t="s">
        <v>1035</v>
      </c>
      <c r="H38" t="s">
        <v>1036</v>
      </c>
      <c r="I38" t="s">
        <v>1037</v>
      </c>
      <c r="J38" t="s">
        <v>814</v>
      </c>
      <c r="K38" t="s">
        <v>1038</v>
      </c>
      <c r="L38" t="s">
        <v>136</v>
      </c>
      <c r="M38" t="s">
        <v>1039</v>
      </c>
      <c r="N38" t="s">
        <v>1040</v>
      </c>
      <c r="O38" t="s">
        <v>1041</v>
      </c>
    </row>
    <row r="39" spans="1:15">
      <c r="A39" t="s">
        <v>137</v>
      </c>
      <c r="B39" t="s">
        <v>896</v>
      </c>
      <c r="C39" t="s">
        <v>34</v>
      </c>
      <c r="D39" t="s">
        <v>50</v>
      </c>
      <c r="E39" t="s">
        <v>44</v>
      </c>
      <c r="F39" t="s">
        <v>1042</v>
      </c>
      <c r="G39" t="s">
        <v>1043</v>
      </c>
      <c r="H39" t="s">
        <v>921</v>
      </c>
      <c r="I39" t="s">
        <v>813</v>
      </c>
      <c r="J39" t="s">
        <v>814</v>
      </c>
      <c r="K39" t="s">
        <v>1044</v>
      </c>
      <c r="L39" t="s">
        <v>138</v>
      </c>
      <c r="M39" t="s">
        <v>1045</v>
      </c>
      <c r="N39" t="s">
        <v>1046</v>
      </c>
      <c r="O39" t="s">
        <v>1047</v>
      </c>
    </row>
    <row r="40" spans="1:15">
      <c r="A40" t="s">
        <v>139</v>
      </c>
      <c r="B40" t="s">
        <v>903</v>
      </c>
      <c r="C40" t="s">
        <v>34</v>
      </c>
      <c r="D40" t="s">
        <v>35</v>
      </c>
      <c r="E40" t="s">
        <v>44</v>
      </c>
      <c r="F40" t="s">
        <v>1048</v>
      </c>
      <c r="G40" t="s">
        <v>1017</v>
      </c>
      <c r="H40" t="s">
        <v>1049</v>
      </c>
      <c r="I40" t="s">
        <v>1050</v>
      </c>
      <c r="J40" t="s">
        <v>821</v>
      </c>
      <c r="K40" t="s">
        <v>1014</v>
      </c>
      <c r="L40" t="s">
        <v>140</v>
      </c>
      <c r="M40" t="s">
        <v>1051</v>
      </c>
      <c r="N40" t="s">
        <v>841</v>
      </c>
      <c r="O40" t="s">
        <v>141</v>
      </c>
    </row>
    <row r="41" spans="1:15">
      <c r="A41" t="s">
        <v>142</v>
      </c>
      <c r="B41" t="s">
        <v>1052</v>
      </c>
      <c r="C41" t="s">
        <v>34</v>
      </c>
      <c r="D41" t="s">
        <v>35</v>
      </c>
      <c r="E41" t="s">
        <v>40</v>
      </c>
      <c r="F41" t="s">
        <v>1053</v>
      </c>
      <c r="G41" t="s">
        <v>143</v>
      </c>
      <c r="H41" t="s">
        <v>1054</v>
      </c>
      <c r="I41" t="s">
        <v>819</v>
      </c>
      <c r="J41" t="s">
        <v>814</v>
      </c>
      <c r="K41" t="s">
        <v>1055</v>
      </c>
      <c r="L41" t="s">
        <v>144</v>
      </c>
      <c r="M41" t="s">
        <v>1056</v>
      </c>
      <c r="N41" t="s">
        <v>999</v>
      </c>
      <c r="O41" t="s">
        <v>1057</v>
      </c>
    </row>
    <row r="42" spans="1:15">
      <c r="A42" t="s">
        <v>145</v>
      </c>
      <c r="B42" t="s">
        <v>896</v>
      </c>
      <c r="C42" t="s">
        <v>47</v>
      </c>
      <c r="D42" t="s">
        <v>35</v>
      </c>
      <c r="E42" t="s">
        <v>36</v>
      </c>
      <c r="F42" t="s">
        <v>1058</v>
      </c>
      <c r="G42" t="s">
        <v>1059</v>
      </c>
      <c r="H42" t="s">
        <v>1060</v>
      </c>
      <c r="I42" t="s">
        <v>1061</v>
      </c>
      <c r="J42" t="s">
        <v>814</v>
      </c>
      <c r="K42" t="s">
        <v>839</v>
      </c>
      <c r="L42" t="s">
        <v>146</v>
      </c>
      <c r="M42" t="s">
        <v>1062</v>
      </c>
      <c r="N42" t="s">
        <v>822</v>
      </c>
      <c r="O42" t="s">
        <v>895</v>
      </c>
    </row>
    <row r="43" spans="1:15">
      <c r="A43" t="s">
        <v>147</v>
      </c>
      <c r="B43" t="s">
        <v>826</v>
      </c>
      <c r="C43" t="s">
        <v>34</v>
      </c>
      <c r="D43" t="s">
        <v>35</v>
      </c>
      <c r="E43" t="s">
        <v>40</v>
      </c>
      <c r="F43" t="s">
        <v>1063</v>
      </c>
      <c r="G43" t="s">
        <v>148</v>
      </c>
      <c r="H43" t="s">
        <v>1064</v>
      </c>
      <c r="I43" t="s">
        <v>1032</v>
      </c>
      <c r="J43" t="s">
        <v>857</v>
      </c>
      <c r="K43" t="s">
        <v>1065</v>
      </c>
      <c r="L43" t="s">
        <v>149</v>
      </c>
      <c r="M43" t="s">
        <v>1066</v>
      </c>
      <c r="N43" t="s">
        <v>1067</v>
      </c>
      <c r="O43" t="s">
        <v>150</v>
      </c>
    </row>
    <row r="44" spans="1:15">
      <c r="A44" t="s">
        <v>151</v>
      </c>
      <c r="B44" t="s">
        <v>896</v>
      </c>
      <c r="C44" t="s">
        <v>34</v>
      </c>
      <c r="D44" t="s">
        <v>35</v>
      </c>
      <c r="E44" t="s">
        <v>40</v>
      </c>
      <c r="F44" t="s">
        <v>1068</v>
      </c>
      <c r="G44" t="s">
        <v>133</v>
      </c>
      <c r="H44" t="s">
        <v>1069</v>
      </c>
      <c r="I44" t="s">
        <v>983</v>
      </c>
      <c r="J44" t="s">
        <v>857</v>
      </c>
      <c r="K44" t="s">
        <v>1038</v>
      </c>
      <c r="L44" t="s">
        <v>152</v>
      </c>
      <c r="M44" t="s">
        <v>824</v>
      </c>
      <c r="N44" t="s">
        <v>1070</v>
      </c>
      <c r="O44" t="s">
        <v>1071</v>
      </c>
    </row>
    <row r="45" spans="1:15">
      <c r="A45" t="s">
        <v>153</v>
      </c>
      <c r="B45" t="s">
        <v>1016</v>
      </c>
      <c r="C45" t="s">
        <v>47</v>
      </c>
      <c r="D45" t="s">
        <v>35</v>
      </c>
      <c r="E45" t="s">
        <v>36</v>
      </c>
      <c r="F45" t="s">
        <v>1072</v>
      </c>
      <c r="G45" t="s">
        <v>1073</v>
      </c>
      <c r="H45" t="s">
        <v>1047</v>
      </c>
      <c r="I45" t="s">
        <v>1074</v>
      </c>
      <c r="J45" t="s">
        <v>821</v>
      </c>
      <c r="K45" t="s">
        <v>1075</v>
      </c>
      <c r="L45" t="s">
        <v>154</v>
      </c>
      <c r="M45" t="s">
        <v>1076</v>
      </c>
      <c r="N45" t="s">
        <v>1077</v>
      </c>
      <c r="O45" t="s">
        <v>155</v>
      </c>
    </row>
    <row r="46" spans="1:15">
      <c r="A46" t="s">
        <v>156</v>
      </c>
      <c r="B46" t="s">
        <v>1002</v>
      </c>
      <c r="C46" t="s">
        <v>34</v>
      </c>
      <c r="D46" t="s">
        <v>35</v>
      </c>
      <c r="E46" t="s">
        <v>36</v>
      </c>
      <c r="F46" t="s">
        <v>1078</v>
      </c>
      <c r="G46" t="s">
        <v>1079</v>
      </c>
      <c r="H46" t="s">
        <v>1080</v>
      </c>
      <c r="I46" t="s">
        <v>1081</v>
      </c>
      <c r="J46" t="s">
        <v>814</v>
      </c>
      <c r="K46" t="s">
        <v>839</v>
      </c>
      <c r="L46" t="s">
        <v>87</v>
      </c>
      <c r="M46" t="s">
        <v>1082</v>
      </c>
      <c r="N46" t="s">
        <v>995</v>
      </c>
      <c r="O46" t="s">
        <v>841</v>
      </c>
    </row>
    <row r="47" spans="1:15">
      <c r="A47" t="s">
        <v>157</v>
      </c>
      <c r="B47" t="s">
        <v>941</v>
      </c>
      <c r="C47" t="s">
        <v>34</v>
      </c>
      <c r="D47" t="s">
        <v>35</v>
      </c>
      <c r="E47" t="s">
        <v>40</v>
      </c>
      <c r="F47" t="s">
        <v>1083</v>
      </c>
      <c r="G47" t="s">
        <v>158</v>
      </c>
      <c r="H47" t="s">
        <v>1084</v>
      </c>
      <c r="I47" t="s">
        <v>927</v>
      </c>
      <c r="J47" t="s">
        <v>814</v>
      </c>
      <c r="K47" t="s">
        <v>818</v>
      </c>
      <c r="L47" t="s">
        <v>159</v>
      </c>
      <c r="M47" t="s">
        <v>1085</v>
      </c>
      <c r="N47" t="s">
        <v>833</v>
      </c>
      <c r="O47" t="s">
        <v>1086</v>
      </c>
    </row>
    <row r="48" spans="1:15">
      <c r="A48" t="s">
        <v>160</v>
      </c>
      <c r="B48" t="s">
        <v>1087</v>
      </c>
      <c r="C48" t="s">
        <v>47</v>
      </c>
      <c r="D48" t="s">
        <v>74</v>
      </c>
      <c r="E48" t="s">
        <v>36</v>
      </c>
      <c r="F48" t="s">
        <v>858</v>
      </c>
      <c r="G48" t="s">
        <v>1088</v>
      </c>
      <c r="H48" t="s">
        <v>944</v>
      </c>
      <c r="I48" t="s">
        <v>1034</v>
      </c>
      <c r="J48" t="s">
        <v>814</v>
      </c>
      <c r="K48" t="s">
        <v>1089</v>
      </c>
      <c r="L48" t="s">
        <v>161</v>
      </c>
      <c r="M48" t="s">
        <v>894</v>
      </c>
      <c r="N48" t="s">
        <v>833</v>
      </c>
      <c r="O48" t="s">
        <v>1090</v>
      </c>
    </row>
    <row r="49" spans="1:15">
      <c r="A49" t="s">
        <v>162</v>
      </c>
      <c r="B49" t="s">
        <v>869</v>
      </c>
      <c r="C49" t="s">
        <v>34</v>
      </c>
      <c r="D49" t="s">
        <v>35</v>
      </c>
      <c r="E49" t="s">
        <v>40</v>
      </c>
      <c r="F49" t="s">
        <v>1091</v>
      </c>
      <c r="G49" t="s">
        <v>1092</v>
      </c>
      <c r="H49" t="s">
        <v>1093</v>
      </c>
      <c r="I49" t="s">
        <v>1094</v>
      </c>
      <c r="J49" t="s">
        <v>857</v>
      </c>
      <c r="K49" t="s">
        <v>969</v>
      </c>
      <c r="L49" t="s">
        <v>163</v>
      </c>
      <c r="M49" t="s">
        <v>1095</v>
      </c>
      <c r="N49" t="s">
        <v>1038</v>
      </c>
      <c r="O49" t="s">
        <v>1096</v>
      </c>
    </row>
    <row r="50" spans="1:15">
      <c r="A50" t="s">
        <v>164</v>
      </c>
      <c r="B50" t="s">
        <v>1006</v>
      </c>
      <c r="C50" t="s">
        <v>47</v>
      </c>
      <c r="D50" t="s">
        <v>50</v>
      </c>
      <c r="E50" t="s">
        <v>36</v>
      </c>
      <c r="F50" t="s">
        <v>165</v>
      </c>
      <c r="G50" t="s">
        <v>955</v>
      </c>
      <c r="H50" t="s">
        <v>997</v>
      </c>
      <c r="I50" t="s">
        <v>1014</v>
      </c>
      <c r="J50" t="s">
        <v>814</v>
      </c>
      <c r="K50" t="s">
        <v>839</v>
      </c>
      <c r="L50" t="s">
        <v>166</v>
      </c>
      <c r="M50" t="s">
        <v>1097</v>
      </c>
      <c r="N50" t="s">
        <v>1098</v>
      </c>
      <c r="O50" t="s">
        <v>841</v>
      </c>
    </row>
    <row r="51" spans="1:15">
      <c r="A51" t="s">
        <v>167</v>
      </c>
      <c r="B51" t="s">
        <v>926</v>
      </c>
      <c r="C51" t="s">
        <v>47</v>
      </c>
      <c r="D51" t="s">
        <v>50</v>
      </c>
      <c r="E51" t="s">
        <v>36</v>
      </c>
      <c r="F51" t="s">
        <v>1042</v>
      </c>
      <c r="G51" t="s">
        <v>1099</v>
      </c>
      <c r="H51" t="s">
        <v>1100</v>
      </c>
      <c r="I51" t="s">
        <v>964</v>
      </c>
      <c r="J51" t="s">
        <v>857</v>
      </c>
      <c r="K51" t="s">
        <v>815</v>
      </c>
      <c r="L51" t="s">
        <v>168</v>
      </c>
      <c r="M51" t="s">
        <v>1101</v>
      </c>
      <c r="N51" t="s">
        <v>169</v>
      </c>
      <c r="O51" t="s">
        <v>1102</v>
      </c>
    </row>
    <row r="52" spans="1:15">
      <c r="A52" t="s">
        <v>170</v>
      </c>
      <c r="B52" t="s">
        <v>903</v>
      </c>
      <c r="C52" t="s">
        <v>47</v>
      </c>
      <c r="D52" t="s">
        <v>35</v>
      </c>
      <c r="E52" t="s">
        <v>40</v>
      </c>
      <c r="F52" t="s">
        <v>171</v>
      </c>
      <c r="G52" t="s">
        <v>172</v>
      </c>
      <c r="H52" t="s">
        <v>1103</v>
      </c>
      <c r="I52" t="s">
        <v>983</v>
      </c>
      <c r="J52" t="s">
        <v>814</v>
      </c>
      <c r="K52" t="s">
        <v>839</v>
      </c>
      <c r="L52" t="s">
        <v>1104</v>
      </c>
      <c r="M52" t="s">
        <v>1105</v>
      </c>
      <c r="N52" t="s">
        <v>937</v>
      </c>
      <c r="O52" t="s">
        <v>841</v>
      </c>
    </row>
    <row r="53" spans="1:15">
      <c r="A53" t="s">
        <v>173</v>
      </c>
      <c r="B53" t="s">
        <v>926</v>
      </c>
      <c r="C53" t="s">
        <v>34</v>
      </c>
      <c r="D53" t="s">
        <v>35</v>
      </c>
      <c r="E53" t="s">
        <v>44</v>
      </c>
      <c r="F53" t="s">
        <v>1106</v>
      </c>
      <c r="G53" t="s">
        <v>148</v>
      </c>
      <c r="H53" t="s">
        <v>1107</v>
      </c>
      <c r="I53" t="s">
        <v>1108</v>
      </c>
      <c r="J53" t="s">
        <v>814</v>
      </c>
      <c r="K53" t="s">
        <v>1014</v>
      </c>
      <c r="L53" t="s">
        <v>174</v>
      </c>
      <c r="M53" t="s">
        <v>841</v>
      </c>
      <c r="N53" t="s">
        <v>959</v>
      </c>
      <c r="O53" t="s">
        <v>1109</v>
      </c>
    </row>
    <row r="54" spans="1:15">
      <c r="A54" t="s">
        <v>175</v>
      </c>
      <c r="B54" t="s">
        <v>869</v>
      </c>
      <c r="C54" t="s">
        <v>47</v>
      </c>
      <c r="D54" t="s">
        <v>50</v>
      </c>
      <c r="E54" t="s">
        <v>36</v>
      </c>
      <c r="F54" t="s">
        <v>1110</v>
      </c>
      <c r="G54" t="s">
        <v>1009</v>
      </c>
      <c r="H54" t="s">
        <v>1111</v>
      </c>
      <c r="I54" t="s">
        <v>1112</v>
      </c>
      <c r="J54" t="s">
        <v>814</v>
      </c>
      <c r="K54" t="s">
        <v>839</v>
      </c>
      <c r="L54" t="s">
        <v>52</v>
      </c>
      <c r="M54" t="s">
        <v>1113</v>
      </c>
      <c r="N54" t="s">
        <v>865</v>
      </c>
      <c r="O54" t="s">
        <v>176</v>
      </c>
    </row>
    <row r="55" spans="1:15">
      <c r="A55" t="s">
        <v>177</v>
      </c>
      <c r="B55" t="s">
        <v>1087</v>
      </c>
      <c r="C55" t="s">
        <v>34</v>
      </c>
      <c r="D55" t="s">
        <v>35</v>
      </c>
      <c r="E55" t="s">
        <v>44</v>
      </c>
      <c r="F55" t="s">
        <v>1114</v>
      </c>
      <c r="G55" t="s">
        <v>874</v>
      </c>
      <c r="H55" t="s">
        <v>1115</v>
      </c>
      <c r="I55" t="s">
        <v>888</v>
      </c>
      <c r="J55" t="s">
        <v>814</v>
      </c>
      <c r="K55" t="s">
        <v>887</v>
      </c>
      <c r="L55" t="s">
        <v>178</v>
      </c>
      <c r="M55" t="s">
        <v>954</v>
      </c>
      <c r="N55" t="s">
        <v>1116</v>
      </c>
      <c r="O55" t="s">
        <v>841</v>
      </c>
    </row>
    <row r="56" spans="1:15">
      <c r="A56" t="s">
        <v>179</v>
      </c>
      <c r="B56" t="s">
        <v>876</v>
      </c>
      <c r="C56" t="s">
        <v>34</v>
      </c>
      <c r="D56" t="s">
        <v>35</v>
      </c>
      <c r="E56" t="s">
        <v>44</v>
      </c>
      <c r="F56" t="s">
        <v>1117</v>
      </c>
      <c r="G56" t="s">
        <v>180</v>
      </c>
      <c r="H56" t="s">
        <v>1118</v>
      </c>
      <c r="I56" t="s">
        <v>936</v>
      </c>
      <c r="J56" t="s">
        <v>814</v>
      </c>
      <c r="K56" t="s">
        <v>978</v>
      </c>
      <c r="L56" t="s">
        <v>181</v>
      </c>
      <c r="M56" t="s">
        <v>1119</v>
      </c>
      <c r="N56" t="s">
        <v>865</v>
      </c>
      <c r="O56" t="s">
        <v>948</v>
      </c>
    </row>
    <row r="57" spans="1:15">
      <c r="A57" t="s">
        <v>182</v>
      </c>
      <c r="B57" t="s">
        <v>1006</v>
      </c>
      <c r="C57" t="s">
        <v>34</v>
      </c>
      <c r="D57" t="s">
        <v>35</v>
      </c>
      <c r="E57" t="s">
        <v>36</v>
      </c>
      <c r="F57" t="s">
        <v>1120</v>
      </c>
      <c r="G57" t="s">
        <v>1029</v>
      </c>
      <c r="H57" t="s">
        <v>1121</v>
      </c>
      <c r="I57" t="s">
        <v>1122</v>
      </c>
      <c r="J57" t="s">
        <v>857</v>
      </c>
      <c r="K57" t="s">
        <v>1065</v>
      </c>
      <c r="L57" t="s">
        <v>993</v>
      </c>
      <c r="M57" t="s">
        <v>1105</v>
      </c>
      <c r="N57" t="s">
        <v>1123</v>
      </c>
      <c r="O57" t="s">
        <v>183</v>
      </c>
    </row>
    <row r="58" spans="1:15">
      <c r="A58" t="s">
        <v>184</v>
      </c>
      <c r="B58" t="s">
        <v>840</v>
      </c>
      <c r="C58" t="s">
        <v>54</v>
      </c>
      <c r="D58" t="s">
        <v>35</v>
      </c>
      <c r="E58" t="s">
        <v>44</v>
      </c>
      <c r="F58" t="s">
        <v>1037</v>
      </c>
      <c r="G58" t="s">
        <v>185</v>
      </c>
      <c r="H58" t="s">
        <v>1115</v>
      </c>
      <c r="I58" t="s">
        <v>983</v>
      </c>
      <c r="J58" t="s">
        <v>857</v>
      </c>
      <c r="K58" t="s">
        <v>946</v>
      </c>
      <c r="L58" t="s">
        <v>152</v>
      </c>
      <c r="M58" t="s">
        <v>1124</v>
      </c>
      <c r="N58" t="s">
        <v>1125</v>
      </c>
      <c r="O58" t="s">
        <v>1126</v>
      </c>
    </row>
    <row r="59" spans="1:15">
      <c r="A59" t="s">
        <v>186</v>
      </c>
      <c r="B59" t="s">
        <v>1127</v>
      </c>
      <c r="C59" t="s">
        <v>34</v>
      </c>
      <c r="D59" t="s">
        <v>50</v>
      </c>
      <c r="E59" t="s">
        <v>40</v>
      </c>
      <c r="F59" t="s">
        <v>1128</v>
      </c>
      <c r="G59" t="s">
        <v>187</v>
      </c>
      <c r="H59" t="s">
        <v>862</v>
      </c>
      <c r="I59" t="s">
        <v>1129</v>
      </c>
      <c r="J59" t="s">
        <v>857</v>
      </c>
      <c r="K59" t="s">
        <v>1130</v>
      </c>
      <c r="L59" t="s">
        <v>824</v>
      </c>
      <c r="M59" t="s">
        <v>1131</v>
      </c>
      <c r="N59" t="s">
        <v>814</v>
      </c>
      <c r="O59" t="s">
        <v>188</v>
      </c>
    </row>
    <row r="60" spans="1:15">
      <c r="A60" t="s">
        <v>189</v>
      </c>
      <c r="B60" t="s">
        <v>1002</v>
      </c>
      <c r="C60" t="s">
        <v>34</v>
      </c>
      <c r="D60" t="s">
        <v>50</v>
      </c>
      <c r="E60" t="s">
        <v>36</v>
      </c>
      <c r="F60" t="s">
        <v>1132</v>
      </c>
      <c r="G60" t="s">
        <v>1133</v>
      </c>
      <c r="H60" t="s">
        <v>1134</v>
      </c>
      <c r="I60" t="s">
        <v>1135</v>
      </c>
      <c r="J60" t="s">
        <v>821</v>
      </c>
      <c r="K60" t="s">
        <v>1136</v>
      </c>
      <c r="L60" t="s">
        <v>1007</v>
      </c>
      <c r="M60" t="s">
        <v>841</v>
      </c>
      <c r="N60" t="s">
        <v>1137</v>
      </c>
      <c r="O60" t="s">
        <v>190</v>
      </c>
    </row>
    <row r="61" spans="1:15">
      <c r="A61" t="s">
        <v>191</v>
      </c>
      <c r="B61" t="s">
        <v>926</v>
      </c>
      <c r="C61" t="s">
        <v>47</v>
      </c>
      <c r="D61" t="s">
        <v>35</v>
      </c>
      <c r="E61" t="s">
        <v>44</v>
      </c>
      <c r="F61" t="s">
        <v>1138</v>
      </c>
      <c r="G61" t="s">
        <v>1070</v>
      </c>
      <c r="H61" t="s">
        <v>1139</v>
      </c>
      <c r="I61" t="s">
        <v>1140</v>
      </c>
      <c r="J61" t="s">
        <v>857</v>
      </c>
      <c r="K61" t="s">
        <v>1065</v>
      </c>
      <c r="L61" t="s">
        <v>192</v>
      </c>
      <c r="M61" t="s">
        <v>1039</v>
      </c>
      <c r="N61" t="s">
        <v>841</v>
      </c>
      <c r="O61" t="s">
        <v>1141</v>
      </c>
    </row>
    <row r="62" spans="1:15">
      <c r="A62" t="s">
        <v>193</v>
      </c>
      <c r="B62" t="s">
        <v>840</v>
      </c>
      <c r="C62" t="s">
        <v>34</v>
      </c>
      <c r="D62" t="s">
        <v>35</v>
      </c>
      <c r="E62" t="s">
        <v>44</v>
      </c>
      <c r="F62" t="s">
        <v>1142</v>
      </c>
      <c r="G62" t="s">
        <v>1143</v>
      </c>
      <c r="H62" t="s">
        <v>945</v>
      </c>
      <c r="I62" t="s">
        <v>1054</v>
      </c>
      <c r="J62" t="s">
        <v>857</v>
      </c>
      <c r="K62" t="s">
        <v>1144</v>
      </c>
      <c r="L62" t="s">
        <v>194</v>
      </c>
      <c r="M62" t="s">
        <v>1145</v>
      </c>
      <c r="N62" t="s">
        <v>858</v>
      </c>
      <c r="O62" t="s">
        <v>1146</v>
      </c>
    </row>
    <row r="63" spans="1:15">
      <c r="A63" t="s">
        <v>195</v>
      </c>
      <c r="B63" t="s">
        <v>869</v>
      </c>
      <c r="C63" t="s">
        <v>34</v>
      </c>
      <c r="D63" t="s">
        <v>35</v>
      </c>
      <c r="E63" t="s">
        <v>40</v>
      </c>
      <c r="F63" t="s">
        <v>1147</v>
      </c>
      <c r="G63" t="s">
        <v>196</v>
      </c>
      <c r="H63" t="s">
        <v>1148</v>
      </c>
      <c r="I63" t="s">
        <v>1149</v>
      </c>
      <c r="J63" t="s">
        <v>814</v>
      </c>
      <c r="K63" t="s">
        <v>839</v>
      </c>
      <c r="L63" t="s">
        <v>197</v>
      </c>
      <c r="M63" t="s">
        <v>901</v>
      </c>
      <c r="N63" t="s">
        <v>1130</v>
      </c>
      <c r="O63" t="s">
        <v>1150</v>
      </c>
    </row>
    <row r="64" spans="1:15">
      <c r="A64" t="s">
        <v>198</v>
      </c>
      <c r="B64" t="s">
        <v>817</v>
      </c>
      <c r="C64" t="s">
        <v>34</v>
      </c>
      <c r="D64" t="s">
        <v>35</v>
      </c>
      <c r="E64" t="s">
        <v>36</v>
      </c>
      <c r="F64" t="s">
        <v>1151</v>
      </c>
      <c r="G64" t="s">
        <v>1152</v>
      </c>
      <c r="H64" t="s">
        <v>1153</v>
      </c>
      <c r="I64" t="s">
        <v>1037</v>
      </c>
      <c r="J64" t="s">
        <v>814</v>
      </c>
      <c r="K64" t="s">
        <v>946</v>
      </c>
      <c r="L64" t="s">
        <v>199</v>
      </c>
      <c r="M64" t="s">
        <v>1154</v>
      </c>
      <c r="N64" t="s">
        <v>1155</v>
      </c>
      <c r="O64" t="s">
        <v>1156</v>
      </c>
    </row>
    <row r="65" spans="1:15">
      <c r="A65" t="s">
        <v>200</v>
      </c>
      <c r="B65" t="s">
        <v>919</v>
      </c>
      <c r="C65" t="s">
        <v>34</v>
      </c>
      <c r="D65" t="s">
        <v>50</v>
      </c>
      <c r="E65" t="s">
        <v>40</v>
      </c>
      <c r="F65" t="s">
        <v>1157</v>
      </c>
      <c r="G65" t="s">
        <v>1158</v>
      </c>
      <c r="H65" t="s">
        <v>1144</v>
      </c>
      <c r="I65" t="s">
        <v>1149</v>
      </c>
      <c r="J65" t="s">
        <v>814</v>
      </c>
      <c r="K65" t="s">
        <v>839</v>
      </c>
      <c r="L65" t="s">
        <v>70</v>
      </c>
      <c r="M65" t="s">
        <v>896</v>
      </c>
      <c r="N65" t="s">
        <v>918</v>
      </c>
      <c r="O65" t="s">
        <v>1075</v>
      </c>
    </row>
    <row r="66" spans="1:15">
      <c r="A66" t="s">
        <v>201</v>
      </c>
      <c r="B66" t="s">
        <v>986</v>
      </c>
      <c r="C66" t="s">
        <v>34</v>
      </c>
      <c r="D66" t="s">
        <v>55</v>
      </c>
      <c r="E66" t="s">
        <v>44</v>
      </c>
      <c r="F66" t="s">
        <v>1159</v>
      </c>
      <c r="G66" t="s">
        <v>965</v>
      </c>
      <c r="H66" t="s">
        <v>1063</v>
      </c>
      <c r="I66" t="s">
        <v>908</v>
      </c>
      <c r="J66" t="s">
        <v>814</v>
      </c>
      <c r="K66" t="s">
        <v>1038</v>
      </c>
      <c r="L66" t="s">
        <v>202</v>
      </c>
      <c r="M66" t="s">
        <v>950</v>
      </c>
      <c r="N66" t="s">
        <v>1160</v>
      </c>
      <c r="O66" t="s">
        <v>978</v>
      </c>
    </row>
    <row r="67" spans="1:15">
      <c r="A67" t="s">
        <v>203</v>
      </c>
      <c r="B67" t="s">
        <v>861</v>
      </c>
      <c r="C67" t="s">
        <v>34</v>
      </c>
      <c r="D67" t="s">
        <v>35</v>
      </c>
      <c r="E67" t="s">
        <v>36</v>
      </c>
      <c r="F67" t="s">
        <v>1161</v>
      </c>
      <c r="G67" t="s">
        <v>1162</v>
      </c>
      <c r="H67" t="s">
        <v>1163</v>
      </c>
      <c r="I67" t="s">
        <v>1164</v>
      </c>
      <c r="J67" t="s">
        <v>814</v>
      </c>
      <c r="K67" t="s">
        <v>839</v>
      </c>
      <c r="L67" t="s">
        <v>204</v>
      </c>
      <c r="M67" t="s">
        <v>1165</v>
      </c>
      <c r="N67" t="s">
        <v>1155</v>
      </c>
      <c r="O67" t="s">
        <v>841</v>
      </c>
    </row>
    <row r="68" spans="1:15">
      <c r="A68" t="s">
        <v>205</v>
      </c>
      <c r="B68" t="s">
        <v>1166</v>
      </c>
      <c r="C68" t="s">
        <v>47</v>
      </c>
      <c r="D68" t="s">
        <v>35</v>
      </c>
      <c r="E68" t="s">
        <v>36</v>
      </c>
      <c r="F68" t="s">
        <v>1167</v>
      </c>
      <c r="G68" t="s">
        <v>1133</v>
      </c>
      <c r="H68" t="s">
        <v>821</v>
      </c>
      <c r="I68" t="s">
        <v>1168</v>
      </c>
      <c r="J68" t="s">
        <v>857</v>
      </c>
      <c r="K68" t="s">
        <v>1169</v>
      </c>
      <c r="L68" t="s">
        <v>206</v>
      </c>
      <c r="M68" t="s">
        <v>1051</v>
      </c>
      <c r="N68" t="s">
        <v>1047</v>
      </c>
      <c r="O68" t="s">
        <v>207</v>
      </c>
    </row>
    <row r="69" spans="1:15">
      <c r="A69" t="s">
        <v>208</v>
      </c>
      <c r="B69" t="s">
        <v>1016</v>
      </c>
      <c r="C69" t="s">
        <v>34</v>
      </c>
      <c r="D69" t="s">
        <v>35</v>
      </c>
      <c r="E69" t="s">
        <v>36</v>
      </c>
      <c r="F69" t="s">
        <v>1170</v>
      </c>
      <c r="G69" t="s">
        <v>1171</v>
      </c>
      <c r="H69" t="s">
        <v>1172</v>
      </c>
      <c r="I69" t="s">
        <v>1173</v>
      </c>
      <c r="J69" t="s">
        <v>814</v>
      </c>
      <c r="K69" t="s">
        <v>839</v>
      </c>
      <c r="L69" t="s">
        <v>1006</v>
      </c>
      <c r="M69" t="s">
        <v>1174</v>
      </c>
      <c r="N69" t="s">
        <v>841</v>
      </c>
      <c r="O69" t="s">
        <v>961</v>
      </c>
    </row>
    <row r="70" spans="1:15">
      <c r="A70" t="s">
        <v>209</v>
      </c>
      <c r="B70" t="s">
        <v>1006</v>
      </c>
      <c r="C70" t="s">
        <v>34</v>
      </c>
      <c r="D70" t="s">
        <v>35</v>
      </c>
      <c r="E70" t="s">
        <v>44</v>
      </c>
      <c r="F70" t="s">
        <v>1175</v>
      </c>
      <c r="G70" t="s">
        <v>210</v>
      </c>
      <c r="H70" t="s">
        <v>1176</v>
      </c>
      <c r="I70" t="s">
        <v>1177</v>
      </c>
      <c r="J70" t="s">
        <v>814</v>
      </c>
      <c r="K70" t="s">
        <v>818</v>
      </c>
      <c r="L70" t="s">
        <v>108</v>
      </c>
      <c r="M70" t="s">
        <v>841</v>
      </c>
      <c r="N70" t="s">
        <v>839</v>
      </c>
      <c r="O70" t="s">
        <v>962</v>
      </c>
    </row>
    <row r="71" spans="1:15">
      <c r="A71" t="s">
        <v>211</v>
      </c>
      <c r="B71" t="s">
        <v>926</v>
      </c>
      <c r="C71" t="s">
        <v>47</v>
      </c>
      <c r="D71" t="s">
        <v>35</v>
      </c>
      <c r="E71" t="s">
        <v>44</v>
      </c>
      <c r="F71" t="s">
        <v>1178</v>
      </c>
      <c r="G71" t="s">
        <v>1179</v>
      </c>
      <c r="H71" t="s">
        <v>1180</v>
      </c>
      <c r="I71" t="s">
        <v>1181</v>
      </c>
      <c r="J71" t="s">
        <v>821</v>
      </c>
      <c r="K71" t="s">
        <v>967</v>
      </c>
      <c r="L71" t="s">
        <v>212</v>
      </c>
      <c r="M71" t="s">
        <v>909</v>
      </c>
      <c r="N71" t="s">
        <v>1125</v>
      </c>
      <c r="O71" t="s">
        <v>1026</v>
      </c>
    </row>
    <row r="72" spans="1:15">
      <c r="A72" t="s">
        <v>213</v>
      </c>
      <c r="B72" t="s">
        <v>1087</v>
      </c>
      <c r="C72" t="s">
        <v>34</v>
      </c>
      <c r="D72" t="s">
        <v>50</v>
      </c>
      <c r="E72" t="s">
        <v>40</v>
      </c>
      <c r="F72" t="s">
        <v>1182</v>
      </c>
      <c r="G72" t="s">
        <v>107</v>
      </c>
      <c r="H72" t="s">
        <v>879</v>
      </c>
      <c r="I72" t="s">
        <v>892</v>
      </c>
      <c r="J72" t="s">
        <v>857</v>
      </c>
      <c r="K72" t="s">
        <v>929</v>
      </c>
      <c r="L72" t="s">
        <v>214</v>
      </c>
      <c r="M72" t="s">
        <v>1183</v>
      </c>
      <c r="N72" t="s">
        <v>1021</v>
      </c>
      <c r="O72" t="s">
        <v>1184</v>
      </c>
    </row>
    <row r="73" spans="1:15">
      <c r="A73" t="s">
        <v>215</v>
      </c>
      <c r="B73" t="s">
        <v>926</v>
      </c>
      <c r="C73" t="s">
        <v>47</v>
      </c>
      <c r="D73" t="s">
        <v>74</v>
      </c>
      <c r="E73" t="s">
        <v>44</v>
      </c>
      <c r="F73" t="s">
        <v>1053</v>
      </c>
      <c r="G73" t="s">
        <v>143</v>
      </c>
      <c r="H73" t="s">
        <v>1054</v>
      </c>
      <c r="I73" t="s">
        <v>1185</v>
      </c>
      <c r="J73" t="s">
        <v>814</v>
      </c>
      <c r="K73" t="s">
        <v>1160</v>
      </c>
      <c r="L73" t="s">
        <v>1186</v>
      </c>
      <c r="M73" t="s">
        <v>841</v>
      </c>
      <c r="N73" t="s">
        <v>1150</v>
      </c>
      <c r="O73" t="s">
        <v>1187</v>
      </c>
    </row>
    <row r="74" spans="1:15">
      <c r="A74" t="s">
        <v>216</v>
      </c>
      <c r="B74" t="s">
        <v>835</v>
      </c>
      <c r="C74" t="s">
        <v>34</v>
      </c>
      <c r="D74" t="s">
        <v>50</v>
      </c>
      <c r="E74" t="s">
        <v>36</v>
      </c>
      <c r="F74" t="s">
        <v>217</v>
      </c>
      <c r="G74" t="s">
        <v>953</v>
      </c>
      <c r="H74" t="s">
        <v>1128</v>
      </c>
      <c r="I74" t="s">
        <v>1188</v>
      </c>
      <c r="J74" t="s">
        <v>814</v>
      </c>
      <c r="K74" t="s">
        <v>839</v>
      </c>
      <c r="L74" t="s">
        <v>1119</v>
      </c>
      <c r="M74" t="s">
        <v>1189</v>
      </c>
      <c r="N74" t="s">
        <v>895</v>
      </c>
      <c r="O74" t="s">
        <v>865</v>
      </c>
    </row>
    <row r="75" spans="1:15">
      <c r="A75" t="s">
        <v>218</v>
      </c>
      <c r="B75" t="s">
        <v>1016</v>
      </c>
      <c r="C75" t="s">
        <v>34</v>
      </c>
      <c r="D75" t="s">
        <v>74</v>
      </c>
      <c r="E75" t="s">
        <v>44</v>
      </c>
      <c r="F75" t="s">
        <v>1190</v>
      </c>
      <c r="G75" t="s">
        <v>219</v>
      </c>
      <c r="H75" t="s">
        <v>1191</v>
      </c>
      <c r="I75" t="s">
        <v>1108</v>
      </c>
      <c r="J75" t="s">
        <v>814</v>
      </c>
      <c r="K75" t="s">
        <v>893</v>
      </c>
      <c r="L75" t="s">
        <v>220</v>
      </c>
      <c r="M75" t="s">
        <v>1192</v>
      </c>
      <c r="N75" t="s">
        <v>1167</v>
      </c>
      <c r="O75" t="s">
        <v>1119</v>
      </c>
    </row>
    <row r="76" spans="1:15">
      <c r="A76" t="s">
        <v>221</v>
      </c>
      <c r="B76" t="s">
        <v>835</v>
      </c>
      <c r="C76" t="s">
        <v>34</v>
      </c>
      <c r="D76" t="s">
        <v>35</v>
      </c>
      <c r="E76" t="s">
        <v>40</v>
      </c>
      <c r="F76" t="s">
        <v>910</v>
      </c>
      <c r="G76" t="s">
        <v>874</v>
      </c>
      <c r="H76" t="s">
        <v>929</v>
      </c>
      <c r="I76" t="s">
        <v>1193</v>
      </c>
      <c r="J76" t="s">
        <v>857</v>
      </c>
      <c r="K76" t="s">
        <v>937</v>
      </c>
      <c r="L76" t="s">
        <v>1194</v>
      </c>
      <c r="M76" t="s">
        <v>1195</v>
      </c>
      <c r="N76" t="s">
        <v>1196</v>
      </c>
      <c r="O76" t="s">
        <v>1197</v>
      </c>
    </row>
    <row r="77" spans="1:15">
      <c r="A77" t="s">
        <v>222</v>
      </c>
      <c r="B77" t="s">
        <v>903</v>
      </c>
      <c r="C77" t="s">
        <v>34</v>
      </c>
      <c r="D77" t="s">
        <v>50</v>
      </c>
      <c r="E77" t="s">
        <v>36</v>
      </c>
      <c r="F77" t="s">
        <v>843</v>
      </c>
      <c r="G77" t="s">
        <v>1198</v>
      </c>
      <c r="H77" t="s">
        <v>1199</v>
      </c>
      <c r="I77" t="s">
        <v>1200</v>
      </c>
      <c r="J77" t="s">
        <v>857</v>
      </c>
      <c r="K77" t="s">
        <v>865</v>
      </c>
      <c r="L77" t="s">
        <v>223</v>
      </c>
      <c r="M77" t="s">
        <v>1201</v>
      </c>
      <c r="N77" t="s">
        <v>1202</v>
      </c>
      <c r="O77" t="s">
        <v>168</v>
      </c>
    </row>
    <row r="78" spans="1:15">
      <c r="A78" t="s">
        <v>224</v>
      </c>
      <c r="B78" t="s">
        <v>861</v>
      </c>
      <c r="C78" t="s">
        <v>34</v>
      </c>
      <c r="D78" t="s">
        <v>35</v>
      </c>
      <c r="E78" t="s">
        <v>36</v>
      </c>
      <c r="F78" t="s">
        <v>1203</v>
      </c>
      <c r="G78" t="s">
        <v>1204</v>
      </c>
      <c r="H78" t="s">
        <v>1205</v>
      </c>
      <c r="I78" t="s">
        <v>1206</v>
      </c>
      <c r="J78" t="s">
        <v>814</v>
      </c>
      <c r="K78" t="s">
        <v>839</v>
      </c>
      <c r="L78" t="s">
        <v>202</v>
      </c>
      <c r="M78" t="s">
        <v>1207</v>
      </c>
      <c r="N78" t="s">
        <v>1025</v>
      </c>
      <c r="O78" t="s">
        <v>967</v>
      </c>
    </row>
    <row r="79" spans="1:15">
      <c r="A79" t="s">
        <v>225</v>
      </c>
      <c r="B79" t="s">
        <v>963</v>
      </c>
      <c r="C79" t="s">
        <v>34</v>
      </c>
      <c r="D79" t="s">
        <v>55</v>
      </c>
      <c r="E79" t="s">
        <v>36</v>
      </c>
      <c r="F79" t="s">
        <v>991</v>
      </c>
      <c r="G79" t="s">
        <v>1208</v>
      </c>
      <c r="H79" t="s">
        <v>1209</v>
      </c>
      <c r="I79" t="s">
        <v>1210</v>
      </c>
      <c r="J79" t="s">
        <v>814</v>
      </c>
      <c r="K79" t="s">
        <v>898</v>
      </c>
      <c r="L79" t="s">
        <v>226</v>
      </c>
      <c r="M79" t="s">
        <v>1211</v>
      </c>
      <c r="N79" t="s">
        <v>1212</v>
      </c>
      <c r="O79" t="s">
        <v>1213</v>
      </c>
    </row>
    <row r="80" spans="1:15">
      <c r="A80" t="s">
        <v>227</v>
      </c>
      <c r="B80" t="s">
        <v>1002</v>
      </c>
      <c r="C80" t="s">
        <v>34</v>
      </c>
      <c r="D80" t="s">
        <v>35</v>
      </c>
      <c r="E80" t="s">
        <v>40</v>
      </c>
      <c r="F80" t="s">
        <v>1214</v>
      </c>
      <c r="G80" t="s">
        <v>1215</v>
      </c>
      <c r="H80" t="s">
        <v>1216</v>
      </c>
      <c r="I80" t="s">
        <v>1114</v>
      </c>
      <c r="J80" t="s">
        <v>857</v>
      </c>
      <c r="K80" t="s">
        <v>1047</v>
      </c>
      <c r="L80" t="s">
        <v>1211</v>
      </c>
      <c r="M80" t="s">
        <v>1217</v>
      </c>
      <c r="N80" t="s">
        <v>1218</v>
      </c>
      <c r="O80" t="s">
        <v>228</v>
      </c>
    </row>
    <row r="81" spans="1:15">
      <c r="A81" t="s">
        <v>229</v>
      </c>
      <c r="B81" t="s">
        <v>963</v>
      </c>
      <c r="C81" t="s">
        <v>34</v>
      </c>
      <c r="D81" t="s">
        <v>55</v>
      </c>
      <c r="E81" t="s">
        <v>44</v>
      </c>
      <c r="F81" t="s">
        <v>1219</v>
      </c>
      <c r="G81" t="s">
        <v>230</v>
      </c>
      <c r="H81" t="s">
        <v>1220</v>
      </c>
      <c r="I81" t="s">
        <v>1063</v>
      </c>
      <c r="J81" t="s">
        <v>814</v>
      </c>
      <c r="K81" t="s">
        <v>839</v>
      </c>
      <c r="L81" t="s">
        <v>231</v>
      </c>
      <c r="M81" t="s">
        <v>1221</v>
      </c>
      <c r="N81" t="s">
        <v>851</v>
      </c>
      <c r="O81" t="s">
        <v>841</v>
      </c>
    </row>
    <row r="82" spans="1:15">
      <c r="A82" t="s">
        <v>232</v>
      </c>
      <c r="B82" t="s">
        <v>903</v>
      </c>
      <c r="C82" t="s">
        <v>34</v>
      </c>
      <c r="D82" t="s">
        <v>35</v>
      </c>
      <c r="E82" t="s">
        <v>44</v>
      </c>
      <c r="F82" t="s">
        <v>1222</v>
      </c>
      <c r="G82" t="s">
        <v>233</v>
      </c>
      <c r="H82" t="s">
        <v>1065</v>
      </c>
      <c r="I82" t="s">
        <v>1223</v>
      </c>
      <c r="J82" t="s">
        <v>857</v>
      </c>
      <c r="K82" t="s">
        <v>1150</v>
      </c>
      <c r="L82" t="s">
        <v>234</v>
      </c>
      <c r="M82" t="s">
        <v>1131</v>
      </c>
      <c r="N82" t="s">
        <v>1224</v>
      </c>
      <c r="O82" t="s">
        <v>235</v>
      </c>
    </row>
    <row r="83" spans="1:15">
      <c r="A83" t="s">
        <v>236</v>
      </c>
      <c r="B83" t="s">
        <v>817</v>
      </c>
      <c r="C83" t="s">
        <v>34</v>
      </c>
      <c r="D83" t="s">
        <v>35</v>
      </c>
      <c r="E83" t="s">
        <v>40</v>
      </c>
      <c r="F83" t="s">
        <v>1225</v>
      </c>
      <c r="G83" t="s">
        <v>1226</v>
      </c>
      <c r="H83" t="s">
        <v>1115</v>
      </c>
      <c r="I83" t="s">
        <v>1227</v>
      </c>
      <c r="J83" t="s">
        <v>814</v>
      </c>
      <c r="K83" t="s">
        <v>946</v>
      </c>
      <c r="L83" t="s">
        <v>237</v>
      </c>
      <c r="M83" t="s">
        <v>1228</v>
      </c>
      <c r="N83" t="s">
        <v>121</v>
      </c>
      <c r="O83" t="s">
        <v>1229</v>
      </c>
    </row>
    <row r="84" spans="1:15">
      <c r="A84" t="s">
        <v>238</v>
      </c>
      <c r="B84" t="s">
        <v>926</v>
      </c>
      <c r="C84" t="s">
        <v>34</v>
      </c>
      <c r="D84" t="s">
        <v>55</v>
      </c>
      <c r="E84" t="s">
        <v>40</v>
      </c>
      <c r="F84" t="s">
        <v>811</v>
      </c>
      <c r="G84" t="s">
        <v>107</v>
      </c>
      <c r="H84" t="s">
        <v>1230</v>
      </c>
      <c r="I84" t="s">
        <v>935</v>
      </c>
      <c r="J84" t="s">
        <v>857</v>
      </c>
      <c r="K84" t="s">
        <v>821</v>
      </c>
      <c r="L84" t="s">
        <v>239</v>
      </c>
      <c r="M84" t="s">
        <v>841</v>
      </c>
      <c r="N84" t="s">
        <v>1140</v>
      </c>
      <c r="O84" t="s">
        <v>240</v>
      </c>
    </row>
    <row r="85" spans="1:15">
      <c r="A85" t="s">
        <v>241</v>
      </c>
      <c r="B85" t="s">
        <v>950</v>
      </c>
      <c r="C85" t="s">
        <v>34</v>
      </c>
      <c r="D85" t="s">
        <v>50</v>
      </c>
      <c r="E85" t="s">
        <v>36</v>
      </c>
      <c r="F85" t="s">
        <v>1231</v>
      </c>
      <c r="G85" t="s">
        <v>1232</v>
      </c>
      <c r="H85" t="s">
        <v>1233</v>
      </c>
      <c r="I85" t="s">
        <v>1142</v>
      </c>
      <c r="J85" t="s">
        <v>821</v>
      </c>
      <c r="K85" t="s">
        <v>1234</v>
      </c>
      <c r="L85" t="s">
        <v>242</v>
      </c>
      <c r="M85" t="s">
        <v>841</v>
      </c>
      <c r="N85" t="s">
        <v>1235</v>
      </c>
      <c r="O85" t="s">
        <v>243</v>
      </c>
    </row>
    <row r="86" spans="1:15">
      <c r="A86" t="s">
        <v>244</v>
      </c>
      <c r="B86" t="s">
        <v>914</v>
      </c>
      <c r="C86" t="s">
        <v>47</v>
      </c>
      <c r="D86" t="s">
        <v>35</v>
      </c>
      <c r="E86" t="s">
        <v>40</v>
      </c>
      <c r="F86" t="s">
        <v>820</v>
      </c>
      <c r="G86" t="s">
        <v>1070</v>
      </c>
      <c r="H86" t="s">
        <v>1161</v>
      </c>
      <c r="I86" t="s">
        <v>1236</v>
      </c>
      <c r="J86" t="s">
        <v>814</v>
      </c>
      <c r="K86" t="s">
        <v>1140</v>
      </c>
      <c r="L86" t="s">
        <v>72</v>
      </c>
      <c r="M86" t="s">
        <v>832</v>
      </c>
      <c r="N86" t="s">
        <v>1028</v>
      </c>
      <c r="O86" t="s">
        <v>1077</v>
      </c>
    </row>
    <row r="87" spans="1:15">
      <c r="A87" t="s">
        <v>245</v>
      </c>
      <c r="B87" t="s">
        <v>1127</v>
      </c>
      <c r="C87" t="s">
        <v>34</v>
      </c>
      <c r="D87" t="s">
        <v>50</v>
      </c>
      <c r="E87" t="s">
        <v>36</v>
      </c>
      <c r="F87" t="s">
        <v>1237</v>
      </c>
      <c r="G87" t="s">
        <v>995</v>
      </c>
      <c r="H87" t="s">
        <v>1238</v>
      </c>
      <c r="I87" t="s">
        <v>921</v>
      </c>
      <c r="J87" t="s">
        <v>821</v>
      </c>
      <c r="K87" t="s">
        <v>893</v>
      </c>
      <c r="L87" t="s">
        <v>246</v>
      </c>
      <c r="M87" t="s">
        <v>1239</v>
      </c>
      <c r="N87" t="s">
        <v>918</v>
      </c>
      <c r="O87" t="s">
        <v>247</v>
      </c>
    </row>
    <row r="88" spans="1:15">
      <c r="A88" t="s">
        <v>248</v>
      </c>
      <c r="B88" t="s">
        <v>914</v>
      </c>
      <c r="C88" t="s">
        <v>47</v>
      </c>
      <c r="D88" t="s">
        <v>58</v>
      </c>
      <c r="E88" t="s">
        <v>36</v>
      </c>
      <c r="F88" t="s">
        <v>1240</v>
      </c>
      <c r="G88" t="s">
        <v>1241</v>
      </c>
      <c r="H88" t="s">
        <v>893</v>
      </c>
      <c r="I88" t="s">
        <v>1242</v>
      </c>
      <c r="J88" t="s">
        <v>857</v>
      </c>
      <c r="K88" t="s">
        <v>908</v>
      </c>
      <c r="L88" t="s">
        <v>249</v>
      </c>
      <c r="M88" t="s">
        <v>1243</v>
      </c>
      <c r="N88" t="s">
        <v>834</v>
      </c>
      <c r="O88" t="s">
        <v>1244</v>
      </c>
    </row>
    <row r="89" spans="1:15">
      <c r="A89" t="s">
        <v>250</v>
      </c>
      <c r="B89" t="s">
        <v>840</v>
      </c>
      <c r="C89" t="s">
        <v>47</v>
      </c>
      <c r="D89" t="s">
        <v>74</v>
      </c>
      <c r="E89" t="s">
        <v>36</v>
      </c>
      <c r="F89" t="s">
        <v>851</v>
      </c>
      <c r="G89" t="s">
        <v>1245</v>
      </c>
      <c r="H89" t="s">
        <v>1037</v>
      </c>
      <c r="I89" t="s">
        <v>1246</v>
      </c>
      <c r="J89" t="s">
        <v>814</v>
      </c>
      <c r="K89" t="s">
        <v>831</v>
      </c>
      <c r="L89" t="s">
        <v>251</v>
      </c>
      <c r="M89" t="s">
        <v>1000</v>
      </c>
      <c r="N89" t="s">
        <v>1247</v>
      </c>
      <c r="O89" t="s">
        <v>1248</v>
      </c>
    </row>
    <row r="90" spans="1:15">
      <c r="A90" t="s">
        <v>252</v>
      </c>
      <c r="B90" t="s">
        <v>926</v>
      </c>
      <c r="C90" t="s">
        <v>34</v>
      </c>
      <c r="D90" t="s">
        <v>50</v>
      </c>
      <c r="E90" t="s">
        <v>36</v>
      </c>
      <c r="F90" t="s">
        <v>1249</v>
      </c>
      <c r="G90" t="s">
        <v>1250</v>
      </c>
      <c r="H90" t="s">
        <v>1083</v>
      </c>
      <c r="I90" t="s">
        <v>819</v>
      </c>
      <c r="J90" t="s">
        <v>814</v>
      </c>
      <c r="K90" t="s">
        <v>815</v>
      </c>
      <c r="L90" t="s">
        <v>253</v>
      </c>
      <c r="M90" t="s">
        <v>876</v>
      </c>
      <c r="N90" t="s">
        <v>1150</v>
      </c>
      <c r="O90" t="s">
        <v>852</v>
      </c>
    </row>
    <row r="91" spans="1:15">
      <c r="A91" t="s">
        <v>254</v>
      </c>
      <c r="B91" t="s">
        <v>914</v>
      </c>
      <c r="C91" t="s">
        <v>47</v>
      </c>
      <c r="D91" t="s">
        <v>35</v>
      </c>
      <c r="E91" t="s">
        <v>44</v>
      </c>
      <c r="F91" t="s">
        <v>1251</v>
      </c>
      <c r="G91" t="s">
        <v>814</v>
      </c>
      <c r="H91" t="s">
        <v>1188</v>
      </c>
      <c r="I91" t="s">
        <v>898</v>
      </c>
      <c r="J91" t="s">
        <v>814</v>
      </c>
      <c r="K91" t="s">
        <v>886</v>
      </c>
      <c r="L91" t="s">
        <v>255</v>
      </c>
      <c r="M91" t="s">
        <v>1252</v>
      </c>
      <c r="N91" t="s">
        <v>1183</v>
      </c>
      <c r="O91" t="s">
        <v>256</v>
      </c>
    </row>
    <row r="92" spans="1:15">
      <c r="A92" t="s">
        <v>257</v>
      </c>
      <c r="B92" t="s">
        <v>876</v>
      </c>
      <c r="C92" t="s">
        <v>47</v>
      </c>
      <c r="D92" t="s">
        <v>74</v>
      </c>
      <c r="E92" t="s">
        <v>40</v>
      </c>
      <c r="F92" t="s">
        <v>1073</v>
      </c>
      <c r="G92" t="s">
        <v>258</v>
      </c>
      <c r="H92" t="s">
        <v>893</v>
      </c>
      <c r="I92" t="s">
        <v>1069</v>
      </c>
      <c r="J92" t="s">
        <v>857</v>
      </c>
      <c r="K92" t="s">
        <v>888</v>
      </c>
      <c r="L92" t="s">
        <v>259</v>
      </c>
      <c r="M92" t="s">
        <v>1186</v>
      </c>
      <c r="N92" t="s">
        <v>1253</v>
      </c>
      <c r="O92" t="s">
        <v>260</v>
      </c>
    </row>
    <row r="93" spans="1:15">
      <c r="A93" t="s">
        <v>261</v>
      </c>
      <c r="B93" t="s">
        <v>963</v>
      </c>
      <c r="C93" t="s">
        <v>34</v>
      </c>
      <c r="D93" t="s">
        <v>50</v>
      </c>
      <c r="E93" t="s">
        <v>36</v>
      </c>
      <c r="F93" t="s">
        <v>843</v>
      </c>
      <c r="G93" t="s">
        <v>1254</v>
      </c>
      <c r="H93" t="s">
        <v>1083</v>
      </c>
      <c r="I93" t="s">
        <v>1255</v>
      </c>
      <c r="J93" t="s">
        <v>814</v>
      </c>
      <c r="K93" t="s">
        <v>839</v>
      </c>
      <c r="L93" t="s">
        <v>262</v>
      </c>
      <c r="M93" t="s">
        <v>1256</v>
      </c>
      <c r="N93" t="s">
        <v>1257</v>
      </c>
      <c r="O93" t="s">
        <v>841</v>
      </c>
    </row>
    <row r="94" spans="1:15">
      <c r="A94" t="s">
        <v>263</v>
      </c>
      <c r="B94" t="s">
        <v>840</v>
      </c>
      <c r="C94" t="s">
        <v>34</v>
      </c>
      <c r="D94" t="s">
        <v>35</v>
      </c>
      <c r="E94" t="s">
        <v>36</v>
      </c>
      <c r="F94" t="s">
        <v>1258</v>
      </c>
      <c r="G94" t="s">
        <v>1259</v>
      </c>
      <c r="H94" t="s">
        <v>1260</v>
      </c>
      <c r="I94" t="s">
        <v>1261</v>
      </c>
      <c r="J94" t="s">
        <v>814</v>
      </c>
      <c r="K94" t="s">
        <v>839</v>
      </c>
      <c r="L94" t="s">
        <v>264</v>
      </c>
      <c r="M94" t="s">
        <v>909</v>
      </c>
      <c r="N94" t="s">
        <v>873</v>
      </c>
      <c r="O94" t="s">
        <v>841</v>
      </c>
    </row>
    <row r="95" spans="1:15">
      <c r="A95" t="s">
        <v>265</v>
      </c>
      <c r="B95" t="s">
        <v>1087</v>
      </c>
      <c r="C95" t="s">
        <v>47</v>
      </c>
      <c r="D95" t="s">
        <v>74</v>
      </c>
      <c r="E95" t="s">
        <v>44</v>
      </c>
      <c r="F95" t="s">
        <v>1262</v>
      </c>
      <c r="G95" t="s">
        <v>266</v>
      </c>
      <c r="H95" t="s">
        <v>1263</v>
      </c>
      <c r="I95" t="s">
        <v>1128</v>
      </c>
      <c r="J95" t="s">
        <v>814</v>
      </c>
      <c r="K95" t="s">
        <v>1264</v>
      </c>
      <c r="L95" t="s">
        <v>267</v>
      </c>
      <c r="M95" t="s">
        <v>1265</v>
      </c>
      <c r="N95" t="s">
        <v>1266</v>
      </c>
      <c r="O95" t="s">
        <v>882</v>
      </c>
    </row>
    <row r="96" spans="1:15">
      <c r="A96" t="s">
        <v>268</v>
      </c>
      <c r="B96" t="s">
        <v>1002</v>
      </c>
      <c r="C96" t="s">
        <v>47</v>
      </c>
      <c r="D96" t="s">
        <v>50</v>
      </c>
      <c r="E96" t="s">
        <v>40</v>
      </c>
      <c r="F96" t="s">
        <v>981</v>
      </c>
      <c r="G96" t="s">
        <v>269</v>
      </c>
      <c r="H96" t="s">
        <v>1267</v>
      </c>
      <c r="I96" t="s">
        <v>1268</v>
      </c>
      <c r="J96" t="s">
        <v>814</v>
      </c>
      <c r="K96" t="s">
        <v>887</v>
      </c>
      <c r="L96" t="s">
        <v>270</v>
      </c>
      <c r="M96" t="s">
        <v>1269</v>
      </c>
      <c r="N96" t="s">
        <v>822</v>
      </c>
      <c r="O96" t="s">
        <v>1270</v>
      </c>
    </row>
    <row r="97" spans="1:15">
      <c r="A97" t="s">
        <v>271</v>
      </c>
      <c r="B97" t="s">
        <v>869</v>
      </c>
      <c r="C97" t="s">
        <v>34</v>
      </c>
      <c r="D97" t="s">
        <v>35</v>
      </c>
      <c r="E97" t="s">
        <v>44</v>
      </c>
      <c r="F97" t="s">
        <v>1271</v>
      </c>
      <c r="G97" t="s">
        <v>272</v>
      </c>
      <c r="H97" t="s">
        <v>900</v>
      </c>
      <c r="I97" t="s">
        <v>1264</v>
      </c>
      <c r="J97" t="s">
        <v>821</v>
      </c>
      <c r="K97" t="s">
        <v>855</v>
      </c>
      <c r="L97" t="s">
        <v>1027</v>
      </c>
      <c r="M97" t="s">
        <v>993</v>
      </c>
      <c r="N97" t="s">
        <v>1272</v>
      </c>
      <c r="O97" t="s">
        <v>273</v>
      </c>
    </row>
    <row r="98" spans="1:15">
      <c r="A98" t="s">
        <v>274</v>
      </c>
      <c r="B98" t="s">
        <v>941</v>
      </c>
      <c r="C98" t="s">
        <v>34</v>
      </c>
      <c r="D98" t="s">
        <v>35</v>
      </c>
      <c r="E98" t="s">
        <v>44</v>
      </c>
      <c r="F98" t="s">
        <v>1273</v>
      </c>
      <c r="G98" t="s">
        <v>1274</v>
      </c>
      <c r="H98" t="s">
        <v>1275</v>
      </c>
      <c r="I98" t="s">
        <v>1200</v>
      </c>
      <c r="J98" t="s">
        <v>814</v>
      </c>
      <c r="K98" t="s">
        <v>839</v>
      </c>
      <c r="L98" t="s">
        <v>275</v>
      </c>
      <c r="M98" t="s">
        <v>841</v>
      </c>
      <c r="N98" t="s">
        <v>841</v>
      </c>
      <c r="O98" t="s">
        <v>841</v>
      </c>
    </row>
    <row r="99" spans="1:15">
      <c r="A99" t="s">
        <v>276</v>
      </c>
      <c r="B99" t="s">
        <v>926</v>
      </c>
      <c r="C99" t="s">
        <v>34</v>
      </c>
      <c r="D99" t="s">
        <v>74</v>
      </c>
      <c r="E99" t="s">
        <v>36</v>
      </c>
      <c r="F99" t="s">
        <v>1276</v>
      </c>
      <c r="G99" t="s">
        <v>1277</v>
      </c>
      <c r="H99" t="s">
        <v>1278</v>
      </c>
      <c r="I99" t="s">
        <v>912</v>
      </c>
      <c r="J99" t="s">
        <v>857</v>
      </c>
      <c r="K99" t="s">
        <v>1264</v>
      </c>
      <c r="L99" t="s">
        <v>102</v>
      </c>
      <c r="M99" t="s">
        <v>1279</v>
      </c>
      <c r="N99" t="s">
        <v>841</v>
      </c>
      <c r="O99" t="s">
        <v>868</v>
      </c>
    </row>
    <row r="100" spans="1:15">
      <c r="A100" t="s">
        <v>277</v>
      </c>
      <c r="B100" t="s">
        <v>926</v>
      </c>
      <c r="C100" t="s">
        <v>34</v>
      </c>
      <c r="D100" t="s">
        <v>58</v>
      </c>
      <c r="E100" t="s">
        <v>36</v>
      </c>
      <c r="F100" t="s">
        <v>1280</v>
      </c>
      <c r="G100" t="s">
        <v>1281</v>
      </c>
      <c r="H100" t="s">
        <v>1282</v>
      </c>
      <c r="I100" t="s">
        <v>1253</v>
      </c>
      <c r="J100" t="s">
        <v>814</v>
      </c>
      <c r="K100" t="s">
        <v>969</v>
      </c>
      <c r="L100" t="s">
        <v>278</v>
      </c>
      <c r="M100" t="s">
        <v>824</v>
      </c>
      <c r="N100" t="s">
        <v>858</v>
      </c>
      <c r="O100" t="s">
        <v>858</v>
      </c>
    </row>
    <row r="101" spans="1:15">
      <c r="A101" t="s">
        <v>279</v>
      </c>
      <c r="B101" t="s">
        <v>963</v>
      </c>
      <c r="C101" t="s">
        <v>47</v>
      </c>
      <c r="D101" t="s">
        <v>74</v>
      </c>
      <c r="E101" t="s">
        <v>40</v>
      </c>
      <c r="F101" t="s">
        <v>1283</v>
      </c>
      <c r="G101" t="s">
        <v>65</v>
      </c>
      <c r="H101" t="s">
        <v>884</v>
      </c>
      <c r="I101" t="s">
        <v>1054</v>
      </c>
      <c r="J101" t="s">
        <v>814</v>
      </c>
      <c r="K101" t="s">
        <v>898</v>
      </c>
      <c r="L101" t="s">
        <v>235</v>
      </c>
      <c r="M101" t="s">
        <v>1284</v>
      </c>
      <c r="N101" t="s">
        <v>1285</v>
      </c>
      <c r="O101" t="s">
        <v>1286</v>
      </c>
    </row>
    <row r="102" spans="1:15">
      <c r="A102" t="s">
        <v>280</v>
      </c>
      <c r="B102" t="s">
        <v>817</v>
      </c>
      <c r="C102" t="s">
        <v>34</v>
      </c>
      <c r="D102" t="s">
        <v>35</v>
      </c>
      <c r="E102" t="s">
        <v>40</v>
      </c>
      <c r="F102" t="s">
        <v>1222</v>
      </c>
      <c r="G102" t="s">
        <v>233</v>
      </c>
      <c r="H102" t="s">
        <v>1065</v>
      </c>
      <c r="I102" t="s">
        <v>1287</v>
      </c>
      <c r="J102" t="s">
        <v>814</v>
      </c>
      <c r="K102" t="s">
        <v>1160</v>
      </c>
      <c r="L102" t="s">
        <v>281</v>
      </c>
      <c r="M102" t="s">
        <v>1288</v>
      </c>
      <c r="N102" t="s">
        <v>1289</v>
      </c>
      <c r="O102" t="s">
        <v>1290</v>
      </c>
    </row>
    <row r="103" spans="1:15">
      <c r="A103" t="s">
        <v>282</v>
      </c>
      <c r="B103" t="s">
        <v>941</v>
      </c>
      <c r="C103" t="s">
        <v>34</v>
      </c>
      <c r="D103" t="s">
        <v>55</v>
      </c>
      <c r="E103" t="s">
        <v>36</v>
      </c>
      <c r="F103" t="s">
        <v>1291</v>
      </c>
      <c r="G103" t="s">
        <v>1292</v>
      </c>
      <c r="H103" t="s">
        <v>893</v>
      </c>
      <c r="I103" t="s">
        <v>1236</v>
      </c>
      <c r="J103" t="s">
        <v>814</v>
      </c>
      <c r="K103" t="s">
        <v>937</v>
      </c>
      <c r="L103" t="s">
        <v>283</v>
      </c>
      <c r="M103" t="s">
        <v>1293</v>
      </c>
      <c r="N103" t="s">
        <v>1294</v>
      </c>
      <c r="O103" t="s">
        <v>882</v>
      </c>
    </row>
    <row r="104" spans="1:15">
      <c r="A104" t="s">
        <v>284</v>
      </c>
      <c r="B104" t="s">
        <v>869</v>
      </c>
      <c r="C104" t="s">
        <v>47</v>
      </c>
      <c r="D104" t="s">
        <v>55</v>
      </c>
      <c r="E104" t="s">
        <v>40</v>
      </c>
      <c r="F104" t="s">
        <v>878</v>
      </c>
      <c r="G104" t="s">
        <v>285</v>
      </c>
      <c r="H104" t="s">
        <v>959</v>
      </c>
      <c r="I104" t="s">
        <v>1115</v>
      </c>
      <c r="J104" t="s">
        <v>814</v>
      </c>
      <c r="K104" t="s">
        <v>1044</v>
      </c>
      <c r="L104" t="s">
        <v>286</v>
      </c>
      <c r="M104" t="s">
        <v>896</v>
      </c>
      <c r="N104" t="s">
        <v>1264</v>
      </c>
      <c r="O104" t="s">
        <v>997</v>
      </c>
    </row>
    <row r="105" spans="1:15">
      <c r="A105" t="s">
        <v>287</v>
      </c>
      <c r="B105" t="s">
        <v>1002</v>
      </c>
      <c r="C105" t="s">
        <v>34</v>
      </c>
      <c r="D105" t="s">
        <v>35</v>
      </c>
      <c r="E105" t="s">
        <v>44</v>
      </c>
      <c r="F105" t="s">
        <v>1242</v>
      </c>
      <c r="G105" t="s">
        <v>288</v>
      </c>
      <c r="H105" t="s">
        <v>1083</v>
      </c>
      <c r="I105" t="s">
        <v>1132</v>
      </c>
      <c r="J105" t="s">
        <v>857</v>
      </c>
      <c r="K105" t="s">
        <v>967</v>
      </c>
      <c r="L105" t="s">
        <v>289</v>
      </c>
      <c r="M105" t="s">
        <v>841</v>
      </c>
      <c r="N105" t="s">
        <v>1295</v>
      </c>
      <c r="O105" t="s">
        <v>290</v>
      </c>
    </row>
    <row r="106" spans="1:15">
      <c r="A106" t="s">
        <v>291</v>
      </c>
      <c r="B106" t="s">
        <v>1127</v>
      </c>
      <c r="C106" t="s">
        <v>34</v>
      </c>
      <c r="D106" t="s">
        <v>55</v>
      </c>
      <c r="E106" t="s">
        <v>40</v>
      </c>
      <c r="F106" t="s">
        <v>1289</v>
      </c>
      <c r="G106" t="s">
        <v>120</v>
      </c>
      <c r="H106" t="s">
        <v>1296</v>
      </c>
      <c r="I106" t="s">
        <v>1094</v>
      </c>
      <c r="J106" t="s">
        <v>814</v>
      </c>
      <c r="K106" t="s">
        <v>929</v>
      </c>
      <c r="L106" t="s">
        <v>292</v>
      </c>
      <c r="M106" t="s">
        <v>1026</v>
      </c>
      <c r="N106" t="s">
        <v>959</v>
      </c>
      <c r="O106" t="s">
        <v>1109</v>
      </c>
    </row>
    <row r="107" spans="1:15">
      <c r="A107" t="s">
        <v>293</v>
      </c>
      <c r="B107" t="s">
        <v>817</v>
      </c>
      <c r="C107" t="s">
        <v>47</v>
      </c>
      <c r="D107" t="s">
        <v>50</v>
      </c>
      <c r="E107" t="s">
        <v>36</v>
      </c>
      <c r="F107" t="s">
        <v>1297</v>
      </c>
      <c r="G107" t="s">
        <v>1263</v>
      </c>
      <c r="H107" t="s">
        <v>1298</v>
      </c>
      <c r="I107" t="s">
        <v>991</v>
      </c>
      <c r="J107" t="s">
        <v>814</v>
      </c>
      <c r="K107" t="s">
        <v>839</v>
      </c>
      <c r="L107" t="s">
        <v>294</v>
      </c>
      <c r="M107" t="s">
        <v>1299</v>
      </c>
      <c r="N107" t="s">
        <v>1300</v>
      </c>
      <c r="O107" t="s">
        <v>1301</v>
      </c>
    </row>
    <row r="108" spans="1:15">
      <c r="A108" t="s">
        <v>295</v>
      </c>
      <c r="B108" t="s">
        <v>809</v>
      </c>
      <c r="C108" t="s">
        <v>47</v>
      </c>
      <c r="D108" t="s">
        <v>35</v>
      </c>
      <c r="E108" t="s">
        <v>44</v>
      </c>
      <c r="F108" t="s">
        <v>1060</v>
      </c>
      <c r="G108" t="s">
        <v>269</v>
      </c>
      <c r="H108" t="s">
        <v>1302</v>
      </c>
      <c r="I108" t="s">
        <v>1303</v>
      </c>
      <c r="J108" t="s">
        <v>814</v>
      </c>
      <c r="K108" t="s">
        <v>1289</v>
      </c>
      <c r="L108" t="s">
        <v>296</v>
      </c>
      <c r="M108" t="s">
        <v>1304</v>
      </c>
      <c r="N108" t="s">
        <v>857</v>
      </c>
      <c r="O108" t="s">
        <v>297</v>
      </c>
    </row>
    <row r="109" spans="1:15">
      <c r="A109" t="s">
        <v>298</v>
      </c>
      <c r="B109" t="s">
        <v>1305</v>
      </c>
      <c r="C109" t="s">
        <v>34</v>
      </c>
      <c r="D109" t="s">
        <v>50</v>
      </c>
      <c r="E109" t="s">
        <v>36</v>
      </c>
      <c r="F109" t="s">
        <v>1011</v>
      </c>
      <c r="G109" t="s">
        <v>1306</v>
      </c>
      <c r="H109" t="s">
        <v>1307</v>
      </c>
      <c r="I109" t="s">
        <v>1308</v>
      </c>
      <c r="J109" t="s">
        <v>814</v>
      </c>
      <c r="K109" t="s">
        <v>1044</v>
      </c>
      <c r="L109" t="s">
        <v>299</v>
      </c>
      <c r="M109" t="s">
        <v>1309</v>
      </c>
      <c r="N109" t="s">
        <v>893</v>
      </c>
      <c r="O109" t="s">
        <v>887</v>
      </c>
    </row>
    <row r="110" spans="1:15">
      <c r="A110" t="s">
        <v>300</v>
      </c>
      <c r="B110" t="s">
        <v>896</v>
      </c>
      <c r="C110" t="s">
        <v>47</v>
      </c>
      <c r="D110" t="s">
        <v>50</v>
      </c>
      <c r="E110" t="s">
        <v>44</v>
      </c>
      <c r="F110" t="s">
        <v>1310</v>
      </c>
      <c r="G110" t="s">
        <v>301</v>
      </c>
      <c r="H110" t="s">
        <v>942</v>
      </c>
      <c r="I110" t="s">
        <v>1311</v>
      </c>
      <c r="J110" t="s">
        <v>814</v>
      </c>
      <c r="K110" t="s">
        <v>839</v>
      </c>
      <c r="L110" t="s">
        <v>302</v>
      </c>
      <c r="M110" t="s">
        <v>1312</v>
      </c>
      <c r="N110" t="s">
        <v>1313</v>
      </c>
      <c r="O110" t="s">
        <v>176</v>
      </c>
    </row>
    <row r="111" spans="1:15">
      <c r="A111" t="s">
        <v>303</v>
      </c>
      <c r="B111" t="s">
        <v>926</v>
      </c>
      <c r="C111" t="s">
        <v>34</v>
      </c>
      <c r="D111" t="s">
        <v>50</v>
      </c>
      <c r="E111" t="s">
        <v>36</v>
      </c>
      <c r="F111" t="s">
        <v>1098</v>
      </c>
      <c r="G111" t="s">
        <v>1314</v>
      </c>
      <c r="H111" t="s">
        <v>992</v>
      </c>
      <c r="I111" t="s">
        <v>1061</v>
      </c>
      <c r="J111" t="s">
        <v>857</v>
      </c>
      <c r="K111" t="s">
        <v>839</v>
      </c>
      <c r="L111" t="s">
        <v>869</v>
      </c>
      <c r="M111" t="s">
        <v>1090</v>
      </c>
      <c r="N111" t="s">
        <v>821</v>
      </c>
      <c r="O111" t="s">
        <v>1272</v>
      </c>
    </row>
    <row r="112" spans="1:15">
      <c r="A112" t="s">
        <v>304</v>
      </c>
      <c r="B112" t="s">
        <v>1016</v>
      </c>
      <c r="C112" t="s">
        <v>34</v>
      </c>
      <c r="D112" t="s">
        <v>35</v>
      </c>
      <c r="E112" t="s">
        <v>36</v>
      </c>
      <c r="F112" t="s">
        <v>1315</v>
      </c>
      <c r="G112" t="s">
        <v>1316</v>
      </c>
      <c r="H112" t="s">
        <v>1317</v>
      </c>
      <c r="I112" t="s">
        <v>1081</v>
      </c>
      <c r="J112" t="s">
        <v>814</v>
      </c>
      <c r="K112" t="s">
        <v>1318</v>
      </c>
      <c r="L112" t="s">
        <v>181</v>
      </c>
      <c r="M112" t="s">
        <v>1319</v>
      </c>
      <c r="N112" t="s">
        <v>815</v>
      </c>
      <c r="O112" t="s">
        <v>1089</v>
      </c>
    </row>
    <row r="113" spans="1:15">
      <c r="A113" t="s">
        <v>305</v>
      </c>
      <c r="B113" t="s">
        <v>903</v>
      </c>
      <c r="C113" t="s">
        <v>47</v>
      </c>
      <c r="D113" t="s">
        <v>35</v>
      </c>
      <c r="E113" t="s">
        <v>44</v>
      </c>
      <c r="F113" t="s">
        <v>973</v>
      </c>
      <c r="G113" t="s">
        <v>306</v>
      </c>
      <c r="H113" t="s">
        <v>1320</v>
      </c>
      <c r="I113" t="s">
        <v>1094</v>
      </c>
      <c r="J113" t="s">
        <v>857</v>
      </c>
      <c r="K113" t="s">
        <v>852</v>
      </c>
      <c r="L113" t="s">
        <v>67</v>
      </c>
      <c r="M113" t="s">
        <v>1105</v>
      </c>
      <c r="N113" t="s">
        <v>986</v>
      </c>
      <c r="O113" t="s">
        <v>307</v>
      </c>
    </row>
    <row r="114" spans="1:15">
      <c r="A114" t="s">
        <v>308</v>
      </c>
      <c r="B114" t="s">
        <v>1016</v>
      </c>
      <c r="C114" t="s">
        <v>34</v>
      </c>
      <c r="D114" t="s">
        <v>35</v>
      </c>
      <c r="E114" t="s">
        <v>40</v>
      </c>
      <c r="F114" t="s">
        <v>1321</v>
      </c>
      <c r="G114" t="s">
        <v>309</v>
      </c>
      <c r="H114" t="s">
        <v>1322</v>
      </c>
      <c r="I114" t="s">
        <v>1263</v>
      </c>
      <c r="J114" t="s">
        <v>814</v>
      </c>
      <c r="K114" t="s">
        <v>839</v>
      </c>
      <c r="L114" t="s">
        <v>310</v>
      </c>
      <c r="M114" t="s">
        <v>1323</v>
      </c>
      <c r="N114" t="s">
        <v>841</v>
      </c>
      <c r="O114" t="s">
        <v>860</v>
      </c>
    </row>
    <row r="115" spans="1:15">
      <c r="A115" t="s">
        <v>311</v>
      </c>
      <c r="B115" t="s">
        <v>963</v>
      </c>
      <c r="C115" t="s">
        <v>34</v>
      </c>
      <c r="D115" t="s">
        <v>50</v>
      </c>
      <c r="E115" t="s">
        <v>36</v>
      </c>
      <c r="F115" t="s">
        <v>1324</v>
      </c>
      <c r="G115" t="s">
        <v>1325</v>
      </c>
      <c r="H115" t="s">
        <v>1326</v>
      </c>
      <c r="I115" t="s">
        <v>1327</v>
      </c>
      <c r="J115" t="s">
        <v>814</v>
      </c>
      <c r="K115" t="s">
        <v>937</v>
      </c>
      <c r="L115" t="s">
        <v>312</v>
      </c>
      <c r="M115" t="s">
        <v>823</v>
      </c>
      <c r="N115" t="s">
        <v>1125</v>
      </c>
      <c r="O115" t="s">
        <v>1133</v>
      </c>
    </row>
    <row r="116" spans="1:15">
      <c r="A116" t="s">
        <v>313</v>
      </c>
      <c r="B116" t="s">
        <v>930</v>
      </c>
      <c r="C116" t="s">
        <v>34</v>
      </c>
      <c r="D116" t="s">
        <v>35</v>
      </c>
      <c r="E116" t="s">
        <v>44</v>
      </c>
      <c r="F116" t="s">
        <v>1328</v>
      </c>
      <c r="G116" t="s">
        <v>169</v>
      </c>
      <c r="H116" t="s">
        <v>1329</v>
      </c>
      <c r="I116" t="s">
        <v>959</v>
      </c>
      <c r="J116" t="s">
        <v>857</v>
      </c>
      <c r="K116" t="s">
        <v>1140</v>
      </c>
      <c r="L116" t="s">
        <v>314</v>
      </c>
      <c r="M116" t="s">
        <v>1330</v>
      </c>
      <c r="N116" t="s">
        <v>1098</v>
      </c>
      <c r="O116" t="s">
        <v>926</v>
      </c>
    </row>
    <row r="117" spans="1:15">
      <c r="A117" t="s">
        <v>315</v>
      </c>
      <c r="B117" t="s">
        <v>817</v>
      </c>
      <c r="C117" t="s">
        <v>34</v>
      </c>
      <c r="D117" t="s">
        <v>35</v>
      </c>
      <c r="E117" t="s">
        <v>40</v>
      </c>
      <c r="F117" t="s">
        <v>1331</v>
      </c>
      <c r="G117" t="s">
        <v>316</v>
      </c>
      <c r="H117" t="s">
        <v>1332</v>
      </c>
      <c r="I117" t="s">
        <v>1063</v>
      </c>
      <c r="J117" t="s">
        <v>814</v>
      </c>
      <c r="K117" t="s">
        <v>839</v>
      </c>
      <c r="L117" t="s">
        <v>317</v>
      </c>
      <c r="M117" t="s">
        <v>841</v>
      </c>
      <c r="N117" t="s">
        <v>822</v>
      </c>
      <c r="O117" t="s">
        <v>121</v>
      </c>
    </row>
    <row r="118" spans="1:15">
      <c r="A118" t="s">
        <v>318</v>
      </c>
      <c r="B118" t="s">
        <v>926</v>
      </c>
      <c r="C118" t="s">
        <v>34</v>
      </c>
      <c r="D118" t="s">
        <v>35</v>
      </c>
      <c r="E118" t="s">
        <v>36</v>
      </c>
      <c r="F118" t="s">
        <v>1333</v>
      </c>
      <c r="G118" t="s">
        <v>1334</v>
      </c>
      <c r="H118" t="s">
        <v>1335</v>
      </c>
      <c r="I118" t="s">
        <v>1336</v>
      </c>
      <c r="J118" t="s">
        <v>814</v>
      </c>
      <c r="K118" t="s">
        <v>1136</v>
      </c>
      <c r="L118" t="s">
        <v>319</v>
      </c>
      <c r="M118" t="s">
        <v>1337</v>
      </c>
      <c r="N118" t="s">
        <v>932</v>
      </c>
      <c r="O118" t="s">
        <v>1040</v>
      </c>
    </row>
    <row r="119" spans="1:15">
      <c r="A119" t="s">
        <v>320</v>
      </c>
      <c r="B119" t="s">
        <v>1016</v>
      </c>
      <c r="C119" t="s">
        <v>34</v>
      </c>
      <c r="D119" t="s">
        <v>35</v>
      </c>
      <c r="E119" t="s">
        <v>44</v>
      </c>
      <c r="F119" t="s">
        <v>1338</v>
      </c>
      <c r="G119" t="s">
        <v>1339</v>
      </c>
      <c r="H119" t="s">
        <v>1340</v>
      </c>
      <c r="I119" t="s">
        <v>977</v>
      </c>
      <c r="J119" t="s">
        <v>857</v>
      </c>
      <c r="K119" t="s">
        <v>815</v>
      </c>
      <c r="L119" t="s">
        <v>321</v>
      </c>
      <c r="M119" t="s">
        <v>875</v>
      </c>
      <c r="N119" t="s">
        <v>841</v>
      </c>
      <c r="O119" t="s">
        <v>1341</v>
      </c>
    </row>
    <row r="120" spans="1:15">
      <c r="A120" t="s">
        <v>322</v>
      </c>
      <c r="B120" t="s">
        <v>986</v>
      </c>
      <c r="C120" t="s">
        <v>34</v>
      </c>
      <c r="D120" t="s">
        <v>35</v>
      </c>
      <c r="E120" t="s">
        <v>44</v>
      </c>
      <c r="F120" t="s">
        <v>1272</v>
      </c>
      <c r="G120" t="s">
        <v>1342</v>
      </c>
      <c r="H120" t="s">
        <v>1159</v>
      </c>
      <c r="I120" t="s">
        <v>1100</v>
      </c>
      <c r="J120" t="s">
        <v>814</v>
      </c>
      <c r="K120" t="s">
        <v>1038</v>
      </c>
      <c r="L120" t="s">
        <v>42</v>
      </c>
      <c r="M120" t="s">
        <v>869</v>
      </c>
      <c r="N120" t="s">
        <v>865</v>
      </c>
      <c r="O120" t="s">
        <v>1294</v>
      </c>
    </row>
    <row r="121" spans="1:15">
      <c r="A121" t="s">
        <v>323</v>
      </c>
      <c r="B121" t="s">
        <v>1343</v>
      </c>
      <c r="C121" t="s">
        <v>34</v>
      </c>
      <c r="D121" t="s">
        <v>55</v>
      </c>
      <c r="E121" t="s">
        <v>40</v>
      </c>
      <c r="F121" t="s">
        <v>814</v>
      </c>
      <c r="G121" t="s">
        <v>324</v>
      </c>
      <c r="H121" t="s">
        <v>325</v>
      </c>
      <c r="I121" t="s">
        <v>1210</v>
      </c>
      <c r="J121" t="s">
        <v>821</v>
      </c>
      <c r="K121" t="s">
        <v>841</v>
      </c>
      <c r="L121" t="s">
        <v>1015</v>
      </c>
      <c r="M121" t="s">
        <v>1319</v>
      </c>
      <c r="N121" t="s">
        <v>1344</v>
      </c>
      <c r="O121" t="s">
        <v>326</v>
      </c>
    </row>
    <row r="122" spans="1:15">
      <c r="A122" t="s">
        <v>327</v>
      </c>
      <c r="B122" t="s">
        <v>861</v>
      </c>
      <c r="C122" t="s">
        <v>47</v>
      </c>
      <c r="D122" t="s">
        <v>35</v>
      </c>
      <c r="E122" t="s">
        <v>36</v>
      </c>
      <c r="F122" t="s">
        <v>1345</v>
      </c>
      <c r="G122" t="s">
        <v>1346</v>
      </c>
      <c r="H122" t="s">
        <v>1347</v>
      </c>
      <c r="I122" t="s">
        <v>1176</v>
      </c>
      <c r="J122" t="s">
        <v>814</v>
      </c>
      <c r="K122" t="s">
        <v>839</v>
      </c>
      <c r="L122" t="s">
        <v>328</v>
      </c>
      <c r="M122" t="s">
        <v>1095</v>
      </c>
      <c r="N122" t="s">
        <v>1348</v>
      </c>
      <c r="O122" t="s">
        <v>852</v>
      </c>
    </row>
    <row r="123" spans="1:15">
      <c r="A123" t="s">
        <v>329</v>
      </c>
      <c r="B123" t="s">
        <v>861</v>
      </c>
      <c r="C123" t="s">
        <v>47</v>
      </c>
      <c r="D123" t="s">
        <v>50</v>
      </c>
      <c r="E123" t="s">
        <v>44</v>
      </c>
      <c r="F123" t="s">
        <v>1349</v>
      </c>
      <c r="G123" t="s">
        <v>1350</v>
      </c>
      <c r="H123" t="s">
        <v>1351</v>
      </c>
      <c r="I123" t="s">
        <v>1064</v>
      </c>
      <c r="J123" t="s">
        <v>814</v>
      </c>
      <c r="K123" t="s">
        <v>839</v>
      </c>
      <c r="L123" t="s">
        <v>124</v>
      </c>
      <c r="M123" t="s">
        <v>841</v>
      </c>
      <c r="N123" t="s">
        <v>1266</v>
      </c>
      <c r="O123" t="s">
        <v>858</v>
      </c>
    </row>
    <row r="124" spans="1:15">
      <c r="A124" t="s">
        <v>330</v>
      </c>
      <c r="B124" t="s">
        <v>934</v>
      </c>
      <c r="C124" t="s">
        <v>47</v>
      </c>
      <c r="D124" t="s">
        <v>50</v>
      </c>
      <c r="E124" t="s">
        <v>40</v>
      </c>
      <c r="F124" t="s">
        <v>1352</v>
      </c>
      <c r="G124" t="s">
        <v>331</v>
      </c>
      <c r="H124" t="s">
        <v>858</v>
      </c>
      <c r="I124" t="s">
        <v>1080</v>
      </c>
      <c r="J124" t="s">
        <v>814</v>
      </c>
      <c r="K124" t="s">
        <v>997</v>
      </c>
      <c r="L124" t="s">
        <v>1353</v>
      </c>
      <c r="M124" t="s">
        <v>1354</v>
      </c>
      <c r="N124" t="s">
        <v>1355</v>
      </c>
      <c r="O124" t="s">
        <v>332</v>
      </c>
    </row>
    <row r="125" spans="1:15">
      <c r="A125" t="s">
        <v>333</v>
      </c>
      <c r="B125" t="s">
        <v>950</v>
      </c>
      <c r="C125" t="s">
        <v>47</v>
      </c>
      <c r="D125" t="s">
        <v>55</v>
      </c>
      <c r="E125" t="s">
        <v>40</v>
      </c>
      <c r="F125" t="s">
        <v>1280</v>
      </c>
      <c r="G125" t="s">
        <v>1356</v>
      </c>
      <c r="H125" t="s">
        <v>1357</v>
      </c>
      <c r="I125" t="s">
        <v>1358</v>
      </c>
      <c r="J125" t="s">
        <v>857</v>
      </c>
      <c r="K125" t="s">
        <v>1300</v>
      </c>
      <c r="L125" t="s">
        <v>334</v>
      </c>
      <c r="M125" t="s">
        <v>979</v>
      </c>
      <c r="N125" t="s">
        <v>1075</v>
      </c>
      <c r="O125" t="s">
        <v>1359</v>
      </c>
    </row>
    <row r="126" spans="1:15">
      <c r="A126" t="s">
        <v>335</v>
      </c>
      <c r="B126" t="s">
        <v>941</v>
      </c>
      <c r="C126" t="s">
        <v>34</v>
      </c>
      <c r="D126" t="s">
        <v>50</v>
      </c>
      <c r="E126" t="s">
        <v>44</v>
      </c>
      <c r="F126" t="s">
        <v>1360</v>
      </c>
      <c r="G126" t="s">
        <v>1361</v>
      </c>
      <c r="H126" t="s">
        <v>1300</v>
      </c>
      <c r="I126" t="s">
        <v>1362</v>
      </c>
      <c r="J126" t="s">
        <v>814</v>
      </c>
      <c r="K126" t="s">
        <v>839</v>
      </c>
      <c r="L126" t="s">
        <v>81</v>
      </c>
      <c r="M126" t="s">
        <v>823</v>
      </c>
      <c r="N126" t="s">
        <v>1363</v>
      </c>
      <c r="O126" t="s">
        <v>841</v>
      </c>
    </row>
    <row r="127" spans="1:15">
      <c r="A127" t="s">
        <v>336</v>
      </c>
      <c r="B127" t="s">
        <v>876</v>
      </c>
      <c r="C127" t="s">
        <v>34</v>
      </c>
      <c r="D127" t="s">
        <v>55</v>
      </c>
      <c r="E127" t="s">
        <v>44</v>
      </c>
      <c r="F127" t="s">
        <v>1364</v>
      </c>
      <c r="G127" t="s">
        <v>1365</v>
      </c>
      <c r="H127" t="s">
        <v>1107</v>
      </c>
      <c r="I127" t="s">
        <v>1185</v>
      </c>
      <c r="J127" t="s">
        <v>814</v>
      </c>
      <c r="K127" t="s">
        <v>959</v>
      </c>
      <c r="L127" t="s">
        <v>337</v>
      </c>
      <c r="M127" t="s">
        <v>876</v>
      </c>
      <c r="N127" t="s">
        <v>925</v>
      </c>
      <c r="O127" t="s">
        <v>1272</v>
      </c>
    </row>
    <row r="128" spans="1:15">
      <c r="A128" t="s">
        <v>338</v>
      </c>
      <c r="B128" t="s">
        <v>1366</v>
      </c>
      <c r="C128" t="s">
        <v>47</v>
      </c>
      <c r="D128" t="s">
        <v>35</v>
      </c>
      <c r="E128" t="s">
        <v>44</v>
      </c>
      <c r="F128" t="s">
        <v>1212</v>
      </c>
      <c r="G128" t="s">
        <v>176</v>
      </c>
      <c r="H128" t="s">
        <v>822</v>
      </c>
      <c r="I128" t="s">
        <v>1367</v>
      </c>
      <c r="J128" t="s">
        <v>814</v>
      </c>
      <c r="K128" t="s">
        <v>946</v>
      </c>
      <c r="L128" t="s">
        <v>339</v>
      </c>
      <c r="M128" t="s">
        <v>1131</v>
      </c>
      <c r="N128" t="s">
        <v>1368</v>
      </c>
      <c r="O128" t="s">
        <v>1318</v>
      </c>
    </row>
    <row r="129" spans="1:15">
      <c r="A129" t="s">
        <v>340</v>
      </c>
      <c r="B129" t="s">
        <v>934</v>
      </c>
      <c r="C129" t="s">
        <v>47</v>
      </c>
      <c r="D129" t="s">
        <v>74</v>
      </c>
      <c r="E129" t="s">
        <v>40</v>
      </c>
      <c r="F129" t="s">
        <v>1369</v>
      </c>
      <c r="G129" t="s">
        <v>117</v>
      </c>
      <c r="H129" t="s">
        <v>980</v>
      </c>
      <c r="I129" t="s">
        <v>1370</v>
      </c>
      <c r="J129" t="s">
        <v>857</v>
      </c>
      <c r="K129" t="s">
        <v>1371</v>
      </c>
      <c r="L129" t="s">
        <v>149</v>
      </c>
      <c r="M129" t="s">
        <v>1372</v>
      </c>
      <c r="N129" t="s">
        <v>1155</v>
      </c>
      <c r="O129" t="s">
        <v>124</v>
      </c>
    </row>
    <row r="130" spans="1:15">
      <c r="A130" t="s">
        <v>341</v>
      </c>
      <c r="B130" t="s">
        <v>914</v>
      </c>
      <c r="C130" t="s">
        <v>47</v>
      </c>
      <c r="D130" t="s">
        <v>35</v>
      </c>
      <c r="E130" t="s">
        <v>44</v>
      </c>
      <c r="F130" t="s">
        <v>1373</v>
      </c>
      <c r="G130" t="s">
        <v>1226</v>
      </c>
      <c r="H130" t="s">
        <v>1374</v>
      </c>
      <c r="I130" t="s">
        <v>1375</v>
      </c>
      <c r="J130" t="s">
        <v>821</v>
      </c>
      <c r="K130" t="s">
        <v>969</v>
      </c>
      <c r="L130" t="s">
        <v>342</v>
      </c>
      <c r="M130" t="s">
        <v>845</v>
      </c>
      <c r="N130" t="s">
        <v>1300</v>
      </c>
      <c r="O130" t="s">
        <v>343</v>
      </c>
    </row>
    <row r="131" spans="1:15">
      <c r="A131" t="s">
        <v>344</v>
      </c>
      <c r="B131" t="s">
        <v>963</v>
      </c>
      <c r="C131" t="s">
        <v>34</v>
      </c>
      <c r="D131" t="s">
        <v>58</v>
      </c>
      <c r="E131" t="s">
        <v>36</v>
      </c>
      <c r="F131" t="s">
        <v>1376</v>
      </c>
      <c r="G131" t="s">
        <v>812</v>
      </c>
      <c r="H131" t="s">
        <v>974</v>
      </c>
      <c r="I131" t="s">
        <v>813</v>
      </c>
      <c r="J131" t="s">
        <v>814</v>
      </c>
      <c r="K131" t="s">
        <v>839</v>
      </c>
      <c r="L131" t="s">
        <v>81</v>
      </c>
      <c r="M131" t="s">
        <v>1119</v>
      </c>
      <c r="N131" t="s">
        <v>999</v>
      </c>
      <c r="O131" t="s">
        <v>121</v>
      </c>
    </row>
    <row r="132" spans="1:15">
      <c r="A132" t="s">
        <v>345</v>
      </c>
      <c r="B132" t="s">
        <v>914</v>
      </c>
      <c r="C132" t="s">
        <v>34</v>
      </c>
      <c r="D132" t="s">
        <v>35</v>
      </c>
      <c r="E132" t="s">
        <v>40</v>
      </c>
      <c r="F132" t="s">
        <v>1377</v>
      </c>
      <c r="G132" t="s">
        <v>62</v>
      </c>
      <c r="H132" t="s">
        <v>1242</v>
      </c>
      <c r="I132" t="s">
        <v>1378</v>
      </c>
      <c r="J132" t="s">
        <v>814</v>
      </c>
      <c r="K132" t="s">
        <v>1155</v>
      </c>
      <c r="L132" t="s">
        <v>314</v>
      </c>
      <c r="M132" t="s">
        <v>1379</v>
      </c>
      <c r="N132" t="s">
        <v>841</v>
      </c>
      <c r="O132" t="s">
        <v>1380</v>
      </c>
    </row>
    <row r="133" spans="1:15">
      <c r="A133" t="s">
        <v>346</v>
      </c>
      <c r="B133" t="s">
        <v>1363</v>
      </c>
      <c r="C133" t="s">
        <v>34</v>
      </c>
      <c r="D133" t="s">
        <v>35</v>
      </c>
      <c r="E133" t="s">
        <v>44</v>
      </c>
      <c r="F133" t="s">
        <v>1073</v>
      </c>
      <c r="G133" t="s">
        <v>1381</v>
      </c>
      <c r="H133" t="s">
        <v>1382</v>
      </c>
      <c r="I133" t="s">
        <v>1383</v>
      </c>
      <c r="J133" t="s">
        <v>821</v>
      </c>
      <c r="K133" t="s">
        <v>974</v>
      </c>
      <c r="L133" t="s">
        <v>1384</v>
      </c>
      <c r="M133" t="s">
        <v>1265</v>
      </c>
      <c r="N133" t="s">
        <v>855</v>
      </c>
      <c r="O133" t="s">
        <v>192</v>
      </c>
    </row>
    <row r="134" spans="1:15">
      <c r="A134" t="s">
        <v>347</v>
      </c>
      <c r="B134" t="s">
        <v>963</v>
      </c>
      <c r="C134" t="s">
        <v>34</v>
      </c>
      <c r="D134" t="s">
        <v>35</v>
      </c>
      <c r="E134" t="s">
        <v>44</v>
      </c>
      <c r="F134" t="s">
        <v>1385</v>
      </c>
      <c r="G134" t="s">
        <v>266</v>
      </c>
      <c r="H134" t="s">
        <v>1068</v>
      </c>
      <c r="I134" t="s">
        <v>1251</v>
      </c>
      <c r="J134" t="s">
        <v>821</v>
      </c>
      <c r="K134" t="s">
        <v>1264</v>
      </c>
      <c r="L134" t="s">
        <v>993</v>
      </c>
      <c r="M134" t="s">
        <v>1386</v>
      </c>
      <c r="N134" t="s">
        <v>949</v>
      </c>
      <c r="O134" t="s">
        <v>348</v>
      </c>
    </row>
    <row r="135" spans="1:15">
      <c r="A135" t="s">
        <v>349</v>
      </c>
      <c r="B135" t="s">
        <v>919</v>
      </c>
      <c r="C135" t="s">
        <v>47</v>
      </c>
      <c r="D135" t="s">
        <v>35</v>
      </c>
      <c r="E135" t="s">
        <v>36</v>
      </c>
      <c r="F135" t="s">
        <v>1387</v>
      </c>
      <c r="G135" t="s">
        <v>1388</v>
      </c>
      <c r="H135" t="s">
        <v>1191</v>
      </c>
      <c r="I135" t="s">
        <v>1336</v>
      </c>
      <c r="J135" t="s">
        <v>814</v>
      </c>
      <c r="K135" t="s">
        <v>887</v>
      </c>
      <c r="L135" t="s">
        <v>240</v>
      </c>
      <c r="M135" t="s">
        <v>1389</v>
      </c>
      <c r="N135" t="s">
        <v>841</v>
      </c>
      <c r="O135" t="s">
        <v>1014</v>
      </c>
    </row>
    <row r="136" spans="1:15">
      <c r="A136" t="s">
        <v>350</v>
      </c>
      <c r="B136" t="s">
        <v>809</v>
      </c>
      <c r="C136" t="s">
        <v>47</v>
      </c>
      <c r="D136" t="s">
        <v>35</v>
      </c>
      <c r="E136" t="s">
        <v>44</v>
      </c>
      <c r="F136" t="s">
        <v>1390</v>
      </c>
      <c r="G136" t="s">
        <v>1391</v>
      </c>
      <c r="H136" t="s">
        <v>1392</v>
      </c>
      <c r="I136" t="s">
        <v>1393</v>
      </c>
      <c r="J136" t="s">
        <v>814</v>
      </c>
      <c r="K136" t="s">
        <v>839</v>
      </c>
      <c r="L136" t="s">
        <v>351</v>
      </c>
      <c r="M136" t="s">
        <v>841</v>
      </c>
      <c r="N136" t="s">
        <v>1011</v>
      </c>
      <c r="O136" t="s">
        <v>129</v>
      </c>
    </row>
    <row r="137" spans="1:15">
      <c r="A137" t="s">
        <v>352</v>
      </c>
      <c r="B137" t="s">
        <v>934</v>
      </c>
      <c r="C137" t="s">
        <v>34</v>
      </c>
      <c r="D137" t="s">
        <v>55</v>
      </c>
      <c r="E137" t="s">
        <v>36</v>
      </c>
      <c r="F137" t="s">
        <v>1394</v>
      </c>
      <c r="G137" t="s">
        <v>1395</v>
      </c>
      <c r="H137" t="s">
        <v>1396</v>
      </c>
      <c r="I137" t="s">
        <v>1397</v>
      </c>
      <c r="J137" t="s">
        <v>814</v>
      </c>
      <c r="K137" t="s">
        <v>886</v>
      </c>
      <c r="L137" t="s">
        <v>353</v>
      </c>
      <c r="M137" t="s">
        <v>1366</v>
      </c>
      <c r="N137" t="s">
        <v>1398</v>
      </c>
      <c r="O137" t="s">
        <v>1399</v>
      </c>
    </row>
    <row r="138" spans="1:15">
      <c r="A138" t="s">
        <v>354</v>
      </c>
      <c r="B138" t="s">
        <v>835</v>
      </c>
      <c r="C138" t="s">
        <v>54</v>
      </c>
      <c r="D138" t="s">
        <v>58</v>
      </c>
      <c r="E138" t="s">
        <v>44</v>
      </c>
      <c r="F138" t="s">
        <v>1261</v>
      </c>
      <c r="G138" t="s">
        <v>355</v>
      </c>
      <c r="H138" t="s">
        <v>1400</v>
      </c>
      <c r="I138" t="s">
        <v>1159</v>
      </c>
      <c r="J138" t="s">
        <v>814</v>
      </c>
      <c r="K138" t="s">
        <v>1401</v>
      </c>
      <c r="L138" t="s">
        <v>356</v>
      </c>
      <c r="M138" t="s">
        <v>1174</v>
      </c>
      <c r="N138" t="s">
        <v>1144</v>
      </c>
      <c r="O138" t="s">
        <v>262</v>
      </c>
    </row>
    <row r="139" spans="1:15">
      <c r="A139" t="s">
        <v>357</v>
      </c>
      <c r="B139" t="s">
        <v>1127</v>
      </c>
      <c r="C139" t="s">
        <v>47</v>
      </c>
      <c r="D139" t="s">
        <v>35</v>
      </c>
      <c r="E139" t="s">
        <v>36</v>
      </c>
      <c r="F139" t="s">
        <v>1402</v>
      </c>
      <c r="G139" t="s">
        <v>1403</v>
      </c>
      <c r="H139" t="s">
        <v>886</v>
      </c>
      <c r="I139" t="s">
        <v>953</v>
      </c>
      <c r="J139" t="s">
        <v>814</v>
      </c>
      <c r="K139" t="s">
        <v>839</v>
      </c>
      <c r="L139" t="s">
        <v>358</v>
      </c>
      <c r="M139" t="s">
        <v>1404</v>
      </c>
      <c r="N139" t="s">
        <v>1401</v>
      </c>
      <c r="O139" t="s">
        <v>860</v>
      </c>
    </row>
    <row r="140" spans="1:15">
      <c r="A140" t="s">
        <v>359</v>
      </c>
      <c r="B140" t="s">
        <v>1002</v>
      </c>
      <c r="C140" t="s">
        <v>34</v>
      </c>
      <c r="D140" t="s">
        <v>35</v>
      </c>
      <c r="E140" t="s">
        <v>44</v>
      </c>
      <c r="F140" t="s">
        <v>843</v>
      </c>
      <c r="G140" t="s">
        <v>1365</v>
      </c>
      <c r="H140" t="s">
        <v>1378</v>
      </c>
      <c r="I140" t="s">
        <v>885</v>
      </c>
      <c r="J140" t="s">
        <v>814</v>
      </c>
      <c r="K140" t="s">
        <v>839</v>
      </c>
      <c r="L140" t="s">
        <v>183</v>
      </c>
      <c r="M140" t="s">
        <v>963</v>
      </c>
      <c r="N140" t="s">
        <v>1405</v>
      </c>
      <c r="O140" t="s">
        <v>1406</v>
      </c>
    </row>
    <row r="141" spans="1:15">
      <c r="A141" t="s">
        <v>360</v>
      </c>
      <c r="B141" t="s">
        <v>861</v>
      </c>
      <c r="C141" t="s">
        <v>34</v>
      </c>
      <c r="D141" t="s">
        <v>35</v>
      </c>
      <c r="E141" t="s">
        <v>40</v>
      </c>
      <c r="F141" t="s">
        <v>1407</v>
      </c>
      <c r="G141" t="s">
        <v>1408</v>
      </c>
      <c r="H141" t="s">
        <v>1395</v>
      </c>
      <c r="I141" t="s">
        <v>1409</v>
      </c>
      <c r="J141" t="s">
        <v>857</v>
      </c>
      <c r="K141" t="s">
        <v>1410</v>
      </c>
      <c r="L141" t="s">
        <v>361</v>
      </c>
      <c r="M141" t="s">
        <v>1033</v>
      </c>
      <c r="N141" t="s">
        <v>1411</v>
      </c>
      <c r="O141" t="s">
        <v>138</v>
      </c>
    </row>
    <row r="142" spans="1:15">
      <c r="A142" t="s">
        <v>362</v>
      </c>
      <c r="B142" t="s">
        <v>986</v>
      </c>
      <c r="C142" t="s">
        <v>34</v>
      </c>
      <c r="D142" t="s">
        <v>35</v>
      </c>
      <c r="E142" t="s">
        <v>36</v>
      </c>
      <c r="F142" t="s">
        <v>1412</v>
      </c>
      <c r="G142" t="s">
        <v>1413</v>
      </c>
      <c r="H142" t="s">
        <v>1178</v>
      </c>
      <c r="I142" t="s">
        <v>959</v>
      </c>
      <c r="J142" t="s">
        <v>857</v>
      </c>
      <c r="K142" t="s">
        <v>980</v>
      </c>
      <c r="L142" t="s">
        <v>42</v>
      </c>
      <c r="M142" t="s">
        <v>841</v>
      </c>
      <c r="N142" t="s">
        <v>1357</v>
      </c>
      <c r="O142" t="s">
        <v>1414</v>
      </c>
    </row>
    <row r="143" spans="1:15">
      <c r="A143" t="s">
        <v>363</v>
      </c>
      <c r="B143" t="s">
        <v>896</v>
      </c>
      <c r="C143" t="s">
        <v>34</v>
      </c>
      <c r="D143" t="s">
        <v>50</v>
      </c>
      <c r="E143" t="s">
        <v>40</v>
      </c>
      <c r="F143" t="s">
        <v>1415</v>
      </c>
      <c r="G143" t="s">
        <v>1143</v>
      </c>
      <c r="H143" t="s">
        <v>1416</v>
      </c>
      <c r="I143" t="s">
        <v>1014</v>
      </c>
      <c r="J143" t="s">
        <v>814</v>
      </c>
      <c r="K143" t="s">
        <v>839</v>
      </c>
      <c r="L143" t="s">
        <v>343</v>
      </c>
      <c r="M143" t="s">
        <v>1007</v>
      </c>
      <c r="N143" t="s">
        <v>1417</v>
      </c>
      <c r="O143" t="s">
        <v>1133</v>
      </c>
    </row>
    <row r="144" spans="1:15">
      <c r="A144" t="s">
        <v>364</v>
      </c>
      <c r="B144" t="s">
        <v>1166</v>
      </c>
      <c r="C144" t="s">
        <v>34</v>
      </c>
      <c r="D144" t="s">
        <v>50</v>
      </c>
      <c r="E144" t="s">
        <v>36</v>
      </c>
      <c r="F144" t="s">
        <v>1139</v>
      </c>
      <c r="G144" t="s">
        <v>1418</v>
      </c>
      <c r="H144" t="s">
        <v>1058</v>
      </c>
      <c r="I144" t="s">
        <v>1132</v>
      </c>
      <c r="J144" t="s">
        <v>821</v>
      </c>
      <c r="K144" t="s">
        <v>898</v>
      </c>
      <c r="L144" t="s">
        <v>365</v>
      </c>
      <c r="M144" t="s">
        <v>1419</v>
      </c>
      <c r="N144" t="s">
        <v>818</v>
      </c>
      <c r="O144" t="s">
        <v>108</v>
      </c>
    </row>
    <row r="145" spans="1:15">
      <c r="A145" t="s">
        <v>366</v>
      </c>
      <c r="B145" t="s">
        <v>1363</v>
      </c>
      <c r="C145" t="s">
        <v>34</v>
      </c>
      <c r="D145" t="s">
        <v>35</v>
      </c>
      <c r="E145" t="s">
        <v>40</v>
      </c>
      <c r="F145" t="s">
        <v>1420</v>
      </c>
      <c r="G145" t="s">
        <v>123</v>
      </c>
      <c r="H145" t="s">
        <v>1421</v>
      </c>
      <c r="I145" t="s">
        <v>1422</v>
      </c>
      <c r="J145" t="s">
        <v>857</v>
      </c>
      <c r="K145" t="s">
        <v>1301</v>
      </c>
      <c r="L145" t="s">
        <v>161</v>
      </c>
      <c r="M145" t="s">
        <v>1423</v>
      </c>
      <c r="N145" t="s">
        <v>839</v>
      </c>
      <c r="O145" t="s">
        <v>367</v>
      </c>
    </row>
    <row r="146" spans="1:15">
      <c r="A146" t="s">
        <v>368</v>
      </c>
      <c r="B146" t="s">
        <v>896</v>
      </c>
      <c r="C146" t="s">
        <v>34</v>
      </c>
      <c r="D146" t="s">
        <v>35</v>
      </c>
      <c r="E146" t="s">
        <v>40</v>
      </c>
      <c r="F146" t="s">
        <v>1253</v>
      </c>
      <c r="G146" t="s">
        <v>369</v>
      </c>
      <c r="H146" t="s">
        <v>1400</v>
      </c>
      <c r="I146" t="s">
        <v>1222</v>
      </c>
      <c r="J146" t="s">
        <v>857</v>
      </c>
      <c r="K146" t="s">
        <v>1167</v>
      </c>
      <c r="L146" t="s">
        <v>370</v>
      </c>
      <c r="M146" t="s">
        <v>1424</v>
      </c>
      <c r="N146" t="s">
        <v>949</v>
      </c>
      <c r="O146" t="s">
        <v>339</v>
      </c>
    </row>
    <row r="147" spans="1:15">
      <c r="A147" t="s">
        <v>371</v>
      </c>
      <c r="B147" t="s">
        <v>926</v>
      </c>
      <c r="C147" t="s">
        <v>34</v>
      </c>
      <c r="D147" t="s">
        <v>35</v>
      </c>
      <c r="E147" t="s">
        <v>44</v>
      </c>
      <c r="F147" t="s">
        <v>1425</v>
      </c>
      <c r="G147" t="s">
        <v>1426</v>
      </c>
      <c r="H147" t="s">
        <v>1136</v>
      </c>
      <c r="I147" t="s">
        <v>1271</v>
      </c>
      <c r="J147" t="s">
        <v>857</v>
      </c>
      <c r="K147" t="s">
        <v>888</v>
      </c>
      <c r="L147" t="s">
        <v>372</v>
      </c>
      <c r="M147" t="s">
        <v>1427</v>
      </c>
      <c r="N147" t="s">
        <v>839</v>
      </c>
      <c r="O147" t="s">
        <v>373</v>
      </c>
    </row>
    <row r="148" spans="1:15">
      <c r="A148" t="s">
        <v>374</v>
      </c>
      <c r="B148" t="s">
        <v>861</v>
      </c>
      <c r="C148" t="s">
        <v>47</v>
      </c>
      <c r="D148" t="s">
        <v>50</v>
      </c>
      <c r="E148" t="s">
        <v>44</v>
      </c>
      <c r="F148" t="s">
        <v>1428</v>
      </c>
      <c r="G148" t="s">
        <v>1143</v>
      </c>
      <c r="H148" t="s">
        <v>1385</v>
      </c>
      <c r="I148" t="s">
        <v>1311</v>
      </c>
      <c r="J148" t="s">
        <v>814</v>
      </c>
      <c r="K148" t="s">
        <v>839</v>
      </c>
      <c r="L148" t="s">
        <v>302</v>
      </c>
      <c r="M148" t="s">
        <v>1429</v>
      </c>
      <c r="N148" t="s">
        <v>940</v>
      </c>
      <c r="O148" t="s">
        <v>841</v>
      </c>
    </row>
    <row r="149" spans="1:15">
      <c r="A149" t="s">
        <v>375</v>
      </c>
      <c r="B149" t="s">
        <v>986</v>
      </c>
      <c r="C149" t="s">
        <v>34</v>
      </c>
      <c r="D149" t="s">
        <v>50</v>
      </c>
      <c r="E149" t="s">
        <v>40</v>
      </c>
      <c r="F149" t="s">
        <v>927</v>
      </c>
      <c r="G149" t="s">
        <v>376</v>
      </c>
      <c r="H149" t="s">
        <v>1430</v>
      </c>
      <c r="I149" t="s">
        <v>1055</v>
      </c>
      <c r="J149" t="s">
        <v>873</v>
      </c>
      <c r="K149" t="s">
        <v>1294</v>
      </c>
      <c r="L149" t="s">
        <v>1015</v>
      </c>
      <c r="M149" t="s">
        <v>1431</v>
      </c>
      <c r="N149" t="s">
        <v>1432</v>
      </c>
      <c r="O149" t="s">
        <v>1433</v>
      </c>
    </row>
    <row r="150" spans="1:15">
      <c r="A150" t="s">
        <v>377</v>
      </c>
      <c r="B150" t="s">
        <v>1052</v>
      </c>
      <c r="C150" t="s">
        <v>47</v>
      </c>
      <c r="D150" t="s">
        <v>50</v>
      </c>
      <c r="E150" t="s">
        <v>36</v>
      </c>
      <c r="F150" t="s">
        <v>1272</v>
      </c>
      <c r="G150" t="s">
        <v>1334</v>
      </c>
      <c r="H150" t="s">
        <v>944</v>
      </c>
      <c r="I150" t="s">
        <v>1434</v>
      </c>
      <c r="J150" t="s">
        <v>814</v>
      </c>
      <c r="K150" t="s">
        <v>839</v>
      </c>
      <c r="L150" t="s">
        <v>378</v>
      </c>
      <c r="M150" t="s">
        <v>816</v>
      </c>
      <c r="N150" t="s">
        <v>841</v>
      </c>
      <c r="O150" t="s">
        <v>833</v>
      </c>
    </row>
    <row r="151" spans="1:15">
      <c r="A151" t="s">
        <v>379</v>
      </c>
      <c r="B151" t="s">
        <v>876</v>
      </c>
      <c r="C151" t="s">
        <v>34</v>
      </c>
      <c r="D151" t="s">
        <v>58</v>
      </c>
      <c r="E151" t="s">
        <v>36</v>
      </c>
      <c r="F151" t="s">
        <v>1005</v>
      </c>
      <c r="G151" t="s">
        <v>1435</v>
      </c>
      <c r="H151" t="s">
        <v>1436</v>
      </c>
      <c r="I151" t="s">
        <v>1161</v>
      </c>
      <c r="J151" t="s">
        <v>814</v>
      </c>
      <c r="K151" t="s">
        <v>834</v>
      </c>
      <c r="L151" t="s">
        <v>59</v>
      </c>
      <c r="M151" t="s">
        <v>1319</v>
      </c>
      <c r="N151" t="s">
        <v>833</v>
      </c>
      <c r="O151" t="s">
        <v>60</v>
      </c>
    </row>
    <row r="152" spans="1:15">
      <c r="A152" t="s">
        <v>380</v>
      </c>
      <c r="B152" t="s">
        <v>926</v>
      </c>
      <c r="C152" t="s">
        <v>54</v>
      </c>
      <c r="D152" t="s">
        <v>35</v>
      </c>
      <c r="E152" t="s">
        <v>44</v>
      </c>
      <c r="F152" t="s">
        <v>1437</v>
      </c>
      <c r="G152" t="s">
        <v>381</v>
      </c>
      <c r="H152" t="s">
        <v>935</v>
      </c>
      <c r="I152" t="s">
        <v>1161</v>
      </c>
      <c r="J152" t="s">
        <v>814</v>
      </c>
      <c r="K152" t="s">
        <v>1055</v>
      </c>
      <c r="L152" t="s">
        <v>286</v>
      </c>
      <c r="M152" t="s">
        <v>1309</v>
      </c>
      <c r="N152" t="s">
        <v>38</v>
      </c>
      <c r="O152" t="s">
        <v>1438</v>
      </c>
    </row>
    <row r="153" spans="1:15">
      <c r="A153" t="s">
        <v>382</v>
      </c>
      <c r="B153" t="s">
        <v>926</v>
      </c>
      <c r="C153" t="s">
        <v>34</v>
      </c>
      <c r="D153" t="s">
        <v>35</v>
      </c>
      <c r="E153" t="s">
        <v>40</v>
      </c>
      <c r="F153" t="s">
        <v>1034</v>
      </c>
      <c r="G153" t="s">
        <v>41</v>
      </c>
      <c r="H153" t="s">
        <v>1140</v>
      </c>
      <c r="I153" t="s">
        <v>1370</v>
      </c>
      <c r="J153" t="s">
        <v>814</v>
      </c>
      <c r="K153" t="s">
        <v>839</v>
      </c>
      <c r="L153" t="s">
        <v>383</v>
      </c>
      <c r="M153" t="s">
        <v>1439</v>
      </c>
      <c r="N153" t="s">
        <v>1196</v>
      </c>
      <c r="O153" t="s">
        <v>1440</v>
      </c>
    </row>
    <row r="154" spans="1:15">
      <c r="A154" t="s">
        <v>384</v>
      </c>
      <c r="B154" t="s">
        <v>926</v>
      </c>
      <c r="C154" t="s">
        <v>34</v>
      </c>
      <c r="D154" t="s">
        <v>35</v>
      </c>
      <c r="E154" t="s">
        <v>40</v>
      </c>
      <c r="F154" t="s">
        <v>1441</v>
      </c>
      <c r="G154" t="s">
        <v>1442</v>
      </c>
      <c r="H154" t="s">
        <v>1237</v>
      </c>
      <c r="I154" t="s">
        <v>1443</v>
      </c>
      <c r="J154" t="s">
        <v>857</v>
      </c>
      <c r="K154" t="s">
        <v>1234</v>
      </c>
      <c r="L154" t="s">
        <v>867</v>
      </c>
      <c r="M154" t="s">
        <v>1207</v>
      </c>
      <c r="N154" t="s">
        <v>997</v>
      </c>
      <c r="O154" t="s">
        <v>1141</v>
      </c>
    </row>
    <row r="155" spans="1:15">
      <c r="A155" t="s">
        <v>385</v>
      </c>
      <c r="B155" t="s">
        <v>1087</v>
      </c>
      <c r="C155" t="s">
        <v>47</v>
      </c>
      <c r="D155" t="s">
        <v>50</v>
      </c>
      <c r="E155" t="s">
        <v>40</v>
      </c>
      <c r="F155" t="s">
        <v>1444</v>
      </c>
      <c r="G155" t="s">
        <v>38</v>
      </c>
      <c r="H155" t="s">
        <v>1032</v>
      </c>
      <c r="I155" t="s">
        <v>1129</v>
      </c>
      <c r="J155" t="s">
        <v>814</v>
      </c>
      <c r="K155" t="s">
        <v>1044</v>
      </c>
      <c r="L155" t="s">
        <v>251</v>
      </c>
      <c r="M155" t="s">
        <v>1026</v>
      </c>
      <c r="N155" t="s">
        <v>1156</v>
      </c>
      <c r="O155" t="s">
        <v>1155</v>
      </c>
    </row>
    <row r="156" spans="1:15">
      <c r="A156" t="s">
        <v>386</v>
      </c>
      <c r="B156" t="s">
        <v>896</v>
      </c>
      <c r="C156" t="s">
        <v>47</v>
      </c>
      <c r="D156" t="s">
        <v>74</v>
      </c>
      <c r="E156" t="s">
        <v>44</v>
      </c>
      <c r="F156" t="s">
        <v>1445</v>
      </c>
      <c r="G156" t="s">
        <v>1446</v>
      </c>
      <c r="H156" t="s">
        <v>970</v>
      </c>
      <c r="I156" t="s">
        <v>1447</v>
      </c>
      <c r="J156" t="s">
        <v>814</v>
      </c>
      <c r="K156" t="s">
        <v>1155</v>
      </c>
      <c r="L156" t="s">
        <v>387</v>
      </c>
      <c r="M156" t="s">
        <v>1448</v>
      </c>
      <c r="N156" t="s">
        <v>1040</v>
      </c>
      <c r="O156" t="s">
        <v>1318</v>
      </c>
    </row>
    <row r="157" spans="1:15">
      <c r="A157" t="s">
        <v>388</v>
      </c>
      <c r="B157" t="s">
        <v>926</v>
      </c>
      <c r="C157" t="s">
        <v>47</v>
      </c>
      <c r="D157" t="s">
        <v>35</v>
      </c>
      <c r="E157" t="s">
        <v>40</v>
      </c>
      <c r="F157" t="s">
        <v>1449</v>
      </c>
      <c r="G157" t="s">
        <v>1450</v>
      </c>
      <c r="H157" t="s">
        <v>1451</v>
      </c>
      <c r="I157" t="s">
        <v>1452</v>
      </c>
      <c r="J157" t="s">
        <v>857</v>
      </c>
      <c r="K157" t="s">
        <v>1167</v>
      </c>
      <c r="L157" t="s">
        <v>389</v>
      </c>
      <c r="M157" t="s">
        <v>1453</v>
      </c>
      <c r="N157" t="s">
        <v>1454</v>
      </c>
      <c r="O157" t="s">
        <v>390</v>
      </c>
    </row>
    <row r="158" spans="1:15">
      <c r="A158" t="s">
        <v>391</v>
      </c>
      <c r="B158" t="s">
        <v>1087</v>
      </c>
      <c r="C158" t="s">
        <v>34</v>
      </c>
      <c r="D158" t="s">
        <v>50</v>
      </c>
      <c r="E158" t="s">
        <v>36</v>
      </c>
      <c r="F158" t="s">
        <v>392</v>
      </c>
      <c r="G158" t="s">
        <v>1253</v>
      </c>
      <c r="H158" t="s">
        <v>1139</v>
      </c>
      <c r="I158" t="s">
        <v>1014</v>
      </c>
      <c r="J158" t="s">
        <v>814</v>
      </c>
      <c r="K158" t="s">
        <v>839</v>
      </c>
      <c r="L158" t="s">
        <v>393</v>
      </c>
      <c r="M158" t="s">
        <v>1279</v>
      </c>
      <c r="N158" t="s">
        <v>1159</v>
      </c>
      <c r="O158" t="s">
        <v>1371</v>
      </c>
    </row>
    <row r="159" spans="1:15">
      <c r="A159" t="s">
        <v>394</v>
      </c>
      <c r="B159" t="s">
        <v>849</v>
      </c>
      <c r="C159" t="s">
        <v>34</v>
      </c>
      <c r="D159" t="s">
        <v>35</v>
      </c>
      <c r="E159" t="s">
        <v>44</v>
      </c>
      <c r="F159" t="s">
        <v>1455</v>
      </c>
      <c r="G159" t="s">
        <v>120</v>
      </c>
      <c r="H159" t="s">
        <v>1456</v>
      </c>
      <c r="I159" t="s">
        <v>1400</v>
      </c>
      <c r="J159" t="s">
        <v>814</v>
      </c>
      <c r="K159" t="s">
        <v>1025</v>
      </c>
      <c r="L159" t="s">
        <v>395</v>
      </c>
      <c r="M159" t="s">
        <v>833</v>
      </c>
      <c r="N159" t="s">
        <v>1025</v>
      </c>
      <c r="O159" t="s">
        <v>316</v>
      </c>
    </row>
    <row r="160" spans="1:15">
      <c r="A160" t="s">
        <v>396</v>
      </c>
      <c r="B160" t="s">
        <v>809</v>
      </c>
      <c r="C160" t="s">
        <v>47</v>
      </c>
      <c r="D160" t="s">
        <v>55</v>
      </c>
      <c r="E160" t="s">
        <v>36</v>
      </c>
      <c r="F160" t="s">
        <v>1457</v>
      </c>
      <c r="G160" t="s">
        <v>1458</v>
      </c>
      <c r="H160" t="s">
        <v>1459</v>
      </c>
      <c r="I160" t="s">
        <v>1460</v>
      </c>
      <c r="J160" t="s">
        <v>814</v>
      </c>
      <c r="K160" t="s">
        <v>839</v>
      </c>
      <c r="L160" t="s">
        <v>397</v>
      </c>
      <c r="M160" t="s">
        <v>1252</v>
      </c>
      <c r="N160" t="s">
        <v>937</v>
      </c>
      <c r="O160" t="s">
        <v>1160</v>
      </c>
    </row>
    <row r="161" spans="1:15">
      <c r="A161" t="s">
        <v>398</v>
      </c>
      <c r="B161" t="s">
        <v>986</v>
      </c>
      <c r="C161" t="s">
        <v>47</v>
      </c>
      <c r="D161" t="s">
        <v>74</v>
      </c>
      <c r="E161" t="s">
        <v>36</v>
      </c>
      <c r="F161" t="s">
        <v>887</v>
      </c>
      <c r="G161" t="s">
        <v>1461</v>
      </c>
      <c r="H161" t="s">
        <v>1462</v>
      </c>
      <c r="I161" t="s">
        <v>1436</v>
      </c>
      <c r="J161" t="s">
        <v>814</v>
      </c>
      <c r="K161" t="s">
        <v>1333</v>
      </c>
      <c r="L161" t="s">
        <v>399</v>
      </c>
      <c r="M161" t="s">
        <v>1463</v>
      </c>
      <c r="N161" t="s">
        <v>1464</v>
      </c>
      <c r="O161" t="s">
        <v>903</v>
      </c>
    </row>
    <row r="162" spans="1:15">
      <c r="A162" t="s">
        <v>400</v>
      </c>
      <c r="B162" t="s">
        <v>826</v>
      </c>
      <c r="C162" t="s">
        <v>47</v>
      </c>
      <c r="D162" t="s">
        <v>35</v>
      </c>
      <c r="E162" t="s">
        <v>44</v>
      </c>
      <c r="F162" t="s">
        <v>1465</v>
      </c>
      <c r="G162" t="s">
        <v>180</v>
      </c>
      <c r="H162" t="s">
        <v>872</v>
      </c>
      <c r="I162" t="s">
        <v>1460</v>
      </c>
      <c r="J162" t="s">
        <v>814</v>
      </c>
      <c r="K162" t="s">
        <v>1038</v>
      </c>
      <c r="L162" t="s">
        <v>401</v>
      </c>
      <c r="M162" t="s">
        <v>1211</v>
      </c>
      <c r="N162" t="s">
        <v>1089</v>
      </c>
      <c r="O162" t="s">
        <v>1466</v>
      </c>
    </row>
    <row r="163" spans="1:15">
      <c r="A163" t="s">
        <v>402</v>
      </c>
      <c r="B163" t="s">
        <v>934</v>
      </c>
      <c r="C163" t="s">
        <v>47</v>
      </c>
      <c r="D163" t="s">
        <v>35</v>
      </c>
      <c r="E163" t="s">
        <v>44</v>
      </c>
      <c r="F163" t="s">
        <v>1467</v>
      </c>
      <c r="G163" t="s">
        <v>1381</v>
      </c>
      <c r="H163" t="s">
        <v>878</v>
      </c>
      <c r="I163" t="s">
        <v>1308</v>
      </c>
      <c r="J163" t="s">
        <v>814</v>
      </c>
      <c r="K163" t="s">
        <v>839</v>
      </c>
      <c r="L163" t="s">
        <v>237</v>
      </c>
      <c r="M163" t="s">
        <v>809</v>
      </c>
      <c r="N163" t="s">
        <v>925</v>
      </c>
      <c r="O163" t="s">
        <v>841</v>
      </c>
    </row>
    <row r="164" spans="1:15">
      <c r="A164" t="s">
        <v>403</v>
      </c>
      <c r="B164" t="s">
        <v>861</v>
      </c>
      <c r="C164" t="s">
        <v>34</v>
      </c>
      <c r="D164" t="s">
        <v>50</v>
      </c>
      <c r="E164" t="s">
        <v>44</v>
      </c>
      <c r="F164" t="s">
        <v>1468</v>
      </c>
      <c r="G164" t="s">
        <v>404</v>
      </c>
      <c r="H164" t="s">
        <v>1203</v>
      </c>
      <c r="I164" t="s">
        <v>1050</v>
      </c>
      <c r="J164" t="s">
        <v>857</v>
      </c>
      <c r="K164" t="s">
        <v>839</v>
      </c>
      <c r="L164" t="s">
        <v>168</v>
      </c>
      <c r="M164" t="s">
        <v>1469</v>
      </c>
      <c r="N164" t="s">
        <v>858</v>
      </c>
      <c r="O164" t="s">
        <v>1470</v>
      </c>
    </row>
    <row r="165" spans="1:15">
      <c r="A165" t="s">
        <v>405</v>
      </c>
      <c r="B165" t="s">
        <v>1343</v>
      </c>
      <c r="C165" t="s">
        <v>47</v>
      </c>
      <c r="D165" t="s">
        <v>58</v>
      </c>
      <c r="E165" t="s">
        <v>36</v>
      </c>
      <c r="F165" t="s">
        <v>1471</v>
      </c>
      <c r="G165" t="s">
        <v>1128</v>
      </c>
      <c r="H165" t="s">
        <v>1472</v>
      </c>
      <c r="I165" t="s">
        <v>953</v>
      </c>
      <c r="J165" t="s">
        <v>857</v>
      </c>
      <c r="K165" t="s">
        <v>839</v>
      </c>
      <c r="L165" t="s">
        <v>60</v>
      </c>
      <c r="M165" t="s">
        <v>1228</v>
      </c>
      <c r="N165" t="s">
        <v>1029</v>
      </c>
      <c r="O165" t="s">
        <v>1473</v>
      </c>
    </row>
    <row r="166" spans="1:15">
      <c r="A166" t="s">
        <v>406</v>
      </c>
      <c r="B166" t="s">
        <v>1127</v>
      </c>
      <c r="C166" t="s">
        <v>34</v>
      </c>
      <c r="D166" t="s">
        <v>50</v>
      </c>
      <c r="E166" t="s">
        <v>36</v>
      </c>
      <c r="F166" t="s">
        <v>1474</v>
      </c>
      <c r="G166" t="s">
        <v>1475</v>
      </c>
      <c r="H166" t="s">
        <v>844</v>
      </c>
      <c r="I166" t="s">
        <v>958</v>
      </c>
      <c r="J166" t="s">
        <v>814</v>
      </c>
      <c r="K166" t="s">
        <v>839</v>
      </c>
      <c r="L166" t="s">
        <v>407</v>
      </c>
      <c r="M166" t="s">
        <v>1127</v>
      </c>
      <c r="N166" t="s">
        <v>1089</v>
      </c>
      <c r="O166" t="s">
        <v>841</v>
      </c>
    </row>
    <row r="167" spans="1:15">
      <c r="A167" t="s">
        <v>408</v>
      </c>
      <c r="B167" t="s">
        <v>840</v>
      </c>
      <c r="C167" t="s">
        <v>34</v>
      </c>
      <c r="D167" t="s">
        <v>74</v>
      </c>
      <c r="E167" t="s">
        <v>36</v>
      </c>
      <c r="F167" t="s">
        <v>1050</v>
      </c>
      <c r="G167" t="s">
        <v>1476</v>
      </c>
      <c r="H167" t="s">
        <v>1477</v>
      </c>
      <c r="I167" t="s">
        <v>1478</v>
      </c>
      <c r="J167" t="s">
        <v>857</v>
      </c>
      <c r="K167" t="s">
        <v>967</v>
      </c>
      <c r="L167" t="s">
        <v>409</v>
      </c>
      <c r="M167" t="s">
        <v>1479</v>
      </c>
      <c r="N167" t="s">
        <v>1480</v>
      </c>
      <c r="O167" t="s">
        <v>410</v>
      </c>
    </row>
    <row r="168" spans="1:15">
      <c r="A168" t="s">
        <v>411</v>
      </c>
      <c r="B168" t="s">
        <v>809</v>
      </c>
      <c r="C168" t="s">
        <v>34</v>
      </c>
      <c r="D168" t="s">
        <v>35</v>
      </c>
      <c r="E168" t="s">
        <v>44</v>
      </c>
      <c r="F168" t="s">
        <v>942</v>
      </c>
      <c r="G168" t="s">
        <v>1179</v>
      </c>
      <c r="H168" t="s">
        <v>1481</v>
      </c>
      <c r="I168" t="s">
        <v>970</v>
      </c>
      <c r="J168" t="s">
        <v>814</v>
      </c>
      <c r="K168" t="s">
        <v>839</v>
      </c>
      <c r="L168" t="s">
        <v>127</v>
      </c>
      <c r="M168" t="s">
        <v>1389</v>
      </c>
      <c r="N168" t="s">
        <v>1482</v>
      </c>
      <c r="O168" t="s">
        <v>841</v>
      </c>
    </row>
    <row r="169" spans="1:15">
      <c r="A169" t="s">
        <v>412</v>
      </c>
      <c r="B169" t="s">
        <v>861</v>
      </c>
      <c r="C169" t="s">
        <v>34</v>
      </c>
      <c r="D169" t="s">
        <v>35</v>
      </c>
      <c r="E169" t="s">
        <v>36</v>
      </c>
      <c r="F169" t="s">
        <v>1483</v>
      </c>
      <c r="G169" t="s">
        <v>1484</v>
      </c>
      <c r="H169" t="s">
        <v>1485</v>
      </c>
      <c r="I169" t="s">
        <v>1227</v>
      </c>
      <c r="J169" t="s">
        <v>821</v>
      </c>
      <c r="K169" t="s">
        <v>997</v>
      </c>
      <c r="L169" t="s">
        <v>413</v>
      </c>
      <c r="M169" t="s">
        <v>1486</v>
      </c>
      <c r="N169" t="s">
        <v>1355</v>
      </c>
      <c r="O169" t="s">
        <v>283</v>
      </c>
    </row>
    <row r="170" spans="1:15">
      <c r="A170" t="s">
        <v>414</v>
      </c>
      <c r="B170" t="s">
        <v>1305</v>
      </c>
      <c r="C170" t="s">
        <v>34</v>
      </c>
      <c r="D170" t="s">
        <v>35</v>
      </c>
      <c r="E170" t="s">
        <v>36</v>
      </c>
      <c r="F170" t="s">
        <v>1487</v>
      </c>
      <c r="G170" t="s">
        <v>1488</v>
      </c>
      <c r="H170" t="s">
        <v>1489</v>
      </c>
      <c r="I170" t="s">
        <v>1490</v>
      </c>
      <c r="J170" t="s">
        <v>814</v>
      </c>
      <c r="K170" t="s">
        <v>1264</v>
      </c>
      <c r="L170" t="s">
        <v>415</v>
      </c>
      <c r="M170" t="s">
        <v>1453</v>
      </c>
      <c r="N170" t="s">
        <v>846</v>
      </c>
      <c r="O170" t="s">
        <v>1491</v>
      </c>
    </row>
    <row r="171" spans="1:15">
      <c r="A171" t="s">
        <v>416</v>
      </c>
      <c r="B171" t="s">
        <v>817</v>
      </c>
      <c r="C171" t="s">
        <v>34</v>
      </c>
      <c r="D171" t="s">
        <v>50</v>
      </c>
      <c r="E171" t="s">
        <v>44</v>
      </c>
      <c r="F171" t="s">
        <v>1492</v>
      </c>
      <c r="G171" t="s">
        <v>828</v>
      </c>
      <c r="H171" t="s">
        <v>1493</v>
      </c>
      <c r="I171" t="s">
        <v>1494</v>
      </c>
      <c r="J171" t="s">
        <v>814</v>
      </c>
      <c r="K171" t="s">
        <v>1136</v>
      </c>
      <c r="L171" t="s">
        <v>108</v>
      </c>
      <c r="M171" t="s">
        <v>826</v>
      </c>
      <c r="N171" t="s">
        <v>946</v>
      </c>
      <c r="O171" t="s">
        <v>941</v>
      </c>
    </row>
    <row r="172" spans="1:15">
      <c r="A172" t="s">
        <v>417</v>
      </c>
      <c r="B172" t="s">
        <v>1127</v>
      </c>
      <c r="C172" t="s">
        <v>47</v>
      </c>
      <c r="D172" t="s">
        <v>50</v>
      </c>
      <c r="E172" t="s">
        <v>44</v>
      </c>
      <c r="F172" t="s">
        <v>1495</v>
      </c>
      <c r="G172" t="s">
        <v>1496</v>
      </c>
      <c r="H172" t="s">
        <v>1497</v>
      </c>
      <c r="I172" t="s">
        <v>1121</v>
      </c>
      <c r="J172" t="s">
        <v>814</v>
      </c>
      <c r="K172" t="s">
        <v>839</v>
      </c>
      <c r="L172" t="s">
        <v>378</v>
      </c>
      <c r="M172" t="s">
        <v>1090</v>
      </c>
      <c r="N172" t="s">
        <v>1167</v>
      </c>
      <c r="O172" t="s">
        <v>841</v>
      </c>
    </row>
    <row r="173" spans="1:15">
      <c r="A173" t="s">
        <v>418</v>
      </c>
      <c r="B173" t="s">
        <v>934</v>
      </c>
      <c r="C173" t="s">
        <v>34</v>
      </c>
      <c r="D173" t="s">
        <v>50</v>
      </c>
      <c r="E173" t="s">
        <v>44</v>
      </c>
      <c r="F173" t="s">
        <v>1498</v>
      </c>
      <c r="G173" t="s">
        <v>114</v>
      </c>
      <c r="H173" t="s">
        <v>1061</v>
      </c>
      <c r="I173" t="s">
        <v>1262</v>
      </c>
      <c r="J173" t="s">
        <v>814</v>
      </c>
      <c r="K173" t="s">
        <v>1272</v>
      </c>
      <c r="L173" t="s">
        <v>419</v>
      </c>
      <c r="M173" t="s">
        <v>841</v>
      </c>
      <c r="N173" t="s">
        <v>1169</v>
      </c>
      <c r="O173" t="s">
        <v>1499</v>
      </c>
    </row>
    <row r="174" spans="1:15">
      <c r="A174" t="s">
        <v>420</v>
      </c>
      <c r="B174" t="s">
        <v>1127</v>
      </c>
      <c r="C174" t="s">
        <v>47</v>
      </c>
      <c r="D174" t="s">
        <v>50</v>
      </c>
      <c r="E174" t="s">
        <v>36</v>
      </c>
      <c r="F174" t="s">
        <v>1500</v>
      </c>
      <c r="G174" t="s">
        <v>1393</v>
      </c>
      <c r="H174" t="s">
        <v>1483</v>
      </c>
      <c r="I174" t="s">
        <v>1364</v>
      </c>
      <c r="J174" t="s">
        <v>814</v>
      </c>
      <c r="K174" t="s">
        <v>1155</v>
      </c>
      <c r="L174" t="s">
        <v>421</v>
      </c>
      <c r="M174" t="s">
        <v>841</v>
      </c>
      <c r="N174" t="s">
        <v>1410</v>
      </c>
      <c r="O174" t="s">
        <v>1501</v>
      </c>
    </row>
    <row r="175" spans="1:15">
      <c r="A175" t="s">
        <v>422</v>
      </c>
      <c r="B175" t="s">
        <v>1016</v>
      </c>
      <c r="C175" t="s">
        <v>34</v>
      </c>
      <c r="D175" t="s">
        <v>35</v>
      </c>
      <c r="E175" t="s">
        <v>44</v>
      </c>
      <c r="F175" t="s">
        <v>1502</v>
      </c>
      <c r="G175" t="s">
        <v>1503</v>
      </c>
      <c r="H175" t="s">
        <v>1504</v>
      </c>
      <c r="I175" t="s">
        <v>1049</v>
      </c>
      <c r="J175" t="s">
        <v>814</v>
      </c>
      <c r="K175" t="s">
        <v>839</v>
      </c>
      <c r="L175" t="s">
        <v>423</v>
      </c>
      <c r="M175" t="s">
        <v>1505</v>
      </c>
      <c r="N175" t="s">
        <v>839</v>
      </c>
      <c r="O175" t="s">
        <v>1264</v>
      </c>
    </row>
    <row r="176" spans="1:15">
      <c r="A176" t="s">
        <v>424</v>
      </c>
      <c r="B176" t="s">
        <v>926</v>
      </c>
      <c r="C176" t="s">
        <v>34</v>
      </c>
      <c r="D176" t="s">
        <v>35</v>
      </c>
      <c r="E176" t="s">
        <v>40</v>
      </c>
      <c r="F176" t="s">
        <v>1422</v>
      </c>
      <c r="G176" t="s">
        <v>425</v>
      </c>
      <c r="H176" t="s">
        <v>907</v>
      </c>
      <c r="I176" t="s">
        <v>1034</v>
      </c>
      <c r="J176" t="s">
        <v>814</v>
      </c>
      <c r="K176" t="s">
        <v>831</v>
      </c>
      <c r="L176" t="s">
        <v>426</v>
      </c>
      <c r="M176" t="s">
        <v>1506</v>
      </c>
      <c r="N176" t="s">
        <v>1318</v>
      </c>
      <c r="O176" t="s">
        <v>1001</v>
      </c>
    </row>
    <row r="177" spans="1:15">
      <c r="A177" t="s">
        <v>427</v>
      </c>
      <c r="B177" t="s">
        <v>926</v>
      </c>
      <c r="C177" t="s">
        <v>47</v>
      </c>
      <c r="D177" t="s">
        <v>50</v>
      </c>
      <c r="E177" t="s">
        <v>36</v>
      </c>
      <c r="F177" t="s">
        <v>1507</v>
      </c>
      <c r="G177" t="s">
        <v>1476</v>
      </c>
      <c r="H177" t="s">
        <v>1094</v>
      </c>
      <c r="I177" t="s">
        <v>1232</v>
      </c>
      <c r="J177" t="s">
        <v>814</v>
      </c>
      <c r="K177" t="s">
        <v>839</v>
      </c>
      <c r="L177" t="s">
        <v>428</v>
      </c>
      <c r="M177" t="s">
        <v>1265</v>
      </c>
      <c r="N177" t="s">
        <v>1065</v>
      </c>
      <c r="O177" t="s">
        <v>841</v>
      </c>
    </row>
    <row r="178" spans="1:15">
      <c r="A178" t="s">
        <v>429</v>
      </c>
      <c r="B178" t="s">
        <v>861</v>
      </c>
      <c r="C178" t="s">
        <v>34</v>
      </c>
      <c r="D178" t="s">
        <v>74</v>
      </c>
      <c r="E178" t="s">
        <v>44</v>
      </c>
      <c r="F178" t="s">
        <v>1089</v>
      </c>
      <c r="G178" t="s">
        <v>430</v>
      </c>
      <c r="H178" t="s">
        <v>1476</v>
      </c>
      <c r="I178" t="s">
        <v>1422</v>
      </c>
      <c r="J178" t="s">
        <v>814</v>
      </c>
      <c r="K178" t="s">
        <v>1089</v>
      </c>
      <c r="L178" t="s">
        <v>361</v>
      </c>
      <c r="M178" t="s">
        <v>1431</v>
      </c>
      <c r="N178" t="s">
        <v>1333</v>
      </c>
      <c r="O178" t="s">
        <v>431</v>
      </c>
    </row>
    <row r="179" spans="1:15">
      <c r="A179" t="s">
        <v>432</v>
      </c>
      <c r="B179" t="s">
        <v>963</v>
      </c>
      <c r="C179" t="s">
        <v>34</v>
      </c>
      <c r="D179" t="s">
        <v>55</v>
      </c>
      <c r="E179" t="s">
        <v>36</v>
      </c>
      <c r="F179" t="s">
        <v>1508</v>
      </c>
      <c r="G179" t="s">
        <v>1063</v>
      </c>
      <c r="H179" t="s">
        <v>1509</v>
      </c>
      <c r="I179" t="s">
        <v>1005</v>
      </c>
      <c r="J179" t="s">
        <v>814</v>
      </c>
      <c r="K179" t="s">
        <v>839</v>
      </c>
      <c r="L179" t="s">
        <v>433</v>
      </c>
      <c r="M179" t="s">
        <v>1165</v>
      </c>
      <c r="N179" t="s">
        <v>1510</v>
      </c>
      <c r="O179" t="s">
        <v>841</v>
      </c>
    </row>
    <row r="180" spans="1:15">
      <c r="A180" t="s">
        <v>434</v>
      </c>
      <c r="B180" t="s">
        <v>950</v>
      </c>
      <c r="C180" t="s">
        <v>34</v>
      </c>
      <c r="D180" t="s">
        <v>74</v>
      </c>
      <c r="E180" t="s">
        <v>36</v>
      </c>
      <c r="F180" t="s">
        <v>1511</v>
      </c>
      <c r="G180" t="s">
        <v>1088</v>
      </c>
      <c r="H180" t="s">
        <v>929</v>
      </c>
      <c r="I180" t="s">
        <v>1115</v>
      </c>
      <c r="J180" t="s">
        <v>814</v>
      </c>
      <c r="K180" t="s">
        <v>1264</v>
      </c>
      <c r="L180" t="s">
        <v>168</v>
      </c>
      <c r="M180" t="s">
        <v>1027</v>
      </c>
      <c r="N180" t="s">
        <v>882</v>
      </c>
      <c r="O180" t="s">
        <v>1512</v>
      </c>
    </row>
    <row r="181" spans="1:15">
      <c r="A181" t="s">
        <v>435</v>
      </c>
      <c r="B181" t="s">
        <v>1002</v>
      </c>
      <c r="C181" t="s">
        <v>34</v>
      </c>
      <c r="D181" t="s">
        <v>58</v>
      </c>
      <c r="E181" t="s">
        <v>36</v>
      </c>
      <c r="F181" t="s">
        <v>1513</v>
      </c>
      <c r="G181" t="s">
        <v>1514</v>
      </c>
      <c r="H181" t="s">
        <v>1185</v>
      </c>
      <c r="I181" t="s">
        <v>822</v>
      </c>
      <c r="J181" t="s">
        <v>814</v>
      </c>
      <c r="K181" t="s">
        <v>908</v>
      </c>
      <c r="L181" t="s">
        <v>436</v>
      </c>
      <c r="M181" t="s">
        <v>1515</v>
      </c>
      <c r="N181" t="s">
        <v>1011</v>
      </c>
      <c r="O181" t="s">
        <v>963</v>
      </c>
    </row>
    <row r="182" spans="1:15">
      <c r="A182" t="s">
        <v>437</v>
      </c>
      <c r="B182" t="s">
        <v>867</v>
      </c>
      <c r="C182" t="s">
        <v>54</v>
      </c>
      <c r="D182" t="s">
        <v>50</v>
      </c>
      <c r="E182" t="s">
        <v>36</v>
      </c>
      <c r="F182" t="s">
        <v>438</v>
      </c>
      <c r="G182" t="s">
        <v>1035</v>
      </c>
      <c r="H182" t="s">
        <v>439</v>
      </c>
      <c r="I182" t="s">
        <v>1352</v>
      </c>
      <c r="J182" t="s">
        <v>814</v>
      </c>
      <c r="K182" t="s">
        <v>839</v>
      </c>
      <c r="L182" t="s">
        <v>1516</v>
      </c>
      <c r="M182" t="s">
        <v>1517</v>
      </c>
      <c r="N182" t="s">
        <v>1167</v>
      </c>
      <c r="O182" t="s">
        <v>841</v>
      </c>
    </row>
    <row r="183" spans="1:15">
      <c r="A183" t="s">
        <v>440</v>
      </c>
      <c r="B183" t="s">
        <v>826</v>
      </c>
      <c r="C183" t="s">
        <v>34</v>
      </c>
      <c r="D183" t="s">
        <v>35</v>
      </c>
      <c r="E183" t="s">
        <v>44</v>
      </c>
      <c r="F183" t="s">
        <v>1518</v>
      </c>
      <c r="G183" t="s">
        <v>131</v>
      </c>
      <c r="H183" t="s">
        <v>1519</v>
      </c>
      <c r="I183" t="s">
        <v>992</v>
      </c>
      <c r="J183" t="s">
        <v>857</v>
      </c>
      <c r="K183" t="s">
        <v>908</v>
      </c>
      <c r="L183" t="s">
        <v>441</v>
      </c>
      <c r="M183" t="s">
        <v>1256</v>
      </c>
      <c r="N183" t="s">
        <v>1318</v>
      </c>
      <c r="O183" t="s">
        <v>442</v>
      </c>
    </row>
    <row r="184" spans="1:15">
      <c r="A184" t="s">
        <v>443</v>
      </c>
      <c r="B184" t="s">
        <v>1127</v>
      </c>
      <c r="C184" t="s">
        <v>47</v>
      </c>
      <c r="D184" t="s">
        <v>35</v>
      </c>
      <c r="E184" t="s">
        <v>44</v>
      </c>
      <c r="F184" t="s">
        <v>1520</v>
      </c>
      <c r="G184" t="s">
        <v>1521</v>
      </c>
      <c r="H184" t="s">
        <v>1412</v>
      </c>
      <c r="I184" t="s">
        <v>908</v>
      </c>
      <c r="J184" t="s">
        <v>814</v>
      </c>
      <c r="K184" t="s">
        <v>839</v>
      </c>
      <c r="L184" t="s">
        <v>444</v>
      </c>
      <c r="M184" t="s">
        <v>1522</v>
      </c>
      <c r="N184" t="s">
        <v>1285</v>
      </c>
      <c r="O184" t="s">
        <v>1039</v>
      </c>
    </row>
    <row r="185" spans="1:15">
      <c r="A185" t="s">
        <v>445</v>
      </c>
      <c r="B185" t="s">
        <v>919</v>
      </c>
      <c r="C185" t="s">
        <v>34</v>
      </c>
      <c r="D185" t="s">
        <v>35</v>
      </c>
      <c r="E185" t="s">
        <v>44</v>
      </c>
      <c r="F185" t="s">
        <v>1260</v>
      </c>
      <c r="G185" t="s">
        <v>210</v>
      </c>
      <c r="H185" t="s">
        <v>1107</v>
      </c>
      <c r="I185" t="s">
        <v>1523</v>
      </c>
      <c r="J185" t="s">
        <v>814</v>
      </c>
      <c r="K185" t="s">
        <v>833</v>
      </c>
      <c r="L185" t="s">
        <v>281</v>
      </c>
      <c r="M185" t="s">
        <v>1524</v>
      </c>
      <c r="N185" t="s">
        <v>1123</v>
      </c>
      <c r="O185" t="s">
        <v>1234</v>
      </c>
    </row>
    <row r="186" spans="1:15">
      <c r="A186" t="s">
        <v>446</v>
      </c>
      <c r="B186" t="s">
        <v>809</v>
      </c>
      <c r="C186" t="s">
        <v>47</v>
      </c>
      <c r="D186" t="s">
        <v>50</v>
      </c>
      <c r="E186" t="s">
        <v>40</v>
      </c>
      <c r="F186" t="s">
        <v>1178</v>
      </c>
      <c r="G186" t="s">
        <v>169</v>
      </c>
      <c r="H186" t="s">
        <v>1352</v>
      </c>
      <c r="I186" t="s">
        <v>1511</v>
      </c>
      <c r="J186" t="s">
        <v>857</v>
      </c>
      <c r="K186" t="s">
        <v>822</v>
      </c>
      <c r="L186" t="s">
        <v>1384</v>
      </c>
      <c r="M186" t="s">
        <v>1427</v>
      </c>
      <c r="N186" t="s">
        <v>841</v>
      </c>
      <c r="O186" t="s">
        <v>447</v>
      </c>
    </row>
    <row r="187" spans="1:15">
      <c r="A187" t="s">
        <v>448</v>
      </c>
      <c r="B187" t="s">
        <v>817</v>
      </c>
      <c r="C187" t="s">
        <v>47</v>
      </c>
      <c r="D187" t="s">
        <v>55</v>
      </c>
      <c r="E187" t="s">
        <v>40</v>
      </c>
      <c r="F187" t="s">
        <v>981</v>
      </c>
      <c r="G187" t="s">
        <v>306</v>
      </c>
      <c r="H187" t="s">
        <v>997</v>
      </c>
      <c r="I187" t="s">
        <v>1072</v>
      </c>
      <c r="J187" t="s">
        <v>814</v>
      </c>
      <c r="K187" t="s">
        <v>898</v>
      </c>
      <c r="L187" t="s">
        <v>449</v>
      </c>
      <c r="M187" t="s">
        <v>1379</v>
      </c>
      <c r="N187" t="s">
        <v>841</v>
      </c>
      <c r="O187" t="s">
        <v>926</v>
      </c>
    </row>
    <row r="188" spans="1:15">
      <c r="A188" t="s">
        <v>450</v>
      </c>
      <c r="B188" t="s">
        <v>826</v>
      </c>
      <c r="C188" t="s">
        <v>47</v>
      </c>
      <c r="D188" t="s">
        <v>50</v>
      </c>
      <c r="E188" t="s">
        <v>44</v>
      </c>
      <c r="F188" t="s">
        <v>1525</v>
      </c>
      <c r="G188" t="s">
        <v>1526</v>
      </c>
      <c r="H188" t="s">
        <v>1527</v>
      </c>
      <c r="I188" t="s">
        <v>1112</v>
      </c>
      <c r="J188" t="s">
        <v>814</v>
      </c>
      <c r="K188" t="s">
        <v>839</v>
      </c>
      <c r="L188" t="s">
        <v>60</v>
      </c>
      <c r="M188" t="s">
        <v>1528</v>
      </c>
      <c r="N188" t="s">
        <v>985</v>
      </c>
      <c r="O188" t="s">
        <v>129</v>
      </c>
    </row>
    <row r="189" spans="1:15">
      <c r="A189" t="s">
        <v>451</v>
      </c>
      <c r="B189" t="s">
        <v>809</v>
      </c>
      <c r="C189" t="s">
        <v>34</v>
      </c>
      <c r="D189" t="s">
        <v>50</v>
      </c>
      <c r="E189" t="s">
        <v>40</v>
      </c>
      <c r="F189" t="s">
        <v>1529</v>
      </c>
      <c r="G189" t="s">
        <v>1530</v>
      </c>
      <c r="H189" t="s">
        <v>935</v>
      </c>
      <c r="I189" t="s">
        <v>1531</v>
      </c>
      <c r="J189" t="s">
        <v>814</v>
      </c>
      <c r="K189" t="s">
        <v>839</v>
      </c>
      <c r="L189" t="s">
        <v>1532</v>
      </c>
      <c r="M189" t="s">
        <v>914</v>
      </c>
      <c r="N189" t="s">
        <v>818</v>
      </c>
      <c r="O189" t="s">
        <v>841</v>
      </c>
    </row>
    <row r="190" spans="1:15">
      <c r="A190" t="s">
        <v>452</v>
      </c>
      <c r="B190" t="s">
        <v>1016</v>
      </c>
      <c r="C190" t="s">
        <v>34</v>
      </c>
      <c r="D190" t="s">
        <v>35</v>
      </c>
      <c r="E190" t="s">
        <v>36</v>
      </c>
      <c r="F190" t="s">
        <v>1533</v>
      </c>
      <c r="G190" t="s">
        <v>1267</v>
      </c>
      <c r="H190" t="s">
        <v>1534</v>
      </c>
      <c r="I190" t="s">
        <v>1451</v>
      </c>
      <c r="J190" t="s">
        <v>814</v>
      </c>
      <c r="K190" t="s">
        <v>818</v>
      </c>
      <c r="L190" t="s">
        <v>292</v>
      </c>
      <c r="M190" t="s">
        <v>841</v>
      </c>
      <c r="N190" t="s">
        <v>1333</v>
      </c>
      <c r="O190" t="s">
        <v>1341</v>
      </c>
    </row>
    <row r="191" spans="1:15">
      <c r="A191" t="s">
        <v>453</v>
      </c>
      <c r="B191" t="s">
        <v>1127</v>
      </c>
      <c r="C191" t="s">
        <v>34</v>
      </c>
      <c r="D191" t="s">
        <v>35</v>
      </c>
      <c r="E191" t="s">
        <v>36</v>
      </c>
      <c r="F191" t="s">
        <v>1535</v>
      </c>
      <c r="G191" t="s">
        <v>1083</v>
      </c>
      <c r="H191" t="s">
        <v>1400</v>
      </c>
      <c r="I191" t="s">
        <v>1176</v>
      </c>
      <c r="J191" t="s">
        <v>814</v>
      </c>
      <c r="K191" t="s">
        <v>839</v>
      </c>
      <c r="L191" t="s">
        <v>454</v>
      </c>
      <c r="M191" t="s">
        <v>1536</v>
      </c>
      <c r="N191" t="s">
        <v>895</v>
      </c>
      <c r="O191" t="s">
        <v>841</v>
      </c>
    </row>
    <row r="192" spans="1:15">
      <c r="A192" t="s">
        <v>455</v>
      </c>
      <c r="B192" t="s">
        <v>1363</v>
      </c>
      <c r="C192" t="s">
        <v>47</v>
      </c>
      <c r="D192" t="s">
        <v>35</v>
      </c>
      <c r="E192" t="s">
        <v>36</v>
      </c>
      <c r="F192" t="s">
        <v>456</v>
      </c>
      <c r="G192" t="s">
        <v>1537</v>
      </c>
      <c r="H192" t="s">
        <v>1538</v>
      </c>
      <c r="I192" t="s">
        <v>1153</v>
      </c>
      <c r="J192" t="s">
        <v>814</v>
      </c>
      <c r="K192" t="s">
        <v>839</v>
      </c>
      <c r="L192" t="s">
        <v>861</v>
      </c>
      <c r="M192" t="s">
        <v>1539</v>
      </c>
      <c r="N192" t="s">
        <v>841</v>
      </c>
      <c r="O192" t="s">
        <v>841</v>
      </c>
    </row>
    <row r="193" spans="1:15">
      <c r="A193" t="s">
        <v>457</v>
      </c>
      <c r="B193" t="s">
        <v>869</v>
      </c>
      <c r="C193" t="s">
        <v>47</v>
      </c>
      <c r="D193" t="s">
        <v>50</v>
      </c>
      <c r="E193" t="s">
        <v>44</v>
      </c>
      <c r="F193" t="s">
        <v>1322</v>
      </c>
      <c r="G193" t="s">
        <v>69</v>
      </c>
      <c r="H193" t="s">
        <v>1540</v>
      </c>
      <c r="I193" t="s">
        <v>1232</v>
      </c>
      <c r="J193" t="s">
        <v>814</v>
      </c>
      <c r="K193" t="s">
        <v>839</v>
      </c>
      <c r="L193" t="s">
        <v>1541</v>
      </c>
      <c r="M193" t="s">
        <v>1330</v>
      </c>
      <c r="N193" t="s">
        <v>1224</v>
      </c>
      <c r="O193" t="s">
        <v>841</v>
      </c>
    </row>
    <row r="194" spans="1:15">
      <c r="A194" t="s">
        <v>458</v>
      </c>
      <c r="B194" t="s">
        <v>861</v>
      </c>
      <c r="C194" t="s">
        <v>47</v>
      </c>
      <c r="D194" t="s">
        <v>55</v>
      </c>
      <c r="E194" t="s">
        <v>40</v>
      </c>
      <c r="F194" t="s">
        <v>1542</v>
      </c>
      <c r="G194" t="s">
        <v>459</v>
      </c>
      <c r="H194" t="s">
        <v>927</v>
      </c>
      <c r="I194" t="s">
        <v>1268</v>
      </c>
      <c r="J194" t="s">
        <v>857</v>
      </c>
      <c r="K194" t="s">
        <v>886</v>
      </c>
      <c r="L194" t="s">
        <v>460</v>
      </c>
      <c r="M194" t="s">
        <v>1256</v>
      </c>
      <c r="N194" t="s">
        <v>1543</v>
      </c>
      <c r="O194" t="s">
        <v>299</v>
      </c>
    </row>
    <row r="195" spans="1:15">
      <c r="A195" t="s">
        <v>461</v>
      </c>
      <c r="B195" t="s">
        <v>896</v>
      </c>
      <c r="C195" t="s">
        <v>34</v>
      </c>
      <c r="D195" t="s">
        <v>35</v>
      </c>
      <c r="E195" t="s">
        <v>36</v>
      </c>
      <c r="F195" t="s">
        <v>1544</v>
      </c>
      <c r="G195" t="s">
        <v>1545</v>
      </c>
      <c r="H195" t="s">
        <v>967</v>
      </c>
      <c r="I195" t="s">
        <v>1546</v>
      </c>
      <c r="J195" t="s">
        <v>814</v>
      </c>
      <c r="K195" t="s">
        <v>831</v>
      </c>
      <c r="L195" t="s">
        <v>462</v>
      </c>
      <c r="M195" t="s">
        <v>1547</v>
      </c>
      <c r="N195" t="s">
        <v>946</v>
      </c>
      <c r="O195" t="s">
        <v>1257</v>
      </c>
    </row>
    <row r="196" spans="1:15">
      <c r="A196" t="s">
        <v>463</v>
      </c>
      <c r="B196" t="s">
        <v>986</v>
      </c>
      <c r="C196" t="s">
        <v>47</v>
      </c>
      <c r="D196" t="s">
        <v>50</v>
      </c>
      <c r="E196" t="s">
        <v>40</v>
      </c>
      <c r="F196" t="s">
        <v>1417</v>
      </c>
      <c r="G196" t="s">
        <v>376</v>
      </c>
      <c r="H196" t="s">
        <v>1231</v>
      </c>
      <c r="I196" t="s">
        <v>1276</v>
      </c>
      <c r="J196" t="s">
        <v>814</v>
      </c>
      <c r="K196" t="s">
        <v>839</v>
      </c>
      <c r="L196" t="s">
        <v>464</v>
      </c>
      <c r="M196" t="s">
        <v>841</v>
      </c>
      <c r="N196" t="s">
        <v>882</v>
      </c>
      <c r="O196" t="s">
        <v>841</v>
      </c>
    </row>
    <row r="197" spans="1:15">
      <c r="A197" t="s">
        <v>465</v>
      </c>
      <c r="B197" t="s">
        <v>896</v>
      </c>
      <c r="C197" t="s">
        <v>47</v>
      </c>
      <c r="D197" t="s">
        <v>55</v>
      </c>
      <c r="E197" t="s">
        <v>36</v>
      </c>
      <c r="F197" t="s">
        <v>1548</v>
      </c>
      <c r="G197" t="s">
        <v>1549</v>
      </c>
      <c r="H197" t="s">
        <v>1013</v>
      </c>
      <c r="I197" t="s">
        <v>1550</v>
      </c>
      <c r="J197" t="s">
        <v>857</v>
      </c>
      <c r="K197" t="s">
        <v>839</v>
      </c>
      <c r="L197" t="s">
        <v>466</v>
      </c>
      <c r="M197" t="s">
        <v>841</v>
      </c>
      <c r="N197" t="s">
        <v>1551</v>
      </c>
      <c r="O197" t="s">
        <v>1213</v>
      </c>
    </row>
    <row r="198" spans="1:15">
      <c r="A198" t="s">
        <v>467</v>
      </c>
      <c r="B198" t="s">
        <v>809</v>
      </c>
      <c r="C198" t="s">
        <v>34</v>
      </c>
      <c r="D198" t="s">
        <v>74</v>
      </c>
      <c r="E198" t="s">
        <v>40</v>
      </c>
      <c r="F198" t="s">
        <v>1180</v>
      </c>
      <c r="G198" t="s">
        <v>301</v>
      </c>
      <c r="H198" t="s">
        <v>1552</v>
      </c>
      <c r="I198" t="s">
        <v>1005</v>
      </c>
      <c r="J198" t="s">
        <v>814</v>
      </c>
      <c r="K198" t="s">
        <v>818</v>
      </c>
      <c r="L198" t="s">
        <v>1553</v>
      </c>
      <c r="M198" t="s">
        <v>1154</v>
      </c>
      <c r="N198" t="s">
        <v>857</v>
      </c>
      <c r="O198" t="s">
        <v>1438</v>
      </c>
    </row>
    <row r="199" spans="1:15">
      <c r="A199" t="s">
        <v>468</v>
      </c>
      <c r="B199" t="s">
        <v>934</v>
      </c>
      <c r="C199" t="s">
        <v>34</v>
      </c>
      <c r="D199" t="s">
        <v>55</v>
      </c>
      <c r="E199" t="s">
        <v>36</v>
      </c>
      <c r="F199" t="s">
        <v>1554</v>
      </c>
      <c r="G199" t="s">
        <v>1555</v>
      </c>
      <c r="H199" t="s">
        <v>1556</v>
      </c>
      <c r="I199" t="s">
        <v>1557</v>
      </c>
      <c r="J199" t="s">
        <v>814</v>
      </c>
      <c r="K199" t="s">
        <v>839</v>
      </c>
      <c r="L199" t="s">
        <v>204</v>
      </c>
      <c r="M199" t="s">
        <v>1517</v>
      </c>
      <c r="N199" t="s">
        <v>1401</v>
      </c>
      <c r="O199" t="s">
        <v>999</v>
      </c>
    </row>
    <row r="200" spans="1:15">
      <c r="A200" t="s">
        <v>469</v>
      </c>
      <c r="B200" t="s">
        <v>896</v>
      </c>
      <c r="C200" t="s">
        <v>47</v>
      </c>
      <c r="D200" t="s">
        <v>55</v>
      </c>
      <c r="E200" t="s">
        <v>36</v>
      </c>
      <c r="F200" t="s">
        <v>1048</v>
      </c>
      <c r="G200" t="s">
        <v>1477</v>
      </c>
      <c r="H200" t="s">
        <v>905</v>
      </c>
      <c r="I200" t="s">
        <v>967</v>
      </c>
      <c r="J200" t="s">
        <v>814</v>
      </c>
      <c r="K200" t="s">
        <v>929</v>
      </c>
      <c r="L200" t="s">
        <v>470</v>
      </c>
      <c r="M200" t="s">
        <v>1145</v>
      </c>
      <c r="N200" t="s">
        <v>1130</v>
      </c>
      <c r="O200" t="s">
        <v>1184</v>
      </c>
    </row>
    <row r="201" spans="1:15">
      <c r="A201" t="s">
        <v>471</v>
      </c>
      <c r="B201" t="s">
        <v>963</v>
      </c>
      <c r="C201" t="s">
        <v>47</v>
      </c>
      <c r="D201" t="s">
        <v>35</v>
      </c>
      <c r="E201" t="s">
        <v>44</v>
      </c>
      <c r="F201" t="s">
        <v>1558</v>
      </c>
      <c r="G201" t="s">
        <v>301</v>
      </c>
      <c r="H201" t="s">
        <v>1559</v>
      </c>
      <c r="I201" t="s">
        <v>1560</v>
      </c>
      <c r="J201" t="s">
        <v>814</v>
      </c>
      <c r="K201" t="s">
        <v>839</v>
      </c>
      <c r="L201" t="s">
        <v>472</v>
      </c>
      <c r="M201" t="s">
        <v>1561</v>
      </c>
      <c r="N201" t="s">
        <v>841</v>
      </c>
      <c r="O201" t="s">
        <v>110</v>
      </c>
    </row>
    <row r="202" spans="1:15">
      <c r="A202" t="s">
        <v>473</v>
      </c>
      <c r="B202" t="s">
        <v>986</v>
      </c>
      <c r="C202" t="s">
        <v>47</v>
      </c>
      <c r="D202" t="s">
        <v>35</v>
      </c>
      <c r="E202" t="s">
        <v>44</v>
      </c>
      <c r="F202" t="s">
        <v>977</v>
      </c>
      <c r="G202" t="s">
        <v>1562</v>
      </c>
      <c r="H202" t="s">
        <v>1563</v>
      </c>
      <c r="I202" t="s">
        <v>1149</v>
      </c>
      <c r="J202" t="s">
        <v>814</v>
      </c>
      <c r="K202" t="s">
        <v>839</v>
      </c>
      <c r="L202" t="s">
        <v>37</v>
      </c>
      <c r="M202" t="s">
        <v>1564</v>
      </c>
      <c r="N202" t="s">
        <v>1136</v>
      </c>
      <c r="O202" t="s">
        <v>841</v>
      </c>
    </row>
    <row r="203" spans="1:15">
      <c r="A203" t="s">
        <v>474</v>
      </c>
      <c r="B203" t="s">
        <v>926</v>
      </c>
      <c r="C203" t="s">
        <v>34</v>
      </c>
      <c r="D203" t="s">
        <v>50</v>
      </c>
      <c r="E203" t="s">
        <v>36</v>
      </c>
      <c r="F203" t="s">
        <v>1565</v>
      </c>
      <c r="G203" t="s">
        <v>928</v>
      </c>
      <c r="H203" t="s">
        <v>1566</v>
      </c>
      <c r="I203" t="s">
        <v>1128</v>
      </c>
      <c r="J203" t="s">
        <v>814</v>
      </c>
      <c r="K203" t="s">
        <v>839</v>
      </c>
      <c r="L203" t="s">
        <v>1567</v>
      </c>
      <c r="M203" t="s">
        <v>841</v>
      </c>
      <c r="N203" t="s">
        <v>1248</v>
      </c>
      <c r="O203" t="s">
        <v>841</v>
      </c>
    </row>
    <row r="204" spans="1:15">
      <c r="A204" t="s">
        <v>475</v>
      </c>
      <c r="B204" t="s">
        <v>876</v>
      </c>
      <c r="C204" t="s">
        <v>47</v>
      </c>
      <c r="D204" t="s">
        <v>35</v>
      </c>
      <c r="E204" t="s">
        <v>44</v>
      </c>
      <c r="F204" t="s">
        <v>1394</v>
      </c>
      <c r="G204" t="s">
        <v>476</v>
      </c>
      <c r="H204" t="s">
        <v>1167</v>
      </c>
      <c r="I204" t="s">
        <v>1568</v>
      </c>
      <c r="J204" t="s">
        <v>857</v>
      </c>
      <c r="K204" t="s">
        <v>980</v>
      </c>
      <c r="L204" t="s">
        <v>477</v>
      </c>
      <c r="M204" t="s">
        <v>1165</v>
      </c>
      <c r="N204" t="s">
        <v>1569</v>
      </c>
      <c r="O204" t="s">
        <v>1570</v>
      </c>
    </row>
    <row r="205" spans="1:15">
      <c r="A205" t="s">
        <v>478</v>
      </c>
      <c r="B205" t="s">
        <v>1006</v>
      </c>
      <c r="C205" t="s">
        <v>34</v>
      </c>
      <c r="D205" t="s">
        <v>35</v>
      </c>
      <c r="E205" t="s">
        <v>40</v>
      </c>
      <c r="F205" t="s">
        <v>1504</v>
      </c>
      <c r="G205" t="s">
        <v>1571</v>
      </c>
      <c r="H205" t="s">
        <v>1054</v>
      </c>
      <c r="I205" t="s">
        <v>1572</v>
      </c>
      <c r="J205" t="s">
        <v>814</v>
      </c>
      <c r="K205" t="s">
        <v>1300</v>
      </c>
      <c r="L205" t="s">
        <v>1026</v>
      </c>
      <c r="M205" t="s">
        <v>1573</v>
      </c>
      <c r="N205" t="s">
        <v>1202</v>
      </c>
      <c r="O205" t="s">
        <v>1574</v>
      </c>
    </row>
    <row r="206" spans="1:15">
      <c r="A206" t="s">
        <v>479</v>
      </c>
      <c r="B206" t="s">
        <v>1006</v>
      </c>
      <c r="C206" t="s">
        <v>34</v>
      </c>
      <c r="D206" t="s">
        <v>35</v>
      </c>
      <c r="E206" t="s">
        <v>44</v>
      </c>
      <c r="F206" t="s">
        <v>1575</v>
      </c>
      <c r="G206" t="s">
        <v>272</v>
      </c>
      <c r="H206" t="s">
        <v>1200</v>
      </c>
      <c r="I206" t="s">
        <v>1140</v>
      </c>
      <c r="J206" t="s">
        <v>814</v>
      </c>
      <c r="K206" t="s">
        <v>886</v>
      </c>
      <c r="L206" t="s">
        <v>480</v>
      </c>
      <c r="M206" t="s">
        <v>1576</v>
      </c>
      <c r="N206" t="s">
        <v>818</v>
      </c>
      <c r="O206" t="s">
        <v>1516</v>
      </c>
    </row>
    <row r="207" spans="1:15">
      <c r="A207" t="s">
        <v>481</v>
      </c>
      <c r="B207" t="s">
        <v>941</v>
      </c>
      <c r="C207" t="s">
        <v>34</v>
      </c>
      <c r="D207" t="s">
        <v>35</v>
      </c>
      <c r="E207" t="s">
        <v>44</v>
      </c>
      <c r="F207" t="s">
        <v>1577</v>
      </c>
      <c r="G207" t="s">
        <v>230</v>
      </c>
      <c r="H207" t="s">
        <v>978</v>
      </c>
      <c r="I207" t="s">
        <v>983</v>
      </c>
      <c r="J207" t="s">
        <v>814</v>
      </c>
      <c r="K207" t="s">
        <v>839</v>
      </c>
      <c r="L207" t="s">
        <v>482</v>
      </c>
      <c r="M207" t="s">
        <v>1578</v>
      </c>
      <c r="N207" t="s">
        <v>1579</v>
      </c>
      <c r="O207" t="s">
        <v>888</v>
      </c>
    </row>
    <row r="208" spans="1:15">
      <c r="A208" t="s">
        <v>483</v>
      </c>
      <c r="B208" t="s">
        <v>934</v>
      </c>
      <c r="C208" t="s">
        <v>47</v>
      </c>
      <c r="D208" t="s">
        <v>35</v>
      </c>
      <c r="E208" t="s">
        <v>44</v>
      </c>
      <c r="F208" t="s">
        <v>1580</v>
      </c>
      <c r="G208" t="s">
        <v>133</v>
      </c>
      <c r="H208" t="s">
        <v>1048</v>
      </c>
      <c r="I208" t="s">
        <v>996</v>
      </c>
      <c r="J208" t="s">
        <v>814</v>
      </c>
      <c r="K208" t="s">
        <v>946</v>
      </c>
      <c r="L208" t="s">
        <v>484</v>
      </c>
      <c r="M208" t="s">
        <v>1066</v>
      </c>
      <c r="N208" t="s">
        <v>924</v>
      </c>
      <c r="O208" t="s">
        <v>869</v>
      </c>
    </row>
    <row r="209" spans="1:15">
      <c r="A209" t="s">
        <v>485</v>
      </c>
      <c r="B209" t="s">
        <v>876</v>
      </c>
      <c r="C209" t="s">
        <v>47</v>
      </c>
      <c r="D209" t="s">
        <v>50</v>
      </c>
      <c r="E209" t="s">
        <v>44</v>
      </c>
      <c r="F209" t="s">
        <v>1159</v>
      </c>
      <c r="G209" t="s">
        <v>486</v>
      </c>
      <c r="H209" t="s">
        <v>1581</v>
      </c>
      <c r="I209" t="s">
        <v>1434</v>
      </c>
      <c r="J209" t="s">
        <v>814</v>
      </c>
      <c r="K209" t="s">
        <v>978</v>
      </c>
      <c r="L209" t="s">
        <v>487</v>
      </c>
      <c r="M209" t="s">
        <v>1582</v>
      </c>
      <c r="N209" t="s">
        <v>886</v>
      </c>
      <c r="O209" t="s">
        <v>841</v>
      </c>
    </row>
    <row r="210" spans="1:15">
      <c r="A210" t="s">
        <v>488</v>
      </c>
      <c r="B210" t="s">
        <v>876</v>
      </c>
      <c r="C210" t="s">
        <v>47</v>
      </c>
      <c r="D210" t="s">
        <v>50</v>
      </c>
      <c r="E210" t="s">
        <v>36</v>
      </c>
      <c r="F210" t="s">
        <v>1583</v>
      </c>
      <c r="G210" t="s">
        <v>936</v>
      </c>
      <c r="H210" t="s">
        <v>972</v>
      </c>
      <c r="I210" t="s">
        <v>997</v>
      </c>
      <c r="J210" t="s">
        <v>814</v>
      </c>
      <c r="K210" t="s">
        <v>839</v>
      </c>
      <c r="L210" t="s">
        <v>489</v>
      </c>
      <c r="M210" t="s">
        <v>926</v>
      </c>
      <c r="N210" t="s">
        <v>1044</v>
      </c>
      <c r="O210" t="s">
        <v>978</v>
      </c>
    </row>
    <row r="211" spans="1:15">
      <c r="A211" t="s">
        <v>490</v>
      </c>
      <c r="B211" t="s">
        <v>876</v>
      </c>
      <c r="C211" t="s">
        <v>34</v>
      </c>
      <c r="D211" t="s">
        <v>35</v>
      </c>
      <c r="E211" t="s">
        <v>44</v>
      </c>
      <c r="F211" t="s">
        <v>1584</v>
      </c>
      <c r="G211" t="s">
        <v>1585</v>
      </c>
      <c r="H211" t="s">
        <v>1280</v>
      </c>
      <c r="I211" t="s">
        <v>1586</v>
      </c>
      <c r="J211" t="s">
        <v>814</v>
      </c>
      <c r="K211" t="s">
        <v>1318</v>
      </c>
      <c r="L211" t="s">
        <v>491</v>
      </c>
      <c r="M211" t="s">
        <v>1553</v>
      </c>
      <c r="N211" t="s">
        <v>1417</v>
      </c>
      <c r="O211" t="s">
        <v>841</v>
      </c>
    </row>
    <row r="212" spans="1:15">
      <c r="A212" t="s">
        <v>492</v>
      </c>
      <c r="B212" t="s">
        <v>993</v>
      </c>
      <c r="C212" t="s">
        <v>47</v>
      </c>
      <c r="D212" t="s">
        <v>50</v>
      </c>
      <c r="E212" t="s">
        <v>36</v>
      </c>
      <c r="F212" t="s">
        <v>1587</v>
      </c>
      <c r="G212" t="s">
        <v>1277</v>
      </c>
      <c r="H212" t="s">
        <v>1392</v>
      </c>
      <c r="I212" t="s">
        <v>1012</v>
      </c>
      <c r="J212" t="s">
        <v>814</v>
      </c>
      <c r="K212" t="s">
        <v>839</v>
      </c>
      <c r="L212" t="s">
        <v>493</v>
      </c>
      <c r="M212" t="s">
        <v>1194</v>
      </c>
      <c r="N212" t="s">
        <v>1398</v>
      </c>
      <c r="O212" t="s">
        <v>841</v>
      </c>
    </row>
    <row r="213" spans="1:15">
      <c r="A213" t="s">
        <v>494</v>
      </c>
      <c r="B213" t="s">
        <v>876</v>
      </c>
      <c r="C213" t="s">
        <v>34</v>
      </c>
      <c r="D213" t="s">
        <v>55</v>
      </c>
      <c r="E213" t="s">
        <v>36</v>
      </c>
      <c r="F213" t="s">
        <v>1588</v>
      </c>
      <c r="G213" t="s">
        <v>1589</v>
      </c>
      <c r="H213" t="s">
        <v>1292</v>
      </c>
      <c r="I213" t="s">
        <v>1568</v>
      </c>
      <c r="J213" t="s">
        <v>814</v>
      </c>
      <c r="K213" t="s">
        <v>815</v>
      </c>
      <c r="L213" t="s">
        <v>188</v>
      </c>
      <c r="M213" t="s">
        <v>1590</v>
      </c>
      <c r="N213" t="s">
        <v>1123</v>
      </c>
      <c r="O213" t="s">
        <v>1591</v>
      </c>
    </row>
    <row r="214" spans="1:15">
      <c r="A214" t="s">
        <v>495</v>
      </c>
      <c r="B214" t="s">
        <v>1343</v>
      </c>
      <c r="C214" t="s">
        <v>47</v>
      </c>
      <c r="D214" t="s">
        <v>35</v>
      </c>
      <c r="E214" t="s">
        <v>44</v>
      </c>
      <c r="F214" t="s">
        <v>1592</v>
      </c>
      <c r="G214" t="s">
        <v>48</v>
      </c>
      <c r="H214" t="s">
        <v>1593</v>
      </c>
      <c r="I214" t="s">
        <v>858</v>
      </c>
      <c r="J214" t="s">
        <v>814</v>
      </c>
      <c r="K214" t="s">
        <v>937</v>
      </c>
      <c r="L214" t="s">
        <v>63</v>
      </c>
      <c r="M214" t="s">
        <v>1486</v>
      </c>
      <c r="N214" t="s">
        <v>496</v>
      </c>
      <c r="O214" t="s">
        <v>1014</v>
      </c>
    </row>
    <row r="215" spans="1:15">
      <c r="A215" t="s">
        <v>497</v>
      </c>
      <c r="B215" t="s">
        <v>840</v>
      </c>
      <c r="C215" t="s">
        <v>34</v>
      </c>
      <c r="D215" t="s">
        <v>35</v>
      </c>
      <c r="E215" t="s">
        <v>36</v>
      </c>
      <c r="F215" t="s">
        <v>1594</v>
      </c>
      <c r="G215" t="s">
        <v>1595</v>
      </c>
      <c r="H215" t="s">
        <v>1596</v>
      </c>
      <c r="I215" t="s">
        <v>1121</v>
      </c>
      <c r="J215" t="s">
        <v>857</v>
      </c>
      <c r="K215" t="s">
        <v>1014</v>
      </c>
      <c r="L215" t="s">
        <v>498</v>
      </c>
      <c r="M215" t="s">
        <v>840</v>
      </c>
      <c r="N215" t="s">
        <v>1150</v>
      </c>
      <c r="O215" t="s">
        <v>499</v>
      </c>
    </row>
    <row r="216" spans="1:15">
      <c r="A216" t="s">
        <v>500</v>
      </c>
      <c r="B216" t="s">
        <v>826</v>
      </c>
      <c r="C216" t="s">
        <v>34</v>
      </c>
      <c r="D216" t="s">
        <v>35</v>
      </c>
      <c r="E216" t="s">
        <v>44</v>
      </c>
      <c r="F216" t="s">
        <v>1242</v>
      </c>
      <c r="G216" t="s">
        <v>1597</v>
      </c>
      <c r="H216" t="s">
        <v>1598</v>
      </c>
      <c r="I216" t="s">
        <v>945</v>
      </c>
      <c r="J216" t="s">
        <v>814</v>
      </c>
      <c r="K216" t="s">
        <v>937</v>
      </c>
      <c r="L216" t="s">
        <v>489</v>
      </c>
      <c r="M216" t="s">
        <v>1033</v>
      </c>
      <c r="N216" t="s">
        <v>1599</v>
      </c>
      <c r="O216" t="s">
        <v>1411</v>
      </c>
    </row>
    <row r="217" spans="1:15">
      <c r="A217" t="s">
        <v>501</v>
      </c>
      <c r="B217" t="s">
        <v>1002</v>
      </c>
      <c r="C217" t="s">
        <v>34</v>
      </c>
      <c r="D217" t="s">
        <v>55</v>
      </c>
      <c r="E217" t="s">
        <v>44</v>
      </c>
      <c r="F217" t="s">
        <v>1317</v>
      </c>
      <c r="G217" t="s">
        <v>502</v>
      </c>
      <c r="H217" t="s">
        <v>1600</v>
      </c>
      <c r="I217" t="s">
        <v>1325</v>
      </c>
      <c r="J217" t="s">
        <v>814</v>
      </c>
      <c r="K217" t="s">
        <v>839</v>
      </c>
      <c r="L217" t="s">
        <v>264</v>
      </c>
      <c r="M217" t="s">
        <v>1601</v>
      </c>
      <c r="N217" t="s">
        <v>1055</v>
      </c>
      <c r="O217" t="s">
        <v>1253</v>
      </c>
    </row>
    <row r="218" spans="1:15">
      <c r="A218" t="s">
        <v>503</v>
      </c>
      <c r="B218" t="s">
        <v>861</v>
      </c>
      <c r="C218" t="s">
        <v>34</v>
      </c>
      <c r="D218" t="s">
        <v>35</v>
      </c>
      <c r="E218" t="s">
        <v>36</v>
      </c>
      <c r="F218" t="s">
        <v>1602</v>
      </c>
      <c r="G218" t="s">
        <v>860</v>
      </c>
      <c r="H218" t="s">
        <v>1352</v>
      </c>
      <c r="I218" t="s">
        <v>928</v>
      </c>
      <c r="J218" t="s">
        <v>814</v>
      </c>
      <c r="K218" t="s">
        <v>1264</v>
      </c>
      <c r="L218" t="s">
        <v>286</v>
      </c>
      <c r="M218" t="s">
        <v>1085</v>
      </c>
      <c r="N218" t="s">
        <v>1289</v>
      </c>
      <c r="O218" t="s">
        <v>1470</v>
      </c>
    </row>
    <row r="219" spans="1:15">
      <c r="A219" t="s">
        <v>504</v>
      </c>
      <c r="B219" t="s">
        <v>1127</v>
      </c>
      <c r="C219" t="s">
        <v>47</v>
      </c>
      <c r="D219" t="s">
        <v>35</v>
      </c>
      <c r="E219" t="s">
        <v>44</v>
      </c>
      <c r="F219" t="s">
        <v>1603</v>
      </c>
      <c r="G219" t="s">
        <v>505</v>
      </c>
      <c r="H219" t="s">
        <v>1604</v>
      </c>
      <c r="I219" t="s">
        <v>907</v>
      </c>
      <c r="J219" t="s">
        <v>821</v>
      </c>
      <c r="K219" t="s">
        <v>1605</v>
      </c>
      <c r="L219" t="s">
        <v>1015</v>
      </c>
      <c r="M219" t="s">
        <v>1243</v>
      </c>
      <c r="N219" t="s">
        <v>1031</v>
      </c>
      <c r="O219" t="s">
        <v>154</v>
      </c>
    </row>
    <row r="220" spans="1:15">
      <c r="A220" t="s">
        <v>506</v>
      </c>
      <c r="B220" t="s">
        <v>817</v>
      </c>
      <c r="C220" t="s">
        <v>34</v>
      </c>
      <c r="D220" t="s">
        <v>35</v>
      </c>
      <c r="E220" t="s">
        <v>44</v>
      </c>
      <c r="F220" t="s">
        <v>507</v>
      </c>
      <c r="G220" t="s">
        <v>1606</v>
      </c>
      <c r="H220" t="s">
        <v>171</v>
      </c>
      <c r="I220" t="s">
        <v>885</v>
      </c>
      <c r="J220" t="s">
        <v>814</v>
      </c>
      <c r="K220" t="s">
        <v>839</v>
      </c>
      <c r="L220" t="s">
        <v>243</v>
      </c>
      <c r="M220" t="s">
        <v>1082</v>
      </c>
      <c r="N220" t="s">
        <v>873</v>
      </c>
      <c r="O220" t="s">
        <v>1607</v>
      </c>
    </row>
    <row r="221" spans="1:15">
      <c r="A221" t="s">
        <v>508</v>
      </c>
      <c r="B221" t="s">
        <v>869</v>
      </c>
      <c r="C221" t="s">
        <v>34</v>
      </c>
      <c r="D221" t="s">
        <v>35</v>
      </c>
      <c r="E221" t="s">
        <v>40</v>
      </c>
      <c r="F221" t="s">
        <v>1608</v>
      </c>
      <c r="G221" t="s">
        <v>196</v>
      </c>
      <c r="H221" t="s">
        <v>1609</v>
      </c>
      <c r="I221" t="s">
        <v>970</v>
      </c>
      <c r="J221" t="s">
        <v>814</v>
      </c>
      <c r="K221" t="s">
        <v>839</v>
      </c>
      <c r="L221" t="s">
        <v>260</v>
      </c>
      <c r="M221" t="s">
        <v>960</v>
      </c>
      <c r="N221" t="s">
        <v>818</v>
      </c>
      <c r="O221" t="s">
        <v>1398</v>
      </c>
    </row>
    <row r="222" spans="1:15">
      <c r="A222" t="s">
        <v>509</v>
      </c>
      <c r="B222" t="s">
        <v>963</v>
      </c>
      <c r="C222" t="s">
        <v>47</v>
      </c>
      <c r="D222" t="s">
        <v>55</v>
      </c>
      <c r="E222" t="s">
        <v>44</v>
      </c>
      <c r="F222" t="s">
        <v>843</v>
      </c>
      <c r="G222" t="s">
        <v>510</v>
      </c>
      <c r="H222" t="s">
        <v>1181</v>
      </c>
      <c r="I222" t="s">
        <v>1610</v>
      </c>
      <c r="J222" t="s">
        <v>814</v>
      </c>
      <c r="K222" t="s">
        <v>1038</v>
      </c>
      <c r="L222" t="s">
        <v>511</v>
      </c>
      <c r="M222" t="s">
        <v>1524</v>
      </c>
      <c r="N222" t="s">
        <v>1611</v>
      </c>
      <c r="O222" t="s">
        <v>1612</v>
      </c>
    </row>
    <row r="223" spans="1:15">
      <c r="A223" t="s">
        <v>512</v>
      </c>
      <c r="B223" t="s">
        <v>1613</v>
      </c>
      <c r="C223" t="s">
        <v>34</v>
      </c>
      <c r="D223" t="s">
        <v>35</v>
      </c>
      <c r="E223" t="s">
        <v>40</v>
      </c>
      <c r="F223" t="s">
        <v>936</v>
      </c>
      <c r="G223" t="s">
        <v>120</v>
      </c>
      <c r="H223" t="s">
        <v>929</v>
      </c>
      <c r="I223" t="s">
        <v>982</v>
      </c>
      <c r="J223" t="s">
        <v>814</v>
      </c>
      <c r="K223" t="s">
        <v>886</v>
      </c>
      <c r="L223" t="s">
        <v>337</v>
      </c>
      <c r="M223" t="s">
        <v>1027</v>
      </c>
      <c r="N223" t="s">
        <v>1089</v>
      </c>
      <c r="O223" t="s">
        <v>513</v>
      </c>
    </row>
    <row r="224" spans="1:15">
      <c r="A224" t="s">
        <v>514</v>
      </c>
      <c r="B224" t="s">
        <v>903</v>
      </c>
      <c r="C224" t="s">
        <v>47</v>
      </c>
      <c r="D224" t="s">
        <v>35</v>
      </c>
      <c r="E224" t="s">
        <v>44</v>
      </c>
      <c r="F224" t="s">
        <v>1614</v>
      </c>
      <c r="G224" t="s">
        <v>1413</v>
      </c>
      <c r="H224" t="s">
        <v>1058</v>
      </c>
      <c r="I224" t="s">
        <v>1615</v>
      </c>
      <c r="J224" t="s">
        <v>814</v>
      </c>
      <c r="K224" t="s">
        <v>839</v>
      </c>
      <c r="L224" t="s">
        <v>515</v>
      </c>
      <c r="M224" t="s">
        <v>1002</v>
      </c>
      <c r="N224" t="s">
        <v>1454</v>
      </c>
      <c r="O224" t="s">
        <v>841</v>
      </c>
    </row>
    <row r="225" spans="1:15">
      <c r="A225" t="s">
        <v>516</v>
      </c>
      <c r="B225" t="s">
        <v>826</v>
      </c>
      <c r="C225" t="s">
        <v>47</v>
      </c>
      <c r="D225" t="s">
        <v>55</v>
      </c>
      <c r="E225" t="s">
        <v>36</v>
      </c>
      <c r="F225" t="s">
        <v>1167</v>
      </c>
      <c r="G225" t="s">
        <v>1616</v>
      </c>
      <c r="H225" t="s">
        <v>906</v>
      </c>
      <c r="I225" t="s">
        <v>953</v>
      </c>
      <c r="J225" t="s">
        <v>814</v>
      </c>
      <c r="K225" t="s">
        <v>865</v>
      </c>
      <c r="L225" t="s">
        <v>517</v>
      </c>
      <c r="M225" t="s">
        <v>1617</v>
      </c>
      <c r="N225" t="s">
        <v>908</v>
      </c>
      <c r="O225" t="s">
        <v>518</v>
      </c>
    </row>
    <row r="226" spans="1:15">
      <c r="A226" t="s">
        <v>519</v>
      </c>
      <c r="B226" t="s">
        <v>1363</v>
      </c>
      <c r="C226" t="s">
        <v>47</v>
      </c>
      <c r="D226" t="s">
        <v>55</v>
      </c>
      <c r="E226" t="s">
        <v>44</v>
      </c>
      <c r="F226" t="s">
        <v>1618</v>
      </c>
      <c r="G226" t="s">
        <v>1396</v>
      </c>
      <c r="H226" t="s">
        <v>1159</v>
      </c>
      <c r="I226" t="s">
        <v>1050</v>
      </c>
      <c r="J226" t="s">
        <v>857</v>
      </c>
      <c r="K226" t="s">
        <v>839</v>
      </c>
      <c r="L226" t="s">
        <v>520</v>
      </c>
      <c r="M226" t="s">
        <v>841</v>
      </c>
      <c r="N226" t="s">
        <v>1038</v>
      </c>
      <c r="O226" t="s">
        <v>841</v>
      </c>
    </row>
    <row r="227" spans="1:15">
      <c r="A227" t="s">
        <v>521</v>
      </c>
      <c r="B227" t="s">
        <v>869</v>
      </c>
      <c r="C227" t="s">
        <v>34</v>
      </c>
      <c r="D227" t="s">
        <v>35</v>
      </c>
      <c r="E227" t="s">
        <v>40</v>
      </c>
      <c r="F227" t="s">
        <v>1513</v>
      </c>
      <c r="G227" t="s">
        <v>258</v>
      </c>
      <c r="H227" t="s">
        <v>1619</v>
      </c>
      <c r="I227" t="s">
        <v>1581</v>
      </c>
      <c r="J227" t="s">
        <v>814</v>
      </c>
      <c r="K227" t="s">
        <v>818</v>
      </c>
      <c r="L227" t="s">
        <v>522</v>
      </c>
      <c r="M227" t="s">
        <v>1620</v>
      </c>
      <c r="N227" t="s">
        <v>1621</v>
      </c>
      <c r="O227" t="s">
        <v>1622</v>
      </c>
    </row>
    <row r="228" spans="1:15">
      <c r="A228" t="s">
        <v>523</v>
      </c>
      <c r="B228" t="s">
        <v>1006</v>
      </c>
      <c r="C228" t="s">
        <v>47</v>
      </c>
      <c r="D228" t="s">
        <v>55</v>
      </c>
      <c r="E228" t="s">
        <v>44</v>
      </c>
      <c r="F228" t="s">
        <v>1623</v>
      </c>
      <c r="G228" t="s">
        <v>110</v>
      </c>
      <c r="H228" t="s">
        <v>1624</v>
      </c>
      <c r="I228" t="s">
        <v>1005</v>
      </c>
      <c r="J228" t="s">
        <v>814</v>
      </c>
      <c r="K228" t="s">
        <v>818</v>
      </c>
      <c r="L228" t="s">
        <v>524</v>
      </c>
      <c r="M228" t="s">
        <v>1082</v>
      </c>
      <c r="N228" t="s">
        <v>841</v>
      </c>
      <c r="O228" t="s">
        <v>1196</v>
      </c>
    </row>
    <row r="229" spans="1:15">
      <c r="A229" t="s">
        <v>525</v>
      </c>
      <c r="B229" t="s">
        <v>963</v>
      </c>
      <c r="C229" t="s">
        <v>47</v>
      </c>
      <c r="D229" t="s">
        <v>35</v>
      </c>
      <c r="E229" t="s">
        <v>40</v>
      </c>
      <c r="F229" t="s">
        <v>1019</v>
      </c>
      <c r="G229" t="s">
        <v>1484</v>
      </c>
      <c r="H229" t="s">
        <v>1625</v>
      </c>
      <c r="I229" t="s">
        <v>945</v>
      </c>
      <c r="J229" t="s">
        <v>857</v>
      </c>
      <c r="K229" t="s">
        <v>995</v>
      </c>
      <c r="L229" t="s">
        <v>526</v>
      </c>
      <c r="M229" t="s">
        <v>941</v>
      </c>
      <c r="N229" t="s">
        <v>1055</v>
      </c>
      <c r="O229" t="s">
        <v>407</v>
      </c>
    </row>
    <row r="230" spans="1:15">
      <c r="A230" t="s">
        <v>527</v>
      </c>
      <c r="B230" t="s">
        <v>919</v>
      </c>
      <c r="C230" t="s">
        <v>34</v>
      </c>
      <c r="D230" t="s">
        <v>35</v>
      </c>
      <c r="E230" t="s">
        <v>40</v>
      </c>
      <c r="F230" t="s">
        <v>992</v>
      </c>
      <c r="G230" t="s">
        <v>1626</v>
      </c>
      <c r="H230" t="s">
        <v>862</v>
      </c>
      <c r="I230" t="s">
        <v>1394</v>
      </c>
      <c r="J230" t="s">
        <v>814</v>
      </c>
      <c r="K230" t="s">
        <v>1038</v>
      </c>
      <c r="L230" t="s">
        <v>522</v>
      </c>
      <c r="M230" t="s">
        <v>1166</v>
      </c>
      <c r="N230" t="s">
        <v>1348</v>
      </c>
      <c r="O230" t="s">
        <v>1627</v>
      </c>
    </row>
    <row r="231" spans="1:15">
      <c r="A231" t="s">
        <v>528</v>
      </c>
      <c r="B231" t="s">
        <v>1087</v>
      </c>
      <c r="C231" t="s">
        <v>34</v>
      </c>
      <c r="D231" t="s">
        <v>35</v>
      </c>
      <c r="E231" t="s">
        <v>36</v>
      </c>
      <c r="F231" t="s">
        <v>1628</v>
      </c>
      <c r="G231" t="s">
        <v>971</v>
      </c>
      <c r="H231" t="s">
        <v>1005</v>
      </c>
      <c r="I231" t="s">
        <v>864</v>
      </c>
      <c r="J231" t="s">
        <v>814</v>
      </c>
      <c r="K231" t="s">
        <v>887</v>
      </c>
      <c r="L231" t="s">
        <v>930</v>
      </c>
      <c r="M231" t="s">
        <v>1629</v>
      </c>
      <c r="N231" t="s">
        <v>1011</v>
      </c>
      <c r="O231" t="s">
        <v>822</v>
      </c>
    </row>
    <row r="232" spans="1:15">
      <c r="A232" t="s">
        <v>529</v>
      </c>
      <c r="B232" t="s">
        <v>826</v>
      </c>
      <c r="C232" t="s">
        <v>47</v>
      </c>
      <c r="D232" t="s">
        <v>35</v>
      </c>
      <c r="E232" t="s">
        <v>36</v>
      </c>
      <c r="F232" t="s">
        <v>1415</v>
      </c>
      <c r="G232" t="s">
        <v>886</v>
      </c>
      <c r="H232" t="s">
        <v>1630</v>
      </c>
      <c r="I232" t="s">
        <v>1115</v>
      </c>
      <c r="J232" t="s">
        <v>814</v>
      </c>
      <c r="K232" t="s">
        <v>815</v>
      </c>
      <c r="L232" t="s">
        <v>530</v>
      </c>
      <c r="M232" t="s">
        <v>1076</v>
      </c>
      <c r="N232" t="s">
        <v>860</v>
      </c>
      <c r="O232" t="s">
        <v>841</v>
      </c>
    </row>
    <row r="233" spans="1:15">
      <c r="A233" t="s">
        <v>531</v>
      </c>
      <c r="B233" t="s">
        <v>1087</v>
      </c>
      <c r="C233" t="s">
        <v>47</v>
      </c>
      <c r="D233" t="s">
        <v>50</v>
      </c>
      <c r="E233" t="s">
        <v>44</v>
      </c>
      <c r="F233" t="s">
        <v>1631</v>
      </c>
      <c r="G233" t="s">
        <v>1017</v>
      </c>
      <c r="H233" t="s">
        <v>1317</v>
      </c>
      <c r="I233" t="s">
        <v>1632</v>
      </c>
      <c r="J233" t="s">
        <v>814</v>
      </c>
      <c r="K233" t="s">
        <v>839</v>
      </c>
      <c r="L233" t="s">
        <v>532</v>
      </c>
      <c r="M233" t="s">
        <v>1633</v>
      </c>
      <c r="N233" t="s">
        <v>1579</v>
      </c>
      <c r="O233" t="s">
        <v>910</v>
      </c>
    </row>
    <row r="234" spans="1:15">
      <c r="A234" t="s">
        <v>533</v>
      </c>
      <c r="B234" t="s">
        <v>896</v>
      </c>
      <c r="C234" t="s">
        <v>47</v>
      </c>
      <c r="D234" t="s">
        <v>55</v>
      </c>
      <c r="E234" t="s">
        <v>44</v>
      </c>
      <c r="F234" t="s">
        <v>1634</v>
      </c>
      <c r="G234" t="s">
        <v>117</v>
      </c>
      <c r="H234" t="s">
        <v>864</v>
      </c>
      <c r="I234" t="s">
        <v>1351</v>
      </c>
      <c r="J234" t="s">
        <v>857</v>
      </c>
      <c r="K234" t="s">
        <v>1333</v>
      </c>
      <c r="L234" t="s">
        <v>283</v>
      </c>
      <c r="M234" t="s">
        <v>1635</v>
      </c>
      <c r="N234" t="s">
        <v>1248</v>
      </c>
      <c r="O234" t="s">
        <v>1636</v>
      </c>
    </row>
    <row r="235" spans="1:15">
      <c r="A235" t="s">
        <v>534</v>
      </c>
      <c r="B235" t="s">
        <v>963</v>
      </c>
      <c r="C235" t="s">
        <v>47</v>
      </c>
      <c r="D235" t="s">
        <v>55</v>
      </c>
      <c r="E235" t="s">
        <v>40</v>
      </c>
      <c r="F235" t="s">
        <v>888</v>
      </c>
      <c r="G235" t="s">
        <v>355</v>
      </c>
      <c r="H235" t="s">
        <v>1149</v>
      </c>
      <c r="I235" t="s">
        <v>1263</v>
      </c>
      <c r="J235" t="s">
        <v>814</v>
      </c>
      <c r="K235" t="s">
        <v>1136</v>
      </c>
      <c r="L235" t="s">
        <v>535</v>
      </c>
      <c r="M235" t="s">
        <v>816</v>
      </c>
      <c r="N235" t="s">
        <v>1637</v>
      </c>
      <c r="O235" t="s">
        <v>1638</v>
      </c>
    </row>
    <row r="236" spans="1:15">
      <c r="A236" t="s">
        <v>536</v>
      </c>
      <c r="B236" t="s">
        <v>1087</v>
      </c>
      <c r="C236" t="s">
        <v>47</v>
      </c>
      <c r="D236" t="s">
        <v>50</v>
      </c>
      <c r="E236" t="s">
        <v>40</v>
      </c>
      <c r="F236" t="s">
        <v>1210</v>
      </c>
      <c r="G236" t="s">
        <v>266</v>
      </c>
      <c r="H236" t="s">
        <v>908</v>
      </c>
      <c r="I236" t="s">
        <v>1639</v>
      </c>
      <c r="J236" t="s">
        <v>814</v>
      </c>
      <c r="K236" t="s">
        <v>1025</v>
      </c>
      <c r="L236" t="s">
        <v>159</v>
      </c>
      <c r="M236" t="s">
        <v>1640</v>
      </c>
      <c r="N236" t="s">
        <v>1579</v>
      </c>
      <c r="O236" t="s">
        <v>1599</v>
      </c>
    </row>
    <row r="237" spans="1:15">
      <c r="A237" t="s">
        <v>537</v>
      </c>
      <c r="B237" t="s">
        <v>1366</v>
      </c>
      <c r="C237" t="s">
        <v>34</v>
      </c>
      <c r="D237" t="s">
        <v>55</v>
      </c>
      <c r="E237" t="s">
        <v>36</v>
      </c>
      <c r="F237" t="s">
        <v>1641</v>
      </c>
      <c r="G237" t="s">
        <v>1642</v>
      </c>
      <c r="H237" t="s">
        <v>1129</v>
      </c>
      <c r="I237" t="s">
        <v>1091</v>
      </c>
      <c r="J237" t="s">
        <v>814</v>
      </c>
      <c r="K237" t="s">
        <v>839</v>
      </c>
      <c r="L237" t="s">
        <v>190</v>
      </c>
      <c r="M237" t="s">
        <v>1486</v>
      </c>
      <c r="N237" t="s">
        <v>38</v>
      </c>
      <c r="O237" t="s">
        <v>846</v>
      </c>
    </row>
    <row r="238" spans="1:15">
      <c r="A238" t="s">
        <v>538</v>
      </c>
      <c r="B238" t="s">
        <v>826</v>
      </c>
      <c r="C238" t="s">
        <v>34</v>
      </c>
      <c r="D238" t="s">
        <v>50</v>
      </c>
      <c r="E238" t="s">
        <v>36</v>
      </c>
      <c r="F238" t="s">
        <v>1643</v>
      </c>
      <c r="G238" t="s">
        <v>865</v>
      </c>
      <c r="H238" t="s">
        <v>1644</v>
      </c>
      <c r="I238" t="s">
        <v>1232</v>
      </c>
      <c r="J238" t="s">
        <v>814</v>
      </c>
      <c r="K238" t="s">
        <v>969</v>
      </c>
      <c r="L238" t="s">
        <v>539</v>
      </c>
      <c r="M238" t="s">
        <v>841</v>
      </c>
      <c r="N238" t="s">
        <v>959</v>
      </c>
      <c r="O238" t="s">
        <v>841</v>
      </c>
    </row>
    <row r="239" spans="1:15">
      <c r="A239" t="s">
        <v>540</v>
      </c>
      <c r="B239" t="s">
        <v>903</v>
      </c>
      <c r="C239" t="s">
        <v>34</v>
      </c>
      <c r="D239" t="s">
        <v>35</v>
      </c>
      <c r="E239" t="s">
        <v>40</v>
      </c>
      <c r="F239" t="s">
        <v>1340</v>
      </c>
      <c r="G239" t="s">
        <v>1435</v>
      </c>
      <c r="H239" t="s">
        <v>1634</v>
      </c>
      <c r="I239" t="s">
        <v>1645</v>
      </c>
      <c r="J239" t="s">
        <v>814</v>
      </c>
      <c r="K239" t="s">
        <v>999</v>
      </c>
      <c r="L239" t="s">
        <v>541</v>
      </c>
      <c r="M239" t="s">
        <v>1646</v>
      </c>
      <c r="N239" t="s">
        <v>1159</v>
      </c>
      <c r="O239" t="s">
        <v>1647</v>
      </c>
    </row>
    <row r="240" spans="1:15">
      <c r="A240" t="s">
        <v>542</v>
      </c>
      <c r="B240" t="s">
        <v>896</v>
      </c>
      <c r="C240" t="s">
        <v>47</v>
      </c>
      <c r="D240" t="s">
        <v>35</v>
      </c>
      <c r="E240" t="s">
        <v>44</v>
      </c>
      <c r="F240" t="s">
        <v>1139</v>
      </c>
      <c r="G240" t="s">
        <v>266</v>
      </c>
      <c r="H240" t="s">
        <v>1172</v>
      </c>
      <c r="I240" t="s">
        <v>1300</v>
      </c>
      <c r="J240" t="s">
        <v>857</v>
      </c>
      <c r="K240" t="s">
        <v>839</v>
      </c>
      <c r="L240" t="s">
        <v>197</v>
      </c>
      <c r="M240" t="s">
        <v>1648</v>
      </c>
      <c r="N240" t="s">
        <v>908</v>
      </c>
      <c r="O240" t="s">
        <v>1235</v>
      </c>
    </row>
    <row r="241" spans="1:15">
      <c r="A241" t="s">
        <v>543</v>
      </c>
      <c r="B241" t="s">
        <v>1087</v>
      </c>
      <c r="C241" t="s">
        <v>34</v>
      </c>
      <c r="D241" t="s">
        <v>50</v>
      </c>
      <c r="E241" t="s">
        <v>40</v>
      </c>
      <c r="F241" t="s">
        <v>1649</v>
      </c>
      <c r="G241" t="s">
        <v>120</v>
      </c>
      <c r="H241" t="s">
        <v>1182</v>
      </c>
      <c r="I241" t="s">
        <v>1164</v>
      </c>
      <c r="J241" t="s">
        <v>814</v>
      </c>
      <c r="K241" t="s">
        <v>1318</v>
      </c>
      <c r="L241" t="s">
        <v>387</v>
      </c>
      <c r="M241" t="s">
        <v>1650</v>
      </c>
      <c r="N241" t="s">
        <v>1295</v>
      </c>
      <c r="O241" t="s">
        <v>841</v>
      </c>
    </row>
    <row r="242" spans="1:15">
      <c r="A242" t="s">
        <v>544</v>
      </c>
      <c r="B242" t="s">
        <v>861</v>
      </c>
      <c r="C242" t="s">
        <v>47</v>
      </c>
      <c r="D242" t="s">
        <v>55</v>
      </c>
      <c r="E242" t="s">
        <v>44</v>
      </c>
      <c r="F242" t="s">
        <v>1456</v>
      </c>
      <c r="G242" t="s">
        <v>107</v>
      </c>
      <c r="H242" t="s">
        <v>1409</v>
      </c>
      <c r="I242" t="s">
        <v>1410</v>
      </c>
      <c r="J242" t="s">
        <v>814</v>
      </c>
      <c r="K242" t="s">
        <v>1044</v>
      </c>
      <c r="L242" t="s">
        <v>270</v>
      </c>
      <c r="M242" t="s">
        <v>1052</v>
      </c>
      <c r="N242" t="s">
        <v>1159</v>
      </c>
      <c r="O242" t="s">
        <v>925</v>
      </c>
    </row>
    <row r="243" spans="1:15">
      <c r="A243" t="s">
        <v>545</v>
      </c>
      <c r="B243" t="s">
        <v>1127</v>
      </c>
      <c r="C243" t="s">
        <v>47</v>
      </c>
      <c r="D243" t="s">
        <v>55</v>
      </c>
      <c r="E243" t="s">
        <v>44</v>
      </c>
      <c r="F243" t="s">
        <v>981</v>
      </c>
      <c r="G243" t="s">
        <v>1651</v>
      </c>
      <c r="H243" t="s">
        <v>1531</v>
      </c>
      <c r="I243" t="s">
        <v>1652</v>
      </c>
      <c r="J243" t="s">
        <v>814</v>
      </c>
      <c r="K243" t="s">
        <v>886</v>
      </c>
      <c r="L243" t="s">
        <v>546</v>
      </c>
      <c r="M243" t="s">
        <v>1573</v>
      </c>
      <c r="N243" t="s">
        <v>841</v>
      </c>
      <c r="O243" t="s">
        <v>547</v>
      </c>
    </row>
    <row r="244" spans="1:15">
      <c r="A244" t="s">
        <v>548</v>
      </c>
      <c r="B244" t="s">
        <v>1016</v>
      </c>
      <c r="C244" t="s">
        <v>47</v>
      </c>
      <c r="D244" t="s">
        <v>35</v>
      </c>
      <c r="E244" t="s">
        <v>36</v>
      </c>
      <c r="F244" t="s">
        <v>1653</v>
      </c>
      <c r="G244" t="s">
        <v>1133</v>
      </c>
      <c r="H244" t="s">
        <v>1654</v>
      </c>
      <c r="I244" t="s">
        <v>1072</v>
      </c>
      <c r="J244" t="s">
        <v>857</v>
      </c>
      <c r="K244" t="s">
        <v>1155</v>
      </c>
      <c r="L244" t="s">
        <v>207</v>
      </c>
      <c r="M244" t="s">
        <v>1228</v>
      </c>
      <c r="N244" t="s">
        <v>1029</v>
      </c>
      <c r="O244" t="s">
        <v>1655</v>
      </c>
    </row>
    <row r="245" spans="1:15">
      <c r="A245" t="s">
        <v>549</v>
      </c>
      <c r="B245" t="s">
        <v>876</v>
      </c>
      <c r="C245" t="s">
        <v>34</v>
      </c>
      <c r="D245" t="s">
        <v>50</v>
      </c>
      <c r="E245" t="s">
        <v>44</v>
      </c>
      <c r="F245" t="s">
        <v>1639</v>
      </c>
      <c r="G245" t="s">
        <v>486</v>
      </c>
      <c r="H245" t="s">
        <v>1308</v>
      </c>
      <c r="I245" t="s">
        <v>1656</v>
      </c>
      <c r="J245" t="s">
        <v>857</v>
      </c>
      <c r="K245" t="s">
        <v>1410</v>
      </c>
      <c r="L245" t="s">
        <v>550</v>
      </c>
      <c r="M245" t="s">
        <v>1657</v>
      </c>
      <c r="N245" t="s">
        <v>839</v>
      </c>
      <c r="O245" t="s">
        <v>118</v>
      </c>
    </row>
    <row r="246" spans="1:15">
      <c r="A246" t="s">
        <v>551</v>
      </c>
      <c r="B246" t="s">
        <v>861</v>
      </c>
      <c r="C246" t="s">
        <v>47</v>
      </c>
      <c r="D246" t="s">
        <v>35</v>
      </c>
      <c r="E246" t="s">
        <v>44</v>
      </c>
      <c r="F246" t="s">
        <v>1139</v>
      </c>
      <c r="G246" t="s">
        <v>131</v>
      </c>
      <c r="H246" t="s">
        <v>1291</v>
      </c>
      <c r="I246" t="s">
        <v>1557</v>
      </c>
      <c r="J246" t="s">
        <v>814</v>
      </c>
      <c r="K246" t="s">
        <v>839</v>
      </c>
      <c r="L246" t="s">
        <v>552</v>
      </c>
      <c r="M246" t="s">
        <v>824</v>
      </c>
      <c r="N246" t="s">
        <v>886</v>
      </c>
      <c r="O246" t="s">
        <v>1285</v>
      </c>
    </row>
    <row r="247" spans="1:15">
      <c r="A247" t="s">
        <v>553</v>
      </c>
      <c r="B247" t="s">
        <v>986</v>
      </c>
      <c r="C247" t="s">
        <v>34</v>
      </c>
      <c r="D247" t="s">
        <v>35</v>
      </c>
      <c r="E247" t="s">
        <v>44</v>
      </c>
      <c r="F247" t="s">
        <v>1117</v>
      </c>
      <c r="G247" t="s">
        <v>180</v>
      </c>
      <c r="H247" t="s">
        <v>1118</v>
      </c>
      <c r="I247" t="s">
        <v>1658</v>
      </c>
      <c r="J247" t="s">
        <v>814</v>
      </c>
      <c r="K247" t="s">
        <v>839</v>
      </c>
      <c r="L247" t="s">
        <v>554</v>
      </c>
      <c r="M247" t="s">
        <v>876</v>
      </c>
      <c r="N247" t="s">
        <v>841</v>
      </c>
      <c r="O247" t="s">
        <v>841</v>
      </c>
    </row>
    <row r="248" spans="1:15">
      <c r="A248" t="s">
        <v>555</v>
      </c>
      <c r="B248" t="s">
        <v>1002</v>
      </c>
      <c r="C248" t="s">
        <v>47</v>
      </c>
      <c r="D248" t="s">
        <v>58</v>
      </c>
      <c r="E248" t="s">
        <v>36</v>
      </c>
      <c r="F248" t="s">
        <v>887</v>
      </c>
      <c r="G248" t="s">
        <v>1311</v>
      </c>
      <c r="H248" t="s">
        <v>1350</v>
      </c>
      <c r="I248" t="s">
        <v>1188</v>
      </c>
      <c r="J248" t="s">
        <v>857</v>
      </c>
      <c r="K248" t="s">
        <v>898</v>
      </c>
      <c r="L248" t="s">
        <v>556</v>
      </c>
      <c r="M248" t="s">
        <v>1659</v>
      </c>
      <c r="N248" t="s">
        <v>841</v>
      </c>
      <c r="O248" t="s">
        <v>1343</v>
      </c>
    </row>
    <row r="249" spans="1:15">
      <c r="A249" t="s">
        <v>557</v>
      </c>
      <c r="B249" t="s">
        <v>869</v>
      </c>
      <c r="C249" t="s">
        <v>34</v>
      </c>
      <c r="D249" t="s">
        <v>35</v>
      </c>
      <c r="E249" t="s">
        <v>40</v>
      </c>
      <c r="F249" t="s">
        <v>1660</v>
      </c>
      <c r="G249" t="s">
        <v>1661</v>
      </c>
      <c r="H249" t="s">
        <v>1662</v>
      </c>
      <c r="I249" t="s">
        <v>1370</v>
      </c>
      <c r="J249" t="s">
        <v>857</v>
      </c>
      <c r="K249" t="s">
        <v>1410</v>
      </c>
      <c r="L249" t="s">
        <v>558</v>
      </c>
      <c r="M249" t="s">
        <v>1576</v>
      </c>
      <c r="N249" t="s">
        <v>1264</v>
      </c>
      <c r="O249" t="s">
        <v>70</v>
      </c>
    </row>
    <row r="250" spans="1:15">
      <c r="A250" t="s">
        <v>559</v>
      </c>
      <c r="B250" t="s">
        <v>1087</v>
      </c>
      <c r="C250" t="s">
        <v>34</v>
      </c>
      <c r="D250" t="s">
        <v>35</v>
      </c>
      <c r="E250" t="s">
        <v>40</v>
      </c>
      <c r="F250" t="s">
        <v>1117</v>
      </c>
      <c r="G250" t="s">
        <v>1663</v>
      </c>
      <c r="H250" t="s">
        <v>1222</v>
      </c>
      <c r="I250" t="s">
        <v>1410</v>
      </c>
      <c r="J250" t="s">
        <v>814</v>
      </c>
      <c r="K250" t="s">
        <v>980</v>
      </c>
      <c r="L250" t="s">
        <v>560</v>
      </c>
      <c r="M250" t="s">
        <v>1076</v>
      </c>
      <c r="N250" t="s">
        <v>1612</v>
      </c>
      <c r="O250" t="s">
        <v>1123</v>
      </c>
    </row>
    <row r="251" spans="1:15">
      <c r="A251" t="s">
        <v>561</v>
      </c>
      <c r="B251" t="s">
        <v>849</v>
      </c>
      <c r="C251" t="s">
        <v>47</v>
      </c>
      <c r="D251" t="s">
        <v>35</v>
      </c>
      <c r="E251" t="s">
        <v>36</v>
      </c>
      <c r="F251" t="s">
        <v>1664</v>
      </c>
      <c r="G251" t="s">
        <v>899</v>
      </c>
      <c r="H251" t="s">
        <v>1395</v>
      </c>
      <c r="I251" t="s">
        <v>1232</v>
      </c>
      <c r="J251" t="s">
        <v>857</v>
      </c>
      <c r="K251" t="s">
        <v>839</v>
      </c>
      <c r="L251" t="s">
        <v>342</v>
      </c>
      <c r="M251" t="s">
        <v>1629</v>
      </c>
      <c r="N251" t="s">
        <v>1272</v>
      </c>
      <c r="O251" t="s">
        <v>889</v>
      </c>
    </row>
    <row r="252" spans="1:15">
      <c r="A252" t="s">
        <v>562</v>
      </c>
      <c r="B252" t="s">
        <v>809</v>
      </c>
      <c r="C252" t="s">
        <v>34</v>
      </c>
      <c r="D252" t="s">
        <v>35</v>
      </c>
      <c r="E252" t="s">
        <v>36</v>
      </c>
      <c r="F252" t="s">
        <v>1665</v>
      </c>
      <c r="G252" t="s">
        <v>1314</v>
      </c>
      <c r="H252" t="s">
        <v>885</v>
      </c>
      <c r="I252" t="s">
        <v>1666</v>
      </c>
      <c r="J252" t="s">
        <v>814</v>
      </c>
      <c r="K252" t="s">
        <v>839</v>
      </c>
      <c r="L252" t="s">
        <v>563</v>
      </c>
      <c r="M252" t="s">
        <v>1007</v>
      </c>
      <c r="N252" t="s">
        <v>1011</v>
      </c>
      <c r="O252" t="s">
        <v>1224</v>
      </c>
    </row>
    <row r="253" spans="1:15">
      <c r="A253" t="s">
        <v>564</v>
      </c>
      <c r="B253" t="s">
        <v>1052</v>
      </c>
      <c r="C253" t="s">
        <v>34</v>
      </c>
      <c r="D253" t="s">
        <v>35</v>
      </c>
      <c r="E253" t="s">
        <v>36</v>
      </c>
      <c r="F253" t="s">
        <v>1324</v>
      </c>
      <c r="G253" t="s">
        <v>1667</v>
      </c>
      <c r="H253" t="s">
        <v>870</v>
      </c>
      <c r="I253" t="s">
        <v>1080</v>
      </c>
      <c r="J253" t="s">
        <v>814</v>
      </c>
      <c r="K253" t="s">
        <v>839</v>
      </c>
      <c r="L253" t="s">
        <v>950</v>
      </c>
      <c r="M253" t="s">
        <v>909</v>
      </c>
      <c r="N253" t="s">
        <v>1212</v>
      </c>
      <c r="O253" t="s">
        <v>841</v>
      </c>
    </row>
    <row r="254" spans="1:15">
      <c r="A254" t="s">
        <v>565</v>
      </c>
      <c r="B254" t="s">
        <v>840</v>
      </c>
      <c r="C254" t="s">
        <v>47</v>
      </c>
      <c r="D254" t="s">
        <v>50</v>
      </c>
      <c r="E254" t="s">
        <v>44</v>
      </c>
      <c r="F254" t="s">
        <v>1668</v>
      </c>
      <c r="G254" t="s">
        <v>566</v>
      </c>
      <c r="H254" t="s">
        <v>1036</v>
      </c>
      <c r="I254" t="s">
        <v>1669</v>
      </c>
      <c r="J254" t="s">
        <v>821</v>
      </c>
      <c r="K254" t="s">
        <v>1294</v>
      </c>
      <c r="L254" t="s">
        <v>567</v>
      </c>
      <c r="M254" t="s">
        <v>1670</v>
      </c>
      <c r="N254" t="s">
        <v>1133</v>
      </c>
      <c r="O254" t="s">
        <v>568</v>
      </c>
    </row>
    <row r="255" spans="1:15">
      <c r="A255" t="s">
        <v>569</v>
      </c>
      <c r="B255" t="s">
        <v>1671</v>
      </c>
      <c r="C255" t="s">
        <v>47</v>
      </c>
      <c r="D255" t="s">
        <v>35</v>
      </c>
      <c r="E255" t="s">
        <v>44</v>
      </c>
      <c r="F255" t="s">
        <v>570</v>
      </c>
      <c r="G255" t="s">
        <v>83</v>
      </c>
      <c r="H255" t="s">
        <v>1672</v>
      </c>
      <c r="I255" t="s">
        <v>1112</v>
      </c>
      <c r="J255" t="s">
        <v>814</v>
      </c>
      <c r="K255" t="s">
        <v>839</v>
      </c>
      <c r="L255" t="s">
        <v>532</v>
      </c>
      <c r="M255" t="s">
        <v>1673</v>
      </c>
      <c r="N255" t="s">
        <v>1065</v>
      </c>
      <c r="O255" t="s">
        <v>1440</v>
      </c>
    </row>
    <row r="256" spans="1:15">
      <c r="A256" t="s">
        <v>571</v>
      </c>
      <c r="B256" t="s">
        <v>1006</v>
      </c>
      <c r="C256" t="s">
        <v>47</v>
      </c>
      <c r="D256" t="s">
        <v>35</v>
      </c>
      <c r="E256" t="s">
        <v>44</v>
      </c>
      <c r="F256" t="s">
        <v>978</v>
      </c>
      <c r="G256" t="s">
        <v>133</v>
      </c>
      <c r="H256" t="s">
        <v>1674</v>
      </c>
      <c r="I256" t="s">
        <v>1362</v>
      </c>
      <c r="J256" t="s">
        <v>814</v>
      </c>
      <c r="K256" t="s">
        <v>910</v>
      </c>
      <c r="L256" t="s">
        <v>84</v>
      </c>
      <c r="M256" t="s">
        <v>1536</v>
      </c>
      <c r="N256" t="s">
        <v>1025</v>
      </c>
      <c r="O256" t="s">
        <v>1675</v>
      </c>
    </row>
    <row r="257" spans="1:15">
      <c r="A257" t="s">
        <v>572</v>
      </c>
      <c r="B257" t="s">
        <v>1363</v>
      </c>
      <c r="C257" t="s">
        <v>47</v>
      </c>
      <c r="D257" t="s">
        <v>74</v>
      </c>
      <c r="E257" t="s">
        <v>36</v>
      </c>
      <c r="F257" t="s">
        <v>1352</v>
      </c>
      <c r="G257" t="s">
        <v>1676</v>
      </c>
      <c r="H257" t="s">
        <v>1226</v>
      </c>
      <c r="I257" t="s">
        <v>1677</v>
      </c>
      <c r="J257" t="s">
        <v>814</v>
      </c>
      <c r="K257" t="s">
        <v>999</v>
      </c>
      <c r="L257" t="s">
        <v>573</v>
      </c>
      <c r="M257" t="s">
        <v>1269</v>
      </c>
      <c r="N257" t="s">
        <v>1038</v>
      </c>
      <c r="O257" t="s">
        <v>1678</v>
      </c>
    </row>
    <row r="258" spans="1:15">
      <c r="A258" t="s">
        <v>574</v>
      </c>
      <c r="B258" t="s">
        <v>869</v>
      </c>
      <c r="C258" t="s">
        <v>47</v>
      </c>
      <c r="D258" t="s">
        <v>35</v>
      </c>
      <c r="E258" t="s">
        <v>44</v>
      </c>
      <c r="F258" t="s">
        <v>1203</v>
      </c>
      <c r="G258" t="s">
        <v>575</v>
      </c>
      <c r="H258" t="s">
        <v>887</v>
      </c>
      <c r="I258" t="s">
        <v>1478</v>
      </c>
      <c r="J258" t="s">
        <v>857</v>
      </c>
      <c r="K258" t="s">
        <v>1140</v>
      </c>
      <c r="L258" t="s">
        <v>214</v>
      </c>
      <c r="M258" t="s">
        <v>841</v>
      </c>
      <c r="N258" t="s">
        <v>841</v>
      </c>
      <c r="O258" t="s">
        <v>576</v>
      </c>
    </row>
    <row r="259" spans="1:15">
      <c r="A259" t="s">
        <v>577</v>
      </c>
      <c r="B259" t="s">
        <v>1166</v>
      </c>
      <c r="C259" t="s">
        <v>34</v>
      </c>
      <c r="D259" t="s">
        <v>35</v>
      </c>
      <c r="E259" t="s">
        <v>44</v>
      </c>
      <c r="F259" t="s">
        <v>1679</v>
      </c>
      <c r="G259" t="s">
        <v>1381</v>
      </c>
      <c r="H259" t="s">
        <v>980</v>
      </c>
      <c r="I259" t="s">
        <v>1164</v>
      </c>
      <c r="J259" t="s">
        <v>814</v>
      </c>
      <c r="K259" t="s">
        <v>1038</v>
      </c>
      <c r="L259" t="s">
        <v>358</v>
      </c>
      <c r="M259" t="s">
        <v>1680</v>
      </c>
      <c r="N259" t="s">
        <v>967</v>
      </c>
      <c r="O259" t="s">
        <v>425</v>
      </c>
    </row>
    <row r="260" spans="1:15">
      <c r="A260" t="s">
        <v>578</v>
      </c>
      <c r="B260" t="s">
        <v>1087</v>
      </c>
      <c r="C260" t="s">
        <v>34</v>
      </c>
      <c r="D260" t="s">
        <v>74</v>
      </c>
      <c r="E260" t="s">
        <v>44</v>
      </c>
      <c r="F260" t="s">
        <v>1681</v>
      </c>
      <c r="G260" t="s">
        <v>579</v>
      </c>
      <c r="H260" t="s">
        <v>1682</v>
      </c>
      <c r="I260" t="s">
        <v>1683</v>
      </c>
      <c r="J260" t="s">
        <v>821</v>
      </c>
      <c r="K260" t="s">
        <v>316</v>
      </c>
      <c r="L260" t="s">
        <v>1015</v>
      </c>
      <c r="M260" t="s">
        <v>919</v>
      </c>
      <c r="N260" t="s">
        <v>886</v>
      </c>
      <c r="O260" t="s">
        <v>567</v>
      </c>
    </row>
    <row r="261" spans="1:15">
      <c r="A261" t="s">
        <v>580</v>
      </c>
      <c r="B261" t="s">
        <v>809</v>
      </c>
      <c r="C261" t="s">
        <v>34</v>
      </c>
      <c r="D261" t="s">
        <v>50</v>
      </c>
      <c r="E261" t="s">
        <v>40</v>
      </c>
      <c r="F261" t="s">
        <v>1684</v>
      </c>
      <c r="G261" t="s">
        <v>814</v>
      </c>
      <c r="H261" t="s">
        <v>1550</v>
      </c>
      <c r="I261" t="s">
        <v>1550</v>
      </c>
      <c r="J261" t="s">
        <v>814</v>
      </c>
      <c r="K261" t="s">
        <v>980</v>
      </c>
      <c r="L261" t="s">
        <v>581</v>
      </c>
      <c r="M261" t="s">
        <v>1517</v>
      </c>
      <c r="N261" t="s">
        <v>1285</v>
      </c>
      <c r="O261" t="s">
        <v>918</v>
      </c>
    </row>
    <row r="262" spans="1:15">
      <c r="A262" t="s">
        <v>582</v>
      </c>
      <c r="B262" t="s">
        <v>861</v>
      </c>
      <c r="C262" t="s">
        <v>47</v>
      </c>
      <c r="D262" t="s">
        <v>74</v>
      </c>
      <c r="E262" t="s">
        <v>36</v>
      </c>
      <c r="F262" t="s">
        <v>1142</v>
      </c>
      <c r="G262" t="s">
        <v>1277</v>
      </c>
      <c r="H262" t="s">
        <v>1685</v>
      </c>
      <c r="I262" t="s">
        <v>1303</v>
      </c>
      <c r="J262" t="s">
        <v>857</v>
      </c>
      <c r="K262" t="s">
        <v>1333</v>
      </c>
      <c r="L262" t="s">
        <v>583</v>
      </c>
      <c r="M262" t="s">
        <v>1686</v>
      </c>
      <c r="N262" t="s">
        <v>1599</v>
      </c>
      <c r="O262" t="s">
        <v>584</v>
      </c>
    </row>
    <row r="263" spans="1:15">
      <c r="A263" t="s">
        <v>585</v>
      </c>
      <c r="B263" t="s">
        <v>934</v>
      </c>
      <c r="C263" t="s">
        <v>47</v>
      </c>
      <c r="D263" t="s">
        <v>35</v>
      </c>
      <c r="E263" t="s">
        <v>44</v>
      </c>
      <c r="F263" t="s">
        <v>1271</v>
      </c>
      <c r="G263" t="s">
        <v>1687</v>
      </c>
      <c r="H263" t="s">
        <v>1688</v>
      </c>
      <c r="I263" t="s">
        <v>1240</v>
      </c>
      <c r="J263" t="s">
        <v>857</v>
      </c>
      <c r="K263" t="s">
        <v>818</v>
      </c>
      <c r="L263" t="s">
        <v>586</v>
      </c>
      <c r="M263" t="s">
        <v>1433</v>
      </c>
      <c r="N263" t="s">
        <v>1253</v>
      </c>
      <c r="O263" t="s">
        <v>1678</v>
      </c>
    </row>
    <row r="264" spans="1:15">
      <c r="A264" t="s">
        <v>587</v>
      </c>
      <c r="B264" t="s">
        <v>1016</v>
      </c>
      <c r="C264" t="s">
        <v>34</v>
      </c>
      <c r="D264" t="s">
        <v>50</v>
      </c>
      <c r="E264" t="s">
        <v>36</v>
      </c>
      <c r="F264" t="s">
        <v>588</v>
      </c>
      <c r="G264" t="s">
        <v>1029</v>
      </c>
      <c r="H264" t="s">
        <v>1689</v>
      </c>
      <c r="I264" t="s">
        <v>1460</v>
      </c>
      <c r="J264" t="s">
        <v>814</v>
      </c>
      <c r="K264" t="s">
        <v>1333</v>
      </c>
      <c r="L264" t="s">
        <v>97</v>
      </c>
      <c r="M264" t="s">
        <v>845</v>
      </c>
      <c r="N264" t="s">
        <v>1347</v>
      </c>
      <c r="O264" t="s">
        <v>1690</v>
      </c>
    </row>
    <row r="265" spans="1:15">
      <c r="A265" t="s">
        <v>589</v>
      </c>
      <c r="B265" t="s">
        <v>903</v>
      </c>
      <c r="C265" t="s">
        <v>34</v>
      </c>
      <c r="D265" t="s">
        <v>35</v>
      </c>
      <c r="E265" t="s">
        <v>44</v>
      </c>
      <c r="F265" t="s">
        <v>1050</v>
      </c>
      <c r="G265" t="s">
        <v>187</v>
      </c>
      <c r="H265" t="s">
        <v>1206</v>
      </c>
      <c r="I265" t="s">
        <v>1246</v>
      </c>
      <c r="J265" t="s">
        <v>814</v>
      </c>
      <c r="K265" t="s">
        <v>1136</v>
      </c>
      <c r="L265" t="s">
        <v>255</v>
      </c>
      <c r="M265" t="s">
        <v>896</v>
      </c>
      <c r="N265" t="s">
        <v>1675</v>
      </c>
      <c r="O265" t="s">
        <v>1213</v>
      </c>
    </row>
    <row r="266" spans="1:15">
      <c r="A266" t="s">
        <v>590</v>
      </c>
      <c r="B266" t="s">
        <v>919</v>
      </c>
      <c r="C266" t="s">
        <v>47</v>
      </c>
      <c r="D266" t="s">
        <v>35</v>
      </c>
      <c r="E266" t="s">
        <v>40</v>
      </c>
      <c r="F266" t="s">
        <v>920</v>
      </c>
      <c r="G266" t="s">
        <v>196</v>
      </c>
      <c r="H266" t="s">
        <v>935</v>
      </c>
      <c r="I266" t="s">
        <v>1351</v>
      </c>
      <c r="J266" t="s">
        <v>814</v>
      </c>
      <c r="K266" t="s">
        <v>980</v>
      </c>
      <c r="L266" t="s">
        <v>251</v>
      </c>
      <c r="M266" t="s">
        <v>1085</v>
      </c>
      <c r="N266" t="s">
        <v>1611</v>
      </c>
      <c r="O266" t="s">
        <v>825</v>
      </c>
    </row>
    <row r="267" spans="1:15">
      <c r="A267" t="s">
        <v>591</v>
      </c>
      <c r="B267" t="s">
        <v>1002</v>
      </c>
      <c r="C267" t="s">
        <v>34</v>
      </c>
      <c r="D267" t="s">
        <v>50</v>
      </c>
      <c r="E267" t="s">
        <v>44</v>
      </c>
      <c r="F267" t="s">
        <v>1048</v>
      </c>
      <c r="G267" t="s">
        <v>1691</v>
      </c>
      <c r="H267" t="s">
        <v>1546</v>
      </c>
      <c r="I267" t="s">
        <v>1140</v>
      </c>
      <c r="J267" t="s">
        <v>814</v>
      </c>
      <c r="K267" t="s">
        <v>839</v>
      </c>
      <c r="L267" t="s">
        <v>592</v>
      </c>
      <c r="M267" t="s">
        <v>1692</v>
      </c>
      <c r="N267" t="s">
        <v>1264</v>
      </c>
      <c r="O267" t="s">
        <v>841</v>
      </c>
    </row>
    <row r="268" spans="1:15">
      <c r="A268" t="s">
        <v>593</v>
      </c>
      <c r="B268" t="s">
        <v>986</v>
      </c>
      <c r="C268" t="s">
        <v>47</v>
      </c>
      <c r="D268" t="s">
        <v>35</v>
      </c>
      <c r="E268" t="s">
        <v>40</v>
      </c>
      <c r="F268" t="s">
        <v>1693</v>
      </c>
      <c r="G268" t="s">
        <v>230</v>
      </c>
      <c r="H268" t="s">
        <v>1121</v>
      </c>
      <c r="I268" t="s">
        <v>1694</v>
      </c>
      <c r="J268" t="s">
        <v>814</v>
      </c>
      <c r="K268" t="s">
        <v>997</v>
      </c>
      <c r="L268" t="s">
        <v>594</v>
      </c>
      <c r="M268" t="s">
        <v>1695</v>
      </c>
      <c r="N268" t="s">
        <v>949</v>
      </c>
      <c r="O268" t="s">
        <v>1567</v>
      </c>
    </row>
    <row r="269" spans="1:15">
      <c r="A269" t="s">
        <v>595</v>
      </c>
      <c r="B269" t="s">
        <v>1119</v>
      </c>
      <c r="C269" t="s">
        <v>34</v>
      </c>
      <c r="D269" t="s">
        <v>35</v>
      </c>
      <c r="E269" t="s">
        <v>36</v>
      </c>
      <c r="F269" t="s">
        <v>1369</v>
      </c>
      <c r="G269" t="s">
        <v>858</v>
      </c>
      <c r="H269" t="s">
        <v>1696</v>
      </c>
      <c r="I269" t="s">
        <v>1697</v>
      </c>
      <c r="J269" t="s">
        <v>857</v>
      </c>
      <c r="K269" t="s">
        <v>1038</v>
      </c>
      <c r="L269" t="s">
        <v>596</v>
      </c>
      <c r="M269" t="s">
        <v>1686</v>
      </c>
      <c r="N269" t="s">
        <v>910</v>
      </c>
      <c r="O269" t="s">
        <v>1501</v>
      </c>
    </row>
    <row r="270" spans="1:15">
      <c r="A270" t="s">
        <v>597</v>
      </c>
      <c r="B270" t="s">
        <v>941</v>
      </c>
      <c r="C270" t="s">
        <v>47</v>
      </c>
      <c r="D270" t="s">
        <v>35</v>
      </c>
      <c r="E270" t="s">
        <v>36</v>
      </c>
      <c r="F270" t="s">
        <v>937</v>
      </c>
      <c r="G270" t="s">
        <v>1663</v>
      </c>
      <c r="H270" t="s">
        <v>1490</v>
      </c>
      <c r="I270" t="s">
        <v>1698</v>
      </c>
      <c r="J270" t="s">
        <v>814</v>
      </c>
      <c r="K270" t="s">
        <v>839</v>
      </c>
      <c r="L270" t="s">
        <v>598</v>
      </c>
      <c r="M270" t="s">
        <v>1228</v>
      </c>
      <c r="N270" t="s">
        <v>980</v>
      </c>
      <c r="O270" t="s">
        <v>841</v>
      </c>
    </row>
    <row r="271" spans="1:15">
      <c r="A271" t="s">
        <v>599</v>
      </c>
      <c r="B271" t="s">
        <v>869</v>
      </c>
      <c r="C271" t="s">
        <v>34</v>
      </c>
      <c r="D271" t="s">
        <v>50</v>
      </c>
      <c r="E271" t="s">
        <v>44</v>
      </c>
      <c r="F271" t="s">
        <v>1699</v>
      </c>
      <c r="G271" t="s">
        <v>301</v>
      </c>
      <c r="H271" t="s">
        <v>1700</v>
      </c>
      <c r="I271" t="s">
        <v>945</v>
      </c>
      <c r="J271" t="s">
        <v>814</v>
      </c>
      <c r="K271" t="s">
        <v>815</v>
      </c>
      <c r="L271" t="s">
        <v>42</v>
      </c>
      <c r="M271" t="s">
        <v>1613</v>
      </c>
      <c r="N271" t="s">
        <v>1065</v>
      </c>
      <c r="O271" t="s">
        <v>1257</v>
      </c>
    </row>
    <row r="272" spans="1:15">
      <c r="A272" t="s">
        <v>600</v>
      </c>
      <c r="B272" t="s">
        <v>896</v>
      </c>
      <c r="C272" t="s">
        <v>47</v>
      </c>
      <c r="D272" t="s">
        <v>55</v>
      </c>
      <c r="E272" t="s">
        <v>44</v>
      </c>
      <c r="F272" t="s">
        <v>1307</v>
      </c>
      <c r="G272" t="s">
        <v>41</v>
      </c>
      <c r="H272" t="s">
        <v>1632</v>
      </c>
      <c r="I272" t="s">
        <v>1232</v>
      </c>
      <c r="J272" t="s">
        <v>814</v>
      </c>
      <c r="K272" t="s">
        <v>1357</v>
      </c>
      <c r="L272" t="s">
        <v>601</v>
      </c>
      <c r="M272" t="s">
        <v>1033</v>
      </c>
      <c r="N272" t="s">
        <v>815</v>
      </c>
      <c r="O272" t="s">
        <v>1067</v>
      </c>
    </row>
    <row r="273" spans="1:15">
      <c r="A273" t="s">
        <v>602</v>
      </c>
      <c r="B273" t="s">
        <v>950</v>
      </c>
      <c r="C273" t="s">
        <v>47</v>
      </c>
      <c r="D273" t="s">
        <v>58</v>
      </c>
      <c r="E273" t="s">
        <v>36</v>
      </c>
      <c r="F273" t="s">
        <v>1701</v>
      </c>
      <c r="G273" t="s">
        <v>1245</v>
      </c>
      <c r="H273" t="s">
        <v>870</v>
      </c>
      <c r="I273" t="s">
        <v>892</v>
      </c>
      <c r="J273" t="s">
        <v>857</v>
      </c>
      <c r="K273" t="s">
        <v>898</v>
      </c>
      <c r="L273" t="s">
        <v>930</v>
      </c>
      <c r="M273" t="s">
        <v>968</v>
      </c>
      <c r="N273" t="s">
        <v>846</v>
      </c>
      <c r="O273" t="s">
        <v>1567</v>
      </c>
    </row>
    <row r="274" spans="1:15">
      <c r="A274" t="s">
        <v>603</v>
      </c>
      <c r="B274" t="s">
        <v>941</v>
      </c>
      <c r="C274" t="s">
        <v>47</v>
      </c>
      <c r="D274" t="s">
        <v>74</v>
      </c>
      <c r="E274" t="s">
        <v>36</v>
      </c>
      <c r="F274" t="s">
        <v>1261</v>
      </c>
      <c r="G274" t="s">
        <v>1702</v>
      </c>
      <c r="H274" t="s">
        <v>1703</v>
      </c>
      <c r="I274" t="s">
        <v>848</v>
      </c>
      <c r="J274" t="s">
        <v>814</v>
      </c>
      <c r="K274" t="s">
        <v>1253</v>
      </c>
      <c r="L274" t="s">
        <v>155</v>
      </c>
      <c r="M274" t="s">
        <v>1704</v>
      </c>
      <c r="N274" t="s">
        <v>1046</v>
      </c>
      <c r="O274" t="s">
        <v>1705</v>
      </c>
    </row>
    <row r="275" spans="1:15">
      <c r="A275" t="s">
        <v>604</v>
      </c>
      <c r="B275" t="s">
        <v>1343</v>
      </c>
      <c r="C275" t="s">
        <v>47</v>
      </c>
      <c r="D275" t="s">
        <v>35</v>
      </c>
      <c r="E275" t="s">
        <v>36</v>
      </c>
      <c r="F275" t="s">
        <v>1117</v>
      </c>
      <c r="G275" t="s">
        <v>1706</v>
      </c>
      <c r="H275" t="s">
        <v>852</v>
      </c>
      <c r="I275" t="s">
        <v>1422</v>
      </c>
      <c r="J275" t="s">
        <v>857</v>
      </c>
      <c r="K275" t="s">
        <v>1160</v>
      </c>
      <c r="L275" t="s">
        <v>605</v>
      </c>
      <c r="M275" t="s">
        <v>993</v>
      </c>
      <c r="N275" t="s">
        <v>1417</v>
      </c>
      <c r="O275" t="s">
        <v>1096</v>
      </c>
    </row>
    <row r="276" spans="1:15">
      <c r="A276" t="s">
        <v>606</v>
      </c>
      <c r="B276" t="s">
        <v>963</v>
      </c>
      <c r="C276" t="s">
        <v>47</v>
      </c>
      <c r="D276" t="s">
        <v>50</v>
      </c>
      <c r="E276" t="s">
        <v>40</v>
      </c>
      <c r="F276" t="s">
        <v>837</v>
      </c>
      <c r="G276" t="s">
        <v>56</v>
      </c>
      <c r="H276" t="s">
        <v>1349</v>
      </c>
      <c r="I276" t="s">
        <v>1168</v>
      </c>
      <c r="J276" t="s">
        <v>821</v>
      </c>
      <c r="K276" t="s">
        <v>929</v>
      </c>
      <c r="L276" t="s">
        <v>607</v>
      </c>
      <c r="M276" t="s">
        <v>876</v>
      </c>
      <c r="N276" t="s">
        <v>38</v>
      </c>
      <c r="O276" t="s">
        <v>190</v>
      </c>
    </row>
    <row r="277" spans="1:15">
      <c r="A277" t="s">
        <v>608</v>
      </c>
      <c r="B277" t="s">
        <v>934</v>
      </c>
      <c r="C277" t="s">
        <v>47</v>
      </c>
      <c r="D277" t="s">
        <v>35</v>
      </c>
      <c r="E277" t="s">
        <v>36</v>
      </c>
      <c r="F277" t="s">
        <v>1457</v>
      </c>
      <c r="G277" t="s">
        <v>1552</v>
      </c>
      <c r="H277" t="s">
        <v>1129</v>
      </c>
      <c r="I277" t="s">
        <v>1707</v>
      </c>
      <c r="J277" t="s">
        <v>814</v>
      </c>
      <c r="K277" t="s">
        <v>839</v>
      </c>
      <c r="L277" t="s">
        <v>1708</v>
      </c>
      <c r="M277" t="s">
        <v>1709</v>
      </c>
      <c r="N277" t="s">
        <v>1160</v>
      </c>
      <c r="O277" t="s">
        <v>841</v>
      </c>
    </row>
    <row r="278" spans="1:15">
      <c r="A278" t="s">
        <v>609</v>
      </c>
      <c r="B278" t="s">
        <v>809</v>
      </c>
      <c r="C278" t="s">
        <v>34</v>
      </c>
      <c r="D278" t="s">
        <v>50</v>
      </c>
      <c r="E278" t="s">
        <v>36</v>
      </c>
      <c r="F278" t="s">
        <v>610</v>
      </c>
      <c r="G278" t="s">
        <v>1710</v>
      </c>
      <c r="H278" t="s">
        <v>916</v>
      </c>
      <c r="I278" t="s">
        <v>1311</v>
      </c>
      <c r="J278" t="s">
        <v>814</v>
      </c>
      <c r="K278" t="s">
        <v>839</v>
      </c>
      <c r="L278" t="s">
        <v>1711</v>
      </c>
      <c r="M278" t="s">
        <v>835</v>
      </c>
      <c r="N278" t="s">
        <v>841</v>
      </c>
      <c r="O278" t="s">
        <v>841</v>
      </c>
    </row>
    <row r="279" spans="1:15">
      <c r="A279" t="s">
        <v>611</v>
      </c>
      <c r="B279" t="s">
        <v>896</v>
      </c>
      <c r="C279" t="s">
        <v>47</v>
      </c>
      <c r="D279" t="s">
        <v>50</v>
      </c>
      <c r="E279" t="s">
        <v>36</v>
      </c>
      <c r="F279" t="s">
        <v>1416</v>
      </c>
      <c r="G279" t="s">
        <v>1712</v>
      </c>
      <c r="H279" t="s">
        <v>1713</v>
      </c>
      <c r="I279" t="s">
        <v>1513</v>
      </c>
      <c r="J279" t="s">
        <v>857</v>
      </c>
      <c r="K279" t="s">
        <v>839</v>
      </c>
      <c r="L279" t="s">
        <v>70</v>
      </c>
      <c r="M279" t="s">
        <v>1131</v>
      </c>
      <c r="N279" t="s">
        <v>110</v>
      </c>
      <c r="O279" t="s">
        <v>881</v>
      </c>
    </row>
    <row r="280" spans="1:15">
      <c r="A280" t="s">
        <v>612</v>
      </c>
      <c r="B280" t="s">
        <v>914</v>
      </c>
      <c r="C280" t="s">
        <v>47</v>
      </c>
      <c r="D280" t="s">
        <v>35</v>
      </c>
      <c r="E280" t="s">
        <v>44</v>
      </c>
      <c r="F280" t="s">
        <v>1714</v>
      </c>
      <c r="G280" t="s">
        <v>1450</v>
      </c>
      <c r="H280" t="s">
        <v>1715</v>
      </c>
      <c r="I280" t="s">
        <v>1716</v>
      </c>
      <c r="J280" t="s">
        <v>821</v>
      </c>
      <c r="K280" t="s">
        <v>1162</v>
      </c>
      <c r="L280" t="s">
        <v>613</v>
      </c>
      <c r="M280" t="s">
        <v>954</v>
      </c>
      <c r="N280" t="s">
        <v>978</v>
      </c>
      <c r="O280" t="s">
        <v>614</v>
      </c>
    </row>
    <row r="281" spans="1:15">
      <c r="A281" t="s">
        <v>615</v>
      </c>
      <c r="B281" t="s">
        <v>963</v>
      </c>
      <c r="C281" t="s">
        <v>34</v>
      </c>
      <c r="D281" t="s">
        <v>35</v>
      </c>
      <c r="E281" t="s">
        <v>36</v>
      </c>
      <c r="F281" t="s">
        <v>1717</v>
      </c>
      <c r="G281" t="s">
        <v>888</v>
      </c>
      <c r="H281" t="s">
        <v>1718</v>
      </c>
      <c r="I281" t="s">
        <v>862</v>
      </c>
      <c r="J281" t="s">
        <v>814</v>
      </c>
      <c r="K281" t="s">
        <v>833</v>
      </c>
      <c r="L281" t="s">
        <v>576</v>
      </c>
      <c r="M281" t="s">
        <v>841</v>
      </c>
      <c r="N281" t="s">
        <v>1212</v>
      </c>
      <c r="O281" t="s">
        <v>974</v>
      </c>
    </row>
    <row r="282" spans="1:15">
      <c r="A282" t="s">
        <v>616</v>
      </c>
      <c r="B282" t="s">
        <v>869</v>
      </c>
      <c r="C282" t="s">
        <v>47</v>
      </c>
      <c r="D282" t="s">
        <v>35</v>
      </c>
      <c r="E282" t="s">
        <v>44</v>
      </c>
      <c r="F282" t="s">
        <v>1619</v>
      </c>
      <c r="G282" t="s">
        <v>65</v>
      </c>
      <c r="H282" t="s">
        <v>1460</v>
      </c>
      <c r="I282" t="s">
        <v>819</v>
      </c>
      <c r="J282" t="s">
        <v>814</v>
      </c>
      <c r="K282" t="s">
        <v>1038</v>
      </c>
      <c r="L282" t="s">
        <v>1553</v>
      </c>
      <c r="M282" t="s">
        <v>1719</v>
      </c>
      <c r="N282" t="s">
        <v>825</v>
      </c>
      <c r="O282" t="s">
        <v>1720</v>
      </c>
    </row>
    <row r="283" spans="1:15">
      <c r="A283" t="s">
        <v>617</v>
      </c>
      <c r="B283" t="s">
        <v>963</v>
      </c>
      <c r="C283" t="s">
        <v>47</v>
      </c>
      <c r="D283" t="s">
        <v>35</v>
      </c>
      <c r="E283" t="s">
        <v>36</v>
      </c>
      <c r="F283" t="s">
        <v>911</v>
      </c>
      <c r="G283" t="s">
        <v>1721</v>
      </c>
      <c r="H283" t="s">
        <v>863</v>
      </c>
      <c r="I283" t="s">
        <v>1449</v>
      </c>
      <c r="J283" t="s">
        <v>814</v>
      </c>
      <c r="K283" t="s">
        <v>839</v>
      </c>
      <c r="L283" t="s">
        <v>462</v>
      </c>
      <c r="M283" t="s">
        <v>880</v>
      </c>
      <c r="N283" t="s">
        <v>1130</v>
      </c>
      <c r="O283" t="s">
        <v>1202</v>
      </c>
    </row>
    <row r="284" spans="1:15">
      <c r="A284" t="s">
        <v>618</v>
      </c>
      <c r="B284" t="s">
        <v>826</v>
      </c>
      <c r="C284" t="s">
        <v>47</v>
      </c>
      <c r="D284" t="s">
        <v>35</v>
      </c>
      <c r="E284" t="s">
        <v>40</v>
      </c>
      <c r="F284" t="s">
        <v>1628</v>
      </c>
      <c r="G284" t="s">
        <v>1722</v>
      </c>
      <c r="H284" t="s">
        <v>1723</v>
      </c>
      <c r="I284" t="s">
        <v>1724</v>
      </c>
      <c r="J284" t="s">
        <v>857</v>
      </c>
      <c r="K284" t="s">
        <v>1140</v>
      </c>
      <c r="L284" t="s">
        <v>619</v>
      </c>
      <c r="M284" t="s">
        <v>1633</v>
      </c>
      <c r="N284" t="s">
        <v>822</v>
      </c>
      <c r="O284" t="s">
        <v>150</v>
      </c>
    </row>
    <row r="285" spans="1:15">
      <c r="A285" t="s">
        <v>620</v>
      </c>
      <c r="B285" t="s">
        <v>835</v>
      </c>
      <c r="C285" t="s">
        <v>34</v>
      </c>
      <c r="D285" t="s">
        <v>35</v>
      </c>
      <c r="E285" t="s">
        <v>36</v>
      </c>
      <c r="F285" t="s">
        <v>1725</v>
      </c>
      <c r="G285" t="s">
        <v>1140</v>
      </c>
      <c r="H285" t="s">
        <v>1726</v>
      </c>
      <c r="I285" t="s">
        <v>1653</v>
      </c>
      <c r="J285" t="s">
        <v>857</v>
      </c>
      <c r="K285" t="s">
        <v>839</v>
      </c>
      <c r="L285" t="s">
        <v>444</v>
      </c>
      <c r="M285" t="s">
        <v>826</v>
      </c>
      <c r="N285" t="s">
        <v>1591</v>
      </c>
      <c r="O285" t="s">
        <v>1417</v>
      </c>
    </row>
    <row r="286" spans="1:15">
      <c r="A286" t="s">
        <v>621</v>
      </c>
      <c r="B286" t="s">
        <v>986</v>
      </c>
      <c r="C286" t="s">
        <v>34</v>
      </c>
      <c r="D286" t="s">
        <v>58</v>
      </c>
      <c r="E286" t="s">
        <v>44</v>
      </c>
      <c r="F286" t="s">
        <v>1009</v>
      </c>
      <c r="G286" t="s">
        <v>1446</v>
      </c>
      <c r="H286" t="s">
        <v>1727</v>
      </c>
      <c r="I286" t="s">
        <v>1222</v>
      </c>
      <c r="J286" t="s">
        <v>857</v>
      </c>
      <c r="K286" t="s">
        <v>908</v>
      </c>
      <c r="L286" t="s">
        <v>622</v>
      </c>
      <c r="M286" t="s">
        <v>1728</v>
      </c>
      <c r="N286" t="s">
        <v>1729</v>
      </c>
      <c r="O286" t="s">
        <v>351</v>
      </c>
    </row>
    <row r="287" spans="1:15">
      <c r="A287" t="s">
        <v>623</v>
      </c>
      <c r="B287" t="s">
        <v>1366</v>
      </c>
      <c r="C287" t="s">
        <v>54</v>
      </c>
      <c r="D287" t="s">
        <v>35</v>
      </c>
      <c r="E287" t="s">
        <v>40</v>
      </c>
      <c r="F287" t="s">
        <v>1681</v>
      </c>
      <c r="G287" t="s">
        <v>624</v>
      </c>
      <c r="H287" t="s">
        <v>1730</v>
      </c>
      <c r="I287" t="s">
        <v>1688</v>
      </c>
      <c r="J287" t="s">
        <v>814</v>
      </c>
      <c r="K287" t="s">
        <v>997</v>
      </c>
      <c r="L287" t="s">
        <v>573</v>
      </c>
      <c r="M287" t="s">
        <v>1145</v>
      </c>
      <c r="N287" t="s">
        <v>1257</v>
      </c>
      <c r="O287" t="s">
        <v>1711</v>
      </c>
    </row>
    <row r="288" spans="1:15">
      <c r="A288" t="s">
        <v>625</v>
      </c>
      <c r="B288" t="s">
        <v>903</v>
      </c>
      <c r="C288" t="s">
        <v>47</v>
      </c>
      <c r="D288" t="s">
        <v>35</v>
      </c>
      <c r="E288" t="s">
        <v>44</v>
      </c>
      <c r="F288" t="s">
        <v>1731</v>
      </c>
      <c r="G288" t="s">
        <v>185</v>
      </c>
      <c r="H288" t="s">
        <v>1074</v>
      </c>
      <c r="I288" t="s">
        <v>1568</v>
      </c>
      <c r="J288" t="s">
        <v>857</v>
      </c>
      <c r="K288" t="s">
        <v>1136</v>
      </c>
      <c r="L288" t="s">
        <v>626</v>
      </c>
      <c r="M288" t="s">
        <v>1515</v>
      </c>
      <c r="N288" t="s">
        <v>967</v>
      </c>
      <c r="O288" t="s">
        <v>1541</v>
      </c>
    </row>
    <row r="289" spans="1:15">
      <c r="A289" t="s">
        <v>627</v>
      </c>
      <c r="B289" t="s">
        <v>817</v>
      </c>
      <c r="C289" t="s">
        <v>34</v>
      </c>
      <c r="D289" t="s">
        <v>50</v>
      </c>
      <c r="E289" t="s">
        <v>36</v>
      </c>
      <c r="F289" t="s">
        <v>1203</v>
      </c>
      <c r="G289" t="s">
        <v>834</v>
      </c>
      <c r="H289" t="s">
        <v>1586</v>
      </c>
      <c r="I289" t="s">
        <v>1083</v>
      </c>
      <c r="J289" t="s">
        <v>814</v>
      </c>
      <c r="K289" t="s">
        <v>1333</v>
      </c>
      <c r="L289" t="s">
        <v>592</v>
      </c>
      <c r="M289" t="s">
        <v>1582</v>
      </c>
      <c r="N289" t="s">
        <v>1401</v>
      </c>
      <c r="O289" t="s">
        <v>1247</v>
      </c>
    </row>
    <row r="290" spans="1:15">
      <c r="A290" t="s">
        <v>628</v>
      </c>
      <c r="B290" t="s">
        <v>876</v>
      </c>
      <c r="C290" t="s">
        <v>47</v>
      </c>
      <c r="D290" t="s">
        <v>35</v>
      </c>
      <c r="E290" t="s">
        <v>44</v>
      </c>
      <c r="F290" t="s">
        <v>1732</v>
      </c>
      <c r="G290" t="s">
        <v>1733</v>
      </c>
      <c r="H290" t="s">
        <v>846</v>
      </c>
      <c r="I290" t="s">
        <v>1367</v>
      </c>
      <c r="J290" t="s">
        <v>814</v>
      </c>
      <c r="K290" t="s">
        <v>839</v>
      </c>
      <c r="L290" t="s">
        <v>1359</v>
      </c>
      <c r="M290" t="s">
        <v>1433</v>
      </c>
      <c r="N290" t="s">
        <v>841</v>
      </c>
      <c r="O290" t="s">
        <v>886</v>
      </c>
    </row>
    <row r="291" spans="1:15">
      <c r="A291" t="s">
        <v>629</v>
      </c>
      <c r="B291" t="s">
        <v>926</v>
      </c>
      <c r="C291" t="s">
        <v>47</v>
      </c>
      <c r="D291" t="s">
        <v>35</v>
      </c>
      <c r="E291" t="s">
        <v>44</v>
      </c>
      <c r="F291" t="s">
        <v>1123</v>
      </c>
      <c r="G291" t="s">
        <v>180</v>
      </c>
      <c r="H291" t="s">
        <v>1467</v>
      </c>
      <c r="I291" t="s">
        <v>1300</v>
      </c>
      <c r="J291" t="s">
        <v>814</v>
      </c>
      <c r="K291" t="s">
        <v>839</v>
      </c>
      <c r="L291" t="s">
        <v>70</v>
      </c>
      <c r="M291" t="s">
        <v>1265</v>
      </c>
      <c r="N291" t="s">
        <v>895</v>
      </c>
      <c r="O291" t="s">
        <v>841</v>
      </c>
    </row>
    <row r="292" spans="1:15">
      <c r="A292" t="s">
        <v>630</v>
      </c>
      <c r="B292" t="s">
        <v>914</v>
      </c>
      <c r="C292" t="s">
        <v>34</v>
      </c>
      <c r="D292" t="s">
        <v>50</v>
      </c>
      <c r="E292" t="s">
        <v>44</v>
      </c>
      <c r="F292" t="s">
        <v>1734</v>
      </c>
      <c r="G292" t="s">
        <v>1735</v>
      </c>
      <c r="H292" t="s">
        <v>1736</v>
      </c>
      <c r="I292" t="s">
        <v>1683</v>
      </c>
      <c r="J292" t="s">
        <v>814</v>
      </c>
      <c r="K292" t="s">
        <v>910</v>
      </c>
      <c r="L292" t="s">
        <v>631</v>
      </c>
      <c r="M292" t="s">
        <v>1737</v>
      </c>
      <c r="N292" t="s">
        <v>1140</v>
      </c>
      <c r="O292" t="s">
        <v>1046</v>
      </c>
    </row>
    <row r="293" spans="1:15">
      <c r="A293" t="s">
        <v>632</v>
      </c>
      <c r="B293" t="s">
        <v>817</v>
      </c>
      <c r="C293" t="s">
        <v>47</v>
      </c>
      <c r="D293" t="s">
        <v>50</v>
      </c>
      <c r="E293" t="s">
        <v>40</v>
      </c>
      <c r="F293" t="s">
        <v>1468</v>
      </c>
      <c r="G293" t="s">
        <v>1526</v>
      </c>
      <c r="H293" t="s">
        <v>1619</v>
      </c>
      <c r="I293" t="s">
        <v>1268</v>
      </c>
      <c r="J293" t="s">
        <v>857</v>
      </c>
      <c r="K293" t="s">
        <v>1167</v>
      </c>
      <c r="L293" t="s">
        <v>633</v>
      </c>
      <c r="M293" t="s">
        <v>1119</v>
      </c>
      <c r="N293" t="s">
        <v>1347</v>
      </c>
      <c r="O293" t="s">
        <v>1184</v>
      </c>
    </row>
    <row r="294" spans="1:15">
      <c r="A294" t="s">
        <v>634</v>
      </c>
      <c r="B294" t="s">
        <v>869</v>
      </c>
      <c r="C294" t="s">
        <v>34</v>
      </c>
      <c r="D294" t="s">
        <v>35</v>
      </c>
      <c r="E294" t="s">
        <v>44</v>
      </c>
      <c r="F294" t="s">
        <v>1738</v>
      </c>
      <c r="G294" t="s">
        <v>325</v>
      </c>
      <c r="H294" t="s">
        <v>1739</v>
      </c>
      <c r="I294" t="s">
        <v>1271</v>
      </c>
      <c r="J294" t="s">
        <v>814</v>
      </c>
      <c r="K294" t="s">
        <v>888</v>
      </c>
      <c r="L294" t="s">
        <v>601</v>
      </c>
      <c r="M294" t="s">
        <v>1505</v>
      </c>
      <c r="N294" t="s">
        <v>881</v>
      </c>
      <c r="O294" t="s">
        <v>635</v>
      </c>
    </row>
    <row r="295" spans="1:15">
      <c r="A295" t="s">
        <v>636</v>
      </c>
      <c r="B295" t="s">
        <v>914</v>
      </c>
      <c r="C295" t="s">
        <v>34</v>
      </c>
      <c r="D295" t="s">
        <v>35</v>
      </c>
      <c r="E295" t="s">
        <v>44</v>
      </c>
      <c r="F295" t="s">
        <v>1740</v>
      </c>
      <c r="G295" t="s">
        <v>219</v>
      </c>
      <c r="H295" t="s">
        <v>1741</v>
      </c>
      <c r="I295" t="s">
        <v>1397</v>
      </c>
      <c r="J295" t="s">
        <v>814</v>
      </c>
      <c r="K295" t="s">
        <v>1038</v>
      </c>
      <c r="L295" t="s">
        <v>637</v>
      </c>
      <c r="M295" t="s">
        <v>1033</v>
      </c>
      <c r="N295" t="s">
        <v>1159</v>
      </c>
      <c r="O295" t="s">
        <v>1028</v>
      </c>
    </row>
    <row r="296" spans="1:15">
      <c r="A296" t="s">
        <v>638</v>
      </c>
      <c r="B296" t="s">
        <v>861</v>
      </c>
      <c r="C296" t="s">
        <v>34</v>
      </c>
      <c r="D296" t="s">
        <v>35</v>
      </c>
      <c r="E296" t="s">
        <v>40</v>
      </c>
      <c r="F296" t="s">
        <v>1602</v>
      </c>
      <c r="G296" t="s">
        <v>1361</v>
      </c>
      <c r="H296" t="s">
        <v>1742</v>
      </c>
      <c r="I296" t="s">
        <v>1128</v>
      </c>
      <c r="J296" t="s">
        <v>814</v>
      </c>
      <c r="K296" t="s">
        <v>839</v>
      </c>
      <c r="L296" t="s">
        <v>1366</v>
      </c>
      <c r="M296" t="s">
        <v>857</v>
      </c>
      <c r="N296" t="s">
        <v>1579</v>
      </c>
      <c r="O296" t="s">
        <v>857</v>
      </c>
    </row>
    <row r="297" spans="1:15">
      <c r="A297" t="s">
        <v>639</v>
      </c>
      <c r="B297" t="s">
        <v>926</v>
      </c>
      <c r="C297" t="s">
        <v>47</v>
      </c>
      <c r="D297" t="s">
        <v>74</v>
      </c>
      <c r="E297" t="s">
        <v>44</v>
      </c>
      <c r="F297" t="s">
        <v>812</v>
      </c>
      <c r="G297" t="s">
        <v>355</v>
      </c>
      <c r="H297" t="s">
        <v>1743</v>
      </c>
      <c r="I297" t="s">
        <v>1677</v>
      </c>
      <c r="J297" t="s">
        <v>857</v>
      </c>
      <c r="K297" t="s">
        <v>1014</v>
      </c>
      <c r="L297" t="s">
        <v>626</v>
      </c>
      <c r="M297" t="s">
        <v>1573</v>
      </c>
      <c r="N297" t="s">
        <v>1285</v>
      </c>
      <c r="O297" t="s">
        <v>640</v>
      </c>
    </row>
    <row r="298" spans="1:15">
      <c r="A298" t="s">
        <v>641</v>
      </c>
      <c r="B298" t="s">
        <v>1087</v>
      </c>
      <c r="C298" t="s">
        <v>34</v>
      </c>
      <c r="D298" t="s">
        <v>50</v>
      </c>
      <c r="E298" t="s">
        <v>36</v>
      </c>
      <c r="F298" t="s">
        <v>1744</v>
      </c>
      <c r="G298" t="s">
        <v>1509</v>
      </c>
      <c r="H298" t="s">
        <v>1745</v>
      </c>
      <c r="I298" t="s">
        <v>1308</v>
      </c>
      <c r="J298" t="s">
        <v>814</v>
      </c>
      <c r="K298" t="s">
        <v>1044</v>
      </c>
      <c r="L298" t="s">
        <v>163</v>
      </c>
      <c r="M298" t="s">
        <v>809</v>
      </c>
      <c r="N298" t="s">
        <v>985</v>
      </c>
      <c r="O298" t="s">
        <v>873</v>
      </c>
    </row>
    <row r="299" spans="1:15">
      <c r="A299" t="s">
        <v>642</v>
      </c>
      <c r="B299" t="s">
        <v>840</v>
      </c>
      <c r="C299" t="s">
        <v>34</v>
      </c>
      <c r="D299" t="s">
        <v>35</v>
      </c>
      <c r="E299" t="s">
        <v>44</v>
      </c>
      <c r="F299" t="s">
        <v>810</v>
      </c>
      <c r="G299" t="s">
        <v>376</v>
      </c>
      <c r="H299" t="s">
        <v>1110</v>
      </c>
      <c r="I299" t="s">
        <v>1563</v>
      </c>
      <c r="J299" t="s">
        <v>814</v>
      </c>
      <c r="K299" t="s">
        <v>1333</v>
      </c>
      <c r="L299" t="s">
        <v>515</v>
      </c>
      <c r="M299" t="s">
        <v>845</v>
      </c>
      <c r="N299" t="s">
        <v>1253</v>
      </c>
      <c r="O299" t="s">
        <v>1411</v>
      </c>
    </row>
    <row r="300" spans="1:15">
      <c r="A300" t="s">
        <v>643</v>
      </c>
      <c r="B300" t="s">
        <v>926</v>
      </c>
      <c r="C300" t="s">
        <v>34</v>
      </c>
      <c r="D300" t="s">
        <v>74</v>
      </c>
      <c r="E300" t="s">
        <v>40</v>
      </c>
      <c r="F300" t="s">
        <v>1024</v>
      </c>
      <c r="G300" t="s">
        <v>1746</v>
      </c>
      <c r="H300" t="s">
        <v>1180</v>
      </c>
      <c r="I300" t="s">
        <v>1747</v>
      </c>
      <c r="J300" t="s">
        <v>857</v>
      </c>
      <c r="K300" t="s">
        <v>978</v>
      </c>
      <c r="L300" t="s">
        <v>644</v>
      </c>
      <c r="M300" t="s">
        <v>1748</v>
      </c>
      <c r="N300" t="s">
        <v>1136</v>
      </c>
      <c r="O300" t="s">
        <v>1749</v>
      </c>
    </row>
    <row r="301" spans="1:15">
      <c r="A301" t="s">
        <v>645</v>
      </c>
      <c r="B301" t="s">
        <v>861</v>
      </c>
      <c r="C301" t="s">
        <v>47</v>
      </c>
      <c r="D301" t="s">
        <v>35</v>
      </c>
      <c r="E301" t="s">
        <v>36</v>
      </c>
      <c r="F301" t="s">
        <v>1117</v>
      </c>
      <c r="G301" t="s">
        <v>1750</v>
      </c>
      <c r="H301" t="s">
        <v>955</v>
      </c>
      <c r="I301" t="s">
        <v>1751</v>
      </c>
      <c r="J301" t="s">
        <v>814</v>
      </c>
      <c r="K301" t="s">
        <v>910</v>
      </c>
      <c r="L301" t="s">
        <v>264</v>
      </c>
      <c r="M301" t="s">
        <v>1305</v>
      </c>
      <c r="N301" t="s">
        <v>1159</v>
      </c>
      <c r="O301" t="s">
        <v>1055</v>
      </c>
    </row>
    <row r="302" spans="1:15">
      <c r="A302" t="s">
        <v>646</v>
      </c>
      <c r="B302" t="s">
        <v>826</v>
      </c>
      <c r="C302" t="s">
        <v>47</v>
      </c>
      <c r="D302" t="s">
        <v>35</v>
      </c>
      <c r="E302" t="s">
        <v>44</v>
      </c>
      <c r="F302" t="s">
        <v>886</v>
      </c>
      <c r="G302" t="s">
        <v>376</v>
      </c>
      <c r="H302" t="s">
        <v>1531</v>
      </c>
      <c r="I302" t="s">
        <v>1752</v>
      </c>
      <c r="J302" t="s">
        <v>814</v>
      </c>
      <c r="K302" t="s">
        <v>1167</v>
      </c>
      <c r="L302" t="s">
        <v>647</v>
      </c>
      <c r="M302" t="s">
        <v>1617</v>
      </c>
      <c r="N302" t="s">
        <v>910</v>
      </c>
      <c r="O302" t="s">
        <v>493</v>
      </c>
    </row>
    <row r="303" spans="1:15">
      <c r="A303" t="s">
        <v>648</v>
      </c>
      <c r="B303" t="s">
        <v>1127</v>
      </c>
      <c r="C303" t="s">
        <v>34</v>
      </c>
      <c r="D303" t="s">
        <v>35</v>
      </c>
      <c r="E303" t="s">
        <v>36</v>
      </c>
      <c r="F303" t="s">
        <v>1753</v>
      </c>
      <c r="G303" t="s">
        <v>1754</v>
      </c>
      <c r="H303" t="s">
        <v>1560</v>
      </c>
      <c r="I303" t="s">
        <v>1494</v>
      </c>
      <c r="J303" t="s">
        <v>814</v>
      </c>
      <c r="K303" t="s">
        <v>839</v>
      </c>
      <c r="L303" t="s">
        <v>554</v>
      </c>
      <c r="M303" t="s">
        <v>841</v>
      </c>
      <c r="N303" t="s">
        <v>1196</v>
      </c>
      <c r="O303" t="s">
        <v>1755</v>
      </c>
    </row>
    <row r="304" spans="1:15">
      <c r="A304" t="s">
        <v>649</v>
      </c>
      <c r="B304" t="s">
        <v>914</v>
      </c>
      <c r="C304" t="s">
        <v>34</v>
      </c>
      <c r="D304" t="s">
        <v>35</v>
      </c>
      <c r="E304" t="s">
        <v>44</v>
      </c>
      <c r="F304" t="s">
        <v>1756</v>
      </c>
      <c r="G304" t="s">
        <v>650</v>
      </c>
      <c r="H304" t="s">
        <v>1757</v>
      </c>
      <c r="I304" t="s">
        <v>1260</v>
      </c>
      <c r="J304" t="s">
        <v>814</v>
      </c>
      <c r="K304" t="s">
        <v>839</v>
      </c>
      <c r="L304" t="s">
        <v>183</v>
      </c>
      <c r="M304" t="s">
        <v>1737</v>
      </c>
      <c r="N304" t="s">
        <v>886</v>
      </c>
      <c r="O304" t="s">
        <v>834</v>
      </c>
    </row>
    <row r="305" spans="1:15">
      <c r="A305" t="s">
        <v>651</v>
      </c>
      <c r="B305" t="s">
        <v>826</v>
      </c>
      <c r="C305" t="s">
        <v>47</v>
      </c>
      <c r="D305" t="s">
        <v>58</v>
      </c>
      <c r="E305" t="s">
        <v>36</v>
      </c>
      <c r="F305" t="s">
        <v>1383</v>
      </c>
      <c r="G305" t="s">
        <v>1758</v>
      </c>
      <c r="H305" t="s">
        <v>1253</v>
      </c>
      <c r="I305" t="s">
        <v>1107</v>
      </c>
      <c r="J305" t="s">
        <v>814</v>
      </c>
      <c r="K305" t="s">
        <v>1272</v>
      </c>
      <c r="L305" t="s">
        <v>652</v>
      </c>
      <c r="M305" t="s">
        <v>1366</v>
      </c>
      <c r="N305" t="s">
        <v>841</v>
      </c>
      <c r="O305" t="s">
        <v>882</v>
      </c>
    </row>
    <row r="306" spans="1:15">
      <c r="A306" t="s">
        <v>653</v>
      </c>
      <c r="B306" t="s">
        <v>876</v>
      </c>
      <c r="C306" t="s">
        <v>34</v>
      </c>
      <c r="D306" t="s">
        <v>35</v>
      </c>
      <c r="E306" t="s">
        <v>44</v>
      </c>
      <c r="F306" t="s">
        <v>1759</v>
      </c>
      <c r="G306" t="s">
        <v>505</v>
      </c>
      <c r="H306" t="s">
        <v>1760</v>
      </c>
      <c r="I306" t="s">
        <v>856</v>
      </c>
      <c r="J306" t="s">
        <v>857</v>
      </c>
      <c r="K306" t="s">
        <v>978</v>
      </c>
      <c r="L306" t="s">
        <v>197</v>
      </c>
      <c r="M306" t="s">
        <v>1553</v>
      </c>
      <c r="N306" t="s">
        <v>841</v>
      </c>
      <c r="O306" t="s">
        <v>1761</v>
      </c>
    </row>
    <row r="307" spans="1:15">
      <c r="A307" t="s">
        <v>654</v>
      </c>
      <c r="B307" t="s">
        <v>1016</v>
      </c>
      <c r="C307" t="s">
        <v>34</v>
      </c>
      <c r="D307" t="s">
        <v>55</v>
      </c>
      <c r="E307" t="s">
        <v>44</v>
      </c>
      <c r="F307" t="s">
        <v>1694</v>
      </c>
      <c r="G307" t="s">
        <v>510</v>
      </c>
      <c r="H307" t="s">
        <v>1314</v>
      </c>
      <c r="I307" t="s">
        <v>1161</v>
      </c>
      <c r="J307" t="s">
        <v>814</v>
      </c>
      <c r="K307" t="s">
        <v>831</v>
      </c>
      <c r="L307" t="s">
        <v>97</v>
      </c>
      <c r="M307" t="s">
        <v>1343</v>
      </c>
      <c r="N307" t="s">
        <v>1234</v>
      </c>
      <c r="O307" t="s">
        <v>839</v>
      </c>
    </row>
    <row r="308" spans="1:15">
      <c r="A308" t="s">
        <v>655</v>
      </c>
      <c r="B308" t="s">
        <v>963</v>
      </c>
      <c r="C308" t="s">
        <v>34</v>
      </c>
      <c r="D308" t="s">
        <v>50</v>
      </c>
      <c r="E308" t="s">
        <v>36</v>
      </c>
      <c r="F308" t="s">
        <v>1762</v>
      </c>
      <c r="G308" t="s">
        <v>1763</v>
      </c>
      <c r="H308" t="s">
        <v>1554</v>
      </c>
      <c r="I308" t="s">
        <v>1764</v>
      </c>
      <c r="J308" t="s">
        <v>814</v>
      </c>
      <c r="K308" t="s">
        <v>839</v>
      </c>
      <c r="L308" t="s">
        <v>462</v>
      </c>
      <c r="M308" t="s">
        <v>1765</v>
      </c>
      <c r="N308" t="s">
        <v>1605</v>
      </c>
      <c r="O308" t="s">
        <v>882</v>
      </c>
    </row>
    <row r="309" spans="1:15">
      <c r="A309" t="s">
        <v>656</v>
      </c>
      <c r="B309" t="s">
        <v>1166</v>
      </c>
      <c r="C309" t="s">
        <v>34</v>
      </c>
      <c r="D309" t="s">
        <v>50</v>
      </c>
      <c r="E309" t="s">
        <v>44</v>
      </c>
      <c r="F309" t="s">
        <v>1766</v>
      </c>
      <c r="G309" t="s">
        <v>1767</v>
      </c>
      <c r="H309" t="s">
        <v>966</v>
      </c>
      <c r="I309" t="s">
        <v>1168</v>
      </c>
      <c r="J309" t="s">
        <v>814</v>
      </c>
      <c r="K309" t="s">
        <v>839</v>
      </c>
      <c r="L309" t="s">
        <v>491</v>
      </c>
      <c r="M309" t="s">
        <v>1243</v>
      </c>
      <c r="N309" t="s">
        <v>1014</v>
      </c>
      <c r="O309" t="s">
        <v>959</v>
      </c>
    </row>
    <row r="310" spans="1:15">
      <c r="A310" t="s">
        <v>657</v>
      </c>
      <c r="B310" t="s">
        <v>914</v>
      </c>
      <c r="C310" t="s">
        <v>34</v>
      </c>
      <c r="D310" t="s">
        <v>50</v>
      </c>
      <c r="E310" t="s">
        <v>40</v>
      </c>
      <c r="F310" t="s">
        <v>1768</v>
      </c>
      <c r="G310" t="s">
        <v>1769</v>
      </c>
      <c r="H310" t="s">
        <v>1511</v>
      </c>
      <c r="I310" t="s">
        <v>1079</v>
      </c>
      <c r="J310" t="s">
        <v>814</v>
      </c>
      <c r="K310" t="s">
        <v>1140</v>
      </c>
      <c r="L310" t="s">
        <v>596</v>
      </c>
      <c r="M310" t="s">
        <v>1620</v>
      </c>
      <c r="N310" t="s">
        <v>1167</v>
      </c>
      <c r="O310" t="s">
        <v>946</v>
      </c>
    </row>
    <row r="311" spans="1:15">
      <c r="A311" t="s">
        <v>658</v>
      </c>
      <c r="B311" t="s">
        <v>876</v>
      </c>
      <c r="C311" t="s">
        <v>34</v>
      </c>
      <c r="D311" t="s">
        <v>35</v>
      </c>
      <c r="E311" t="s">
        <v>40</v>
      </c>
      <c r="F311" t="s">
        <v>1360</v>
      </c>
      <c r="G311" t="s">
        <v>1770</v>
      </c>
      <c r="H311" t="s">
        <v>1232</v>
      </c>
      <c r="I311" t="s">
        <v>1261</v>
      </c>
      <c r="J311" t="s">
        <v>814</v>
      </c>
      <c r="K311" t="s">
        <v>946</v>
      </c>
      <c r="L311" t="s">
        <v>144</v>
      </c>
      <c r="M311" t="s">
        <v>1090</v>
      </c>
      <c r="N311" t="s">
        <v>1130</v>
      </c>
      <c r="O311" t="s">
        <v>1041</v>
      </c>
    </row>
    <row r="312" spans="1:15">
      <c r="A312" t="s">
        <v>659</v>
      </c>
      <c r="B312" t="s">
        <v>817</v>
      </c>
      <c r="C312" t="s">
        <v>34</v>
      </c>
      <c r="D312" t="s">
        <v>35</v>
      </c>
      <c r="E312" t="s">
        <v>36</v>
      </c>
      <c r="F312" t="s">
        <v>1660</v>
      </c>
      <c r="G312" t="s">
        <v>1771</v>
      </c>
      <c r="H312" t="s">
        <v>958</v>
      </c>
      <c r="I312" t="s">
        <v>1772</v>
      </c>
      <c r="J312" t="s">
        <v>857</v>
      </c>
      <c r="K312" t="s">
        <v>908</v>
      </c>
      <c r="L312" t="s">
        <v>660</v>
      </c>
      <c r="M312" t="s">
        <v>1773</v>
      </c>
      <c r="N312" t="s">
        <v>841</v>
      </c>
      <c r="O312" t="s">
        <v>134</v>
      </c>
    </row>
    <row r="313" spans="1:15">
      <c r="A313" t="s">
        <v>661</v>
      </c>
      <c r="B313" t="s">
        <v>817</v>
      </c>
      <c r="C313" t="s">
        <v>47</v>
      </c>
      <c r="D313" t="s">
        <v>55</v>
      </c>
      <c r="E313" t="s">
        <v>36</v>
      </c>
      <c r="F313" t="s">
        <v>1360</v>
      </c>
      <c r="G313" t="s">
        <v>1774</v>
      </c>
      <c r="H313" t="s">
        <v>938</v>
      </c>
      <c r="I313" t="s">
        <v>1032</v>
      </c>
      <c r="J313" t="s">
        <v>857</v>
      </c>
      <c r="K313" t="s">
        <v>831</v>
      </c>
      <c r="L313" t="s">
        <v>522</v>
      </c>
      <c r="M313" t="s">
        <v>1539</v>
      </c>
      <c r="N313" t="s">
        <v>822</v>
      </c>
      <c r="O313" t="s">
        <v>1052</v>
      </c>
    </row>
    <row r="314" spans="1:15">
      <c r="A314" t="s">
        <v>662</v>
      </c>
      <c r="B314" t="s">
        <v>1006</v>
      </c>
      <c r="C314" t="s">
        <v>34</v>
      </c>
      <c r="D314" t="s">
        <v>35</v>
      </c>
      <c r="E314" t="s">
        <v>36</v>
      </c>
      <c r="F314" t="s">
        <v>1775</v>
      </c>
      <c r="G314" t="s">
        <v>1776</v>
      </c>
      <c r="H314" t="s">
        <v>1777</v>
      </c>
      <c r="I314" t="s">
        <v>1136</v>
      </c>
      <c r="J314" t="s">
        <v>814</v>
      </c>
      <c r="K314" t="s">
        <v>831</v>
      </c>
      <c r="L314" t="s">
        <v>663</v>
      </c>
      <c r="M314" t="s">
        <v>841</v>
      </c>
      <c r="N314" t="s">
        <v>1028</v>
      </c>
      <c r="O314" t="s">
        <v>887</v>
      </c>
    </row>
    <row r="315" spans="1:15">
      <c r="A315" t="s">
        <v>664</v>
      </c>
      <c r="B315" t="s">
        <v>861</v>
      </c>
      <c r="C315" t="s">
        <v>47</v>
      </c>
      <c r="D315" t="s">
        <v>74</v>
      </c>
      <c r="E315" t="s">
        <v>40</v>
      </c>
      <c r="F315" t="s">
        <v>1778</v>
      </c>
      <c r="G315" t="s">
        <v>117</v>
      </c>
      <c r="H315" t="s">
        <v>1779</v>
      </c>
      <c r="I315" t="s">
        <v>1352</v>
      </c>
      <c r="J315" t="s">
        <v>814</v>
      </c>
      <c r="K315" t="s">
        <v>967</v>
      </c>
      <c r="L315" t="s">
        <v>665</v>
      </c>
      <c r="M315" t="s">
        <v>1601</v>
      </c>
      <c r="N315" t="s">
        <v>1234</v>
      </c>
      <c r="O315" t="s">
        <v>584</v>
      </c>
    </row>
    <row r="316" spans="1:15">
      <c r="A316" t="s">
        <v>666</v>
      </c>
      <c r="B316" t="s">
        <v>861</v>
      </c>
      <c r="C316" t="s">
        <v>47</v>
      </c>
      <c r="D316" t="s">
        <v>50</v>
      </c>
      <c r="E316" t="s">
        <v>40</v>
      </c>
      <c r="F316" t="s">
        <v>1329</v>
      </c>
      <c r="G316" t="s">
        <v>1780</v>
      </c>
      <c r="H316" t="s">
        <v>1122</v>
      </c>
      <c r="I316" t="s">
        <v>1008</v>
      </c>
      <c r="J316" t="s">
        <v>814</v>
      </c>
      <c r="K316" t="s">
        <v>839</v>
      </c>
      <c r="L316" t="s">
        <v>415</v>
      </c>
      <c r="M316" t="s">
        <v>869</v>
      </c>
      <c r="N316" t="s">
        <v>841</v>
      </c>
      <c r="O316" t="s">
        <v>893</v>
      </c>
    </row>
    <row r="317" spans="1:15">
      <c r="A317" t="s">
        <v>667</v>
      </c>
      <c r="B317" t="s">
        <v>1166</v>
      </c>
      <c r="C317" t="s">
        <v>34</v>
      </c>
      <c r="D317" t="s">
        <v>55</v>
      </c>
      <c r="E317" t="s">
        <v>44</v>
      </c>
      <c r="F317" t="s">
        <v>1781</v>
      </c>
      <c r="G317" t="s">
        <v>1782</v>
      </c>
      <c r="H317" t="s">
        <v>935</v>
      </c>
      <c r="I317" t="s">
        <v>1260</v>
      </c>
      <c r="J317" t="s">
        <v>814</v>
      </c>
      <c r="K317" t="s">
        <v>839</v>
      </c>
      <c r="L317" t="s">
        <v>260</v>
      </c>
      <c r="M317" t="s">
        <v>1453</v>
      </c>
      <c r="N317" t="s">
        <v>1333</v>
      </c>
      <c r="O317" t="s">
        <v>841</v>
      </c>
    </row>
    <row r="318" spans="1:15">
      <c r="A318" t="s">
        <v>668</v>
      </c>
      <c r="B318" t="s">
        <v>963</v>
      </c>
      <c r="C318" t="s">
        <v>47</v>
      </c>
      <c r="D318" t="s">
        <v>35</v>
      </c>
      <c r="E318" t="s">
        <v>40</v>
      </c>
      <c r="F318" t="s">
        <v>1083</v>
      </c>
      <c r="G318" t="s">
        <v>1171</v>
      </c>
      <c r="H318" t="s">
        <v>1783</v>
      </c>
      <c r="I318" t="s">
        <v>904</v>
      </c>
      <c r="J318" t="s">
        <v>814</v>
      </c>
      <c r="K318" t="s">
        <v>1264</v>
      </c>
      <c r="L318" t="s">
        <v>669</v>
      </c>
      <c r="M318" t="s">
        <v>1536</v>
      </c>
      <c r="N318" t="s">
        <v>1784</v>
      </c>
      <c r="O318" t="s">
        <v>1086</v>
      </c>
    </row>
    <row r="319" spans="1:15">
      <c r="A319" t="s">
        <v>670</v>
      </c>
      <c r="B319" t="s">
        <v>826</v>
      </c>
      <c r="C319" t="s">
        <v>34</v>
      </c>
      <c r="D319" t="s">
        <v>35</v>
      </c>
      <c r="E319" t="s">
        <v>44</v>
      </c>
      <c r="F319" t="s">
        <v>1080</v>
      </c>
      <c r="G319" t="s">
        <v>1769</v>
      </c>
      <c r="H319" t="s">
        <v>1347</v>
      </c>
      <c r="I319" t="s">
        <v>1785</v>
      </c>
      <c r="J319" t="s">
        <v>857</v>
      </c>
      <c r="K319" t="s">
        <v>852</v>
      </c>
      <c r="L319" t="s">
        <v>671</v>
      </c>
      <c r="M319" t="s">
        <v>1429</v>
      </c>
      <c r="N319" t="s">
        <v>937</v>
      </c>
      <c r="O319" t="s">
        <v>202</v>
      </c>
    </row>
    <row r="320" spans="1:15">
      <c r="A320" t="s">
        <v>672</v>
      </c>
      <c r="B320" t="s">
        <v>1002</v>
      </c>
      <c r="C320" t="s">
        <v>47</v>
      </c>
      <c r="D320" t="s">
        <v>55</v>
      </c>
      <c r="E320" t="s">
        <v>44</v>
      </c>
      <c r="F320" t="s">
        <v>1360</v>
      </c>
      <c r="G320" t="s">
        <v>143</v>
      </c>
      <c r="H320" t="s">
        <v>1024</v>
      </c>
      <c r="I320" t="s">
        <v>1697</v>
      </c>
      <c r="J320" t="s">
        <v>857</v>
      </c>
      <c r="K320" t="s">
        <v>908</v>
      </c>
      <c r="L320" t="s">
        <v>673</v>
      </c>
      <c r="M320" t="s">
        <v>1269</v>
      </c>
      <c r="N320" t="s">
        <v>841</v>
      </c>
      <c r="O320" t="s">
        <v>343</v>
      </c>
    </row>
    <row r="321" spans="1:15">
      <c r="A321" t="s">
        <v>674</v>
      </c>
      <c r="B321" t="s">
        <v>926</v>
      </c>
      <c r="C321" t="s">
        <v>34</v>
      </c>
      <c r="D321" t="s">
        <v>35</v>
      </c>
      <c r="E321" t="s">
        <v>36</v>
      </c>
      <c r="F321" t="s">
        <v>1786</v>
      </c>
      <c r="G321" t="s">
        <v>1787</v>
      </c>
      <c r="H321" t="s">
        <v>1053</v>
      </c>
      <c r="I321" t="s">
        <v>945</v>
      </c>
      <c r="J321" t="s">
        <v>814</v>
      </c>
      <c r="K321" t="s">
        <v>839</v>
      </c>
      <c r="L321" t="s">
        <v>264</v>
      </c>
      <c r="M321" t="s">
        <v>873</v>
      </c>
      <c r="N321" t="s">
        <v>851</v>
      </c>
      <c r="O321" t="s">
        <v>841</v>
      </c>
    </row>
    <row r="322" spans="1:15">
      <c r="A322" t="s">
        <v>675</v>
      </c>
      <c r="B322" t="s">
        <v>817</v>
      </c>
      <c r="C322" t="s">
        <v>34</v>
      </c>
      <c r="D322" t="s">
        <v>35</v>
      </c>
      <c r="E322" t="s">
        <v>40</v>
      </c>
      <c r="F322" t="s">
        <v>1788</v>
      </c>
      <c r="G322" t="s">
        <v>169</v>
      </c>
      <c r="H322" t="s">
        <v>1455</v>
      </c>
      <c r="I322" t="s">
        <v>870</v>
      </c>
      <c r="J322" t="s">
        <v>814</v>
      </c>
      <c r="K322" t="s">
        <v>839</v>
      </c>
      <c r="L322" t="s">
        <v>676</v>
      </c>
      <c r="M322" t="s">
        <v>1026</v>
      </c>
      <c r="N322" t="s">
        <v>841</v>
      </c>
      <c r="O322" t="s">
        <v>825</v>
      </c>
    </row>
    <row r="323" spans="1:15">
      <c r="A323" t="s">
        <v>677</v>
      </c>
      <c r="B323" t="s">
        <v>963</v>
      </c>
      <c r="C323" t="s">
        <v>34</v>
      </c>
      <c r="D323" t="s">
        <v>50</v>
      </c>
      <c r="E323" t="s">
        <v>36</v>
      </c>
      <c r="F323" t="s">
        <v>1729</v>
      </c>
      <c r="G323" t="s">
        <v>1230</v>
      </c>
      <c r="H323" t="s">
        <v>1789</v>
      </c>
      <c r="I323" t="s">
        <v>1557</v>
      </c>
      <c r="J323" t="s">
        <v>814</v>
      </c>
      <c r="K323" t="s">
        <v>839</v>
      </c>
      <c r="L323" t="s">
        <v>592</v>
      </c>
      <c r="M323" t="s">
        <v>1207</v>
      </c>
      <c r="N323" t="s">
        <v>1790</v>
      </c>
      <c r="O323" t="s">
        <v>1579</v>
      </c>
    </row>
    <row r="324" spans="1:15">
      <c r="A324" t="s">
        <v>678</v>
      </c>
      <c r="B324" t="s">
        <v>876</v>
      </c>
      <c r="C324" t="s">
        <v>54</v>
      </c>
      <c r="D324" t="s">
        <v>50</v>
      </c>
      <c r="E324" t="s">
        <v>40</v>
      </c>
      <c r="F324" t="s">
        <v>1701</v>
      </c>
      <c r="G324" t="s">
        <v>107</v>
      </c>
      <c r="H324" t="s">
        <v>1775</v>
      </c>
      <c r="I324" t="s">
        <v>1084</v>
      </c>
      <c r="J324" t="s">
        <v>814</v>
      </c>
      <c r="K324" t="s">
        <v>888</v>
      </c>
      <c r="L324" t="s">
        <v>679</v>
      </c>
      <c r="M324" t="s">
        <v>1670</v>
      </c>
      <c r="N324" t="s">
        <v>1285</v>
      </c>
      <c r="O324" t="s">
        <v>680</v>
      </c>
    </row>
    <row r="325" spans="1:15">
      <c r="A325" t="s">
        <v>681</v>
      </c>
      <c r="B325" t="s">
        <v>1127</v>
      </c>
      <c r="C325" t="s">
        <v>34</v>
      </c>
      <c r="D325" t="s">
        <v>74</v>
      </c>
      <c r="E325" t="s">
        <v>40</v>
      </c>
      <c r="F325" t="s">
        <v>1281</v>
      </c>
      <c r="G325" t="s">
        <v>624</v>
      </c>
      <c r="H325" t="s">
        <v>1791</v>
      </c>
      <c r="I325" t="s">
        <v>1160</v>
      </c>
      <c r="J325" t="s">
        <v>821</v>
      </c>
      <c r="K325" t="s">
        <v>821</v>
      </c>
      <c r="L325" t="s">
        <v>682</v>
      </c>
      <c r="M325" t="s">
        <v>866</v>
      </c>
      <c r="N325" t="s">
        <v>841</v>
      </c>
      <c r="O325" t="s">
        <v>683</v>
      </c>
    </row>
    <row r="326" spans="1:15">
      <c r="A326" t="s">
        <v>684</v>
      </c>
      <c r="B326" t="s">
        <v>1671</v>
      </c>
      <c r="C326" t="s">
        <v>47</v>
      </c>
      <c r="D326" t="s">
        <v>35</v>
      </c>
      <c r="E326" t="s">
        <v>40</v>
      </c>
      <c r="F326" t="s">
        <v>1792</v>
      </c>
      <c r="G326" t="s">
        <v>575</v>
      </c>
      <c r="H326" t="s">
        <v>1649</v>
      </c>
      <c r="I326" t="s">
        <v>1377</v>
      </c>
      <c r="J326" t="s">
        <v>857</v>
      </c>
      <c r="K326" t="s">
        <v>1160</v>
      </c>
      <c r="L326" t="s">
        <v>307</v>
      </c>
      <c r="M326" t="s">
        <v>979</v>
      </c>
      <c r="N326" t="s">
        <v>959</v>
      </c>
      <c r="O326" t="s">
        <v>1784</v>
      </c>
    </row>
    <row r="327" spans="1:15">
      <c r="A327" t="s">
        <v>685</v>
      </c>
      <c r="B327" t="s">
        <v>919</v>
      </c>
      <c r="C327" t="s">
        <v>34</v>
      </c>
      <c r="D327" t="s">
        <v>35</v>
      </c>
      <c r="E327" t="s">
        <v>36</v>
      </c>
      <c r="F327" t="s">
        <v>940</v>
      </c>
      <c r="G327" t="s">
        <v>1393</v>
      </c>
      <c r="H327" t="s">
        <v>1793</v>
      </c>
      <c r="I327" t="s">
        <v>1005</v>
      </c>
      <c r="J327" t="s">
        <v>857</v>
      </c>
      <c r="K327" t="s">
        <v>980</v>
      </c>
      <c r="L327" t="s">
        <v>676</v>
      </c>
      <c r="M327" t="s">
        <v>1524</v>
      </c>
      <c r="N327" t="s">
        <v>1160</v>
      </c>
      <c r="O327" t="s">
        <v>1794</v>
      </c>
    </row>
    <row r="328" spans="1:15">
      <c r="A328" t="s">
        <v>686</v>
      </c>
      <c r="B328" t="s">
        <v>986</v>
      </c>
      <c r="C328" t="s">
        <v>47</v>
      </c>
      <c r="D328" t="s">
        <v>35</v>
      </c>
      <c r="E328" t="s">
        <v>44</v>
      </c>
      <c r="F328" t="s">
        <v>827</v>
      </c>
      <c r="G328" t="s">
        <v>1795</v>
      </c>
      <c r="H328" t="s">
        <v>1251</v>
      </c>
      <c r="I328" t="s">
        <v>1693</v>
      </c>
      <c r="J328" t="s">
        <v>814</v>
      </c>
      <c r="K328" t="s">
        <v>1272</v>
      </c>
      <c r="L328" t="s">
        <v>644</v>
      </c>
      <c r="M328" t="s">
        <v>1553</v>
      </c>
      <c r="N328" t="s">
        <v>1605</v>
      </c>
      <c r="O328" t="s">
        <v>1213</v>
      </c>
    </row>
    <row r="329" spans="1:15">
      <c r="A329" t="s">
        <v>687</v>
      </c>
      <c r="B329" t="s">
        <v>1343</v>
      </c>
      <c r="C329" t="s">
        <v>34</v>
      </c>
      <c r="D329" t="s">
        <v>50</v>
      </c>
      <c r="E329" t="s">
        <v>36</v>
      </c>
      <c r="F329" t="s">
        <v>1796</v>
      </c>
      <c r="G329" t="s">
        <v>1797</v>
      </c>
      <c r="H329" t="s">
        <v>1798</v>
      </c>
      <c r="I329" t="s">
        <v>819</v>
      </c>
      <c r="J329" t="s">
        <v>814</v>
      </c>
      <c r="K329" t="s">
        <v>1234</v>
      </c>
      <c r="L329" t="s">
        <v>480</v>
      </c>
      <c r="M329" t="s">
        <v>1799</v>
      </c>
      <c r="N329" t="s">
        <v>822</v>
      </c>
      <c r="O329" t="s">
        <v>1144</v>
      </c>
    </row>
    <row r="330" spans="1:15">
      <c r="A330" t="s">
        <v>688</v>
      </c>
      <c r="B330" t="s">
        <v>861</v>
      </c>
      <c r="C330" t="s">
        <v>47</v>
      </c>
      <c r="D330" t="s">
        <v>50</v>
      </c>
      <c r="E330" t="s">
        <v>36</v>
      </c>
      <c r="F330" t="s">
        <v>1664</v>
      </c>
      <c r="G330" t="s">
        <v>1800</v>
      </c>
      <c r="H330" t="s">
        <v>1100</v>
      </c>
      <c r="I330" t="s">
        <v>959</v>
      </c>
      <c r="J330" t="s">
        <v>857</v>
      </c>
      <c r="K330" t="s">
        <v>1579</v>
      </c>
      <c r="L330" t="s">
        <v>1165</v>
      </c>
      <c r="M330" t="s">
        <v>841</v>
      </c>
      <c r="N330" t="s">
        <v>857</v>
      </c>
      <c r="O330" t="s">
        <v>228</v>
      </c>
    </row>
    <row r="331" spans="1:15">
      <c r="A331" t="s">
        <v>689</v>
      </c>
      <c r="B331" t="s">
        <v>876</v>
      </c>
      <c r="C331" t="s">
        <v>34</v>
      </c>
      <c r="D331" t="s">
        <v>35</v>
      </c>
      <c r="E331" t="s">
        <v>36</v>
      </c>
      <c r="F331" t="s">
        <v>1801</v>
      </c>
      <c r="G331" t="s">
        <v>1802</v>
      </c>
      <c r="H331" t="s">
        <v>1803</v>
      </c>
      <c r="I331" t="s">
        <v>1240</v>
      </c>
      <c r="J331" t="s">
        <v>814</v>
      </c>
      <c r="K331" t="s">
        <v>839</v>
      </c>
      <c r="L331" t="s">
        <v>690</v>
      </c>
      <c r="M331" t="s">
        <v>1804</v>
      </c>
      <c r="N331" t="s">
        <v>1155</v>
      </c>
      <c r="O331" t="s">
        <v>1300</v>
      </c>
    </row>
    <row r="332" spans="1:15">
      <c r="A332" t="s">
        <v>691</v>
      </c>
      <c r="B332" t="s">
        <v>826</v>
      </c>
      <c r="C332" t="s">
        <v>34</v>
      </c>
      <c r="D332" t="s">
        <v>35</v>
      </c>
      <c r="E332" t="s">
        <v>40</v>
      </c>
      <c r="F332" t="s">
        <v>882</v>
      </c>
      <c r="G332" t="s">
        <v>1805</v>
      </c>
      <c r="H332" t="s">
        <v>1624</v>
      </c>
      <c r="I332" t="s">
        <v>1452</v>
      </c>
      <c r="J332" t="s">
        <v>857</v>
      </c>
      <c r="K332" t="s">
        <v>833</v>
      </c>
      <c r="L332" t="s">
        <v>1293</v>
      </c>
      <c r="M332" t="s">
        <v>857</v>
      </c>
      <c r="N332" t="s">
        <v>1579</v>
      </c>
      <c r="O332" t="s">
        <v>1806</v>
      </c>
    </row>
    <row r="333" spans="1:15">
      <c r="A333" t="s">
        <v>692</v>
      </c>
      <c r="B333" t="s">
        <v>1016</v>
      </c>
      <c r="C333" t="s">
        <v>34</v>
      </c>
      <c r="D333" t="s">
        <v>50</v>
      </c>
      <c r="E333" t="s">
        <v>36</v>
      </c>
      <c r="F333" t="s">
        <v>1807</v>
      </c>
      <c r="G333" t="s">
        <v>927</v>
      </c>
      <c r="H333" t="s">
        <v>873</v>
      </c>
      <c r="I333" t="s">
        <v>1049</v>
      </c>
      <c r="J333" t="s">
        <v>814</v>
      </c>
      <c r="K333" t="s">
        <v>839</v>
      </c>
      <c r="L333" t="s">
        <v>693</v>
      </c>
      <c r="M333" t="s">
        <v>1353</v>
      </c>
      <c r="N333" t="s">
        <v>841</v>
      </c>
      <c r="O333" t="s">
        <v>841</v>
      </c>
    </row>
    <row r="334" spans="1:15">
      <c r="A334" t="s">
        <v>694</v>
      </c>
      <c r="B334" t="s">
        <v>934</v>
      </c>
      <c r="C334" t="s">
        <v>34</v>
      </c>
      <c r="D334" t="s">
        <v>35</v>
      </c>
      <c r="E334" t="s">
        <v>44</v>
      </c>
      <c r="F334" t="s">
        <v>1285</v>
      </c>
      <c r="G334" t="s">
        <v>1780</v>
      </c>
      <c r="H334" t="s">
        <v>1808</v>
      </c>
      <c r="I334" t="s">
        <v>1159</v>
      </c>
      <c r="J334" t="s">
        <v>857</v>
      </c>
      <c r="K334" t="s">
        <v>959</v>
      </c>
      <c r="L334" t="s">
        <v>695</v>
      </c>
      <c r="M334" t="s">
        <v>1211</v>
      </c>
      <c r="N334" t="s">
        <v>1347</v>
      </c>
      <c r="O334" t="s">
        <v>1411</v>
      </c>
    </row>
    <row r="335" spans="1:15">
      <c r="A335" t="s">
        <v>696</v>
      </c>
      <c r="B335" t="s">
        <v>963</v>
      </c>
      <c r="C335" t="s">
        <v>47</v>
      </c>
      <c r="D335" t="s">
        <v>50</v>
      </c>
      <c r="E335" t="s">
        <v>36</v>
      </c>
      <c r="F335" t="s">
        <v>1011</v>
      </c>
      <c r="G335" t="s">
        <v>1519</v>
      </c>
      <c r="H335" t="s">
        <v>998</v>
      </c>
      <c r="I335" t="s">
        <v>1193</v>
      </c>
      <c r="J335" t="s">
        <v>821</v>
      </c>
      <c r="K335" t="s">
        <v>1234</v>
      </c>
      <c r="L335" t="s">
        <v>426</v>
      </c>
      <c r="M335" t="s">
        <v>1809</v>
      </c>
      <c r="N335" t="s">
        <v>839</v>
      </c>
      <c r="O335" t="s">
        <v>310</v>
      </c>
    </row>
    <row r="336" spans="1:15">
      <c r="A336" t="s">
        <v>697</v>
      </c>
      <c r="B336" t="s">
        <v>1087</v>
      </c>
      <c r="C336" t="s">
        <v>34</v>
      </c>
      <c r="D336" t="s">
        <v>35</v>
      </c>
      <c r="E336" t="s">
        <v>44</v>
      </c>
      <c r="F336" t="s">
        <v>1345</v>
      </c>
      <c r="G336" t="s">
        <v>1029</v>
      </c>
      <c r="H336" t="s">
        <v>1072</v>
      </c>
      <c r="I336" t="s">
        <v>1336</v>
      </c>
      <c r="J336" t="s">
        <v>814</v>
      </c>
      <c r="K336" t="s">
        <v>839</v>
      </c>
      <c r="L336" t="s">
        <v>698</v>
      </c>
      <c r="M336" t="s">
        <v>857</v>
      </c>
      <c r="N336" t="s">
        <v>1300</v>
      </c>
      <c r="O336" t="s">
        <v>841</v>
      </c>
    </row>
    <row r="337" spans="1:15">
      <c r="A337" t="s">
        <v>699</v>
      </c>
      <c r="B337" t="s">
        <v>840</v>
      </c>
      <c r="C337" t="s">
        <v>47</v>
      </c>
      <c r="D337" t="s">
        <v>35</v>
      </c>
      <c r="E337" t="s">
        <v>44</v>
      </c>
      <c r="F337" t="s">
        <v>885</v>
      </c>
      <c r="G337" t="s">
        <v>566</v>
      </c>
      <c r="H337" t="s">
        <v>1793</v>
      </c>
      <c r="I337" t="s">
        <v>1810</v>
      </c>
      <c r="J337" t="s">
        <v>857</v>
      </c>
      <c r="K337" t="s">
        <v>1333</v>
      </c>
      <c r="L337" t="s">
        <v>700</v>
      </c>
      <c r="M337" t="s">
        <v>1811</v>
      </c>
      <c r="N337" t="s">
        <v>1077</v>
      </c>
      <c r="O337" t="s">
        <v>1812</v>
      </c>
    </row>
    <row r="338" spans="1:15">
      <c r="A338" t="s">
        <v>701</v>
      </c>
      <c r="B338" t="s">
        <v>817</v>
      </c>
      <c r="C338" t="s">
        <v>34</v>
      </c>
      <c r="D338" t="s">
        <v>35</v>
      </c>
      <c r="E338" t="s">
        <v>44</v>
      </c>
      <c r="F338" t="s">
        <v>1813</v>
      </c>
      <c r="G338" t="s">
        <v>65</v>
      </c>
      <c r="H338" t="s">
        <v>1376</v>
      </c>
      <c r="I338" t="s">
        <v>1693</v>
      </c>
      <c r="J338" t="s">
        <v>814</v>
      </c>
      <c r="K338" t="s">
        <v>839</v>
      </c>
      <c r="L338" t="s">
        <v>181</v>
      </c>
      <c r="M338" t="s">
        <v>1389</v>
      </c>
      <c r="N338" t="s">
        <v>1406</v>
      </c>
      <c r="O338" t="s">
        <v>1417</v>
      </c>
    </row>
    <row r="339" spans="1:15">
      <c r="A339" t="s">
        <v>702</v>
      </c>
      <c r="B339" t="s">
        <v>1127</v>
      </c>
      <c r="C339" t="s">
        <v>47</v>
      </c>
      <c r="D339" t="s">
        <v>35</v>
      </c>
      <c r="E339" t="s">
        <v>40</v>
      </c>
      <c r="F339" t="s">
        <v>1285</v>
      </c>
      <c r="G339" t="s">
        <v>1814</v>
      </c>
      <c r="H339" t="s">
        <v>1556</v>
      </c>
      <c r="I339" t="s">
        <v>813</v>
      </c>
      <c r="J339" t="s">
        <v>814</v>
      </c>
      <c r="K339" t="s">
        <v>1144</v>
      </c>
      <c r="L339" t="s">
        <v>703</v>
      </c>
      <c r="M339" t="s">
        <v>1524</v>
      </c>
      <c r="N339" t="s">
        <v>1044</v>
      </c>
      <c r="O339" t="s">
        <v>841</v>
      </c>
    </row>
    <row r="340" spans="1:15">
      <c r="A340" t="s">
        <v>704</v>
      </c>
      <c r="B340" t="s">
        <v>1002</v>
      </c>
      <c r="C340" t="s">
        <v>34</v>
      </c>
      <c r="D340" t="s">
        <v>35</v>
      </c>
      <c r="E340" t="s">
        <v>44</v>
      </c>
      <c r="F340" t="s">
        <v>1815</v>
      </c>
      <c r="G340" t="s">
        <v>705</v>
      </c>
      <c r="H340" t="s">
        <v>1593</v>
      </c>
      <c r="I340" t="s">
        <v>1816</v>
      </c>
      <c r="J340" t="s">
        <v>814</v>
      </c>
      <c r="K340" t="s">
        <v>839</v>
      </c>
      <c r="L340" t="s">
        <v>188</v>
      </c>
      <c r="M340" t="s">
        <v>941</v>
      </c>
      <c r="N340" t="s">
        <v>997</v>
      </c>
      <c r="O340" t="s">
        <v>841</v>
      </c>
    </row>
    <row r="341" spans="1:15">
      <c r="A341" t="s">
        <v>706</v>
      </c>
      <c r="B341" t="s">
        <v>809</v>
      </c>
      <c r="C341" t="s">
        <v>34</v>
      </c>
      <c r="D341" t="s">
        <v>50</v>
      </c>
      <c r="E341" t="s">
        <v>40</v>
      </c>
      <c r="F341" t="s">
        <v>1817</v>
      </c>
      <c r="G341" t="s">
        <v>1133</v>
      </c>
      <c r="H341" t="s">
        <v>1818</v>
      </c>
      <c r="I341" t="s">
        <v>1660</v>
      </c>
      <c r="J341" t="s">
        <v>821</v>
      </c>
      <c r="K341" t="s">
        <v>1264</v>
      </c>
      <c r="L341" t="s">
        <v>695</v>
      </c>
      <c r="M341" t="s">
        <v>1145</v>
      </c>
      <c r="N341" t="s">
        <v>886</v>
      </c>
      <c r="O341" t="s">
        <v>635</v>
      </c>
    </row>
    <row r="342" spans="1:15">
      <c r="A342" t="s">
        <v>707</v>
      </c>
      <c r="B342" t="s">
        <v>914</v>
      </c>
      <c r="C342" t="s">
        <v>47</v>
      </c>
      <c r="D342" t="s">
        <v>50</v>
      </c>
      <c r="E342" t="s">
        <v>40</v>
      </c>
      <c r="F342" t="s">
        <v>1142</v>
      </c>
      <c r="G342" t="s">
        <v>210</v>
      </c>
      <c r="H342" t="s">
        <v>1693</v>
      </c>
      <c r="I342" t="s">
        <v>1255</v>
      </c>
      <c r="J342" t="s">
        <v>814</v>
      </c>
      <c r="K342" t="s">
        <v>887</v>
      </c>
      <c r="L342" t="s">
        <v>197</v>
      </c>
      <c r="M342" t="s">
        <v>939</v>
      </c>
      <c r="N342" t="s">
        <v>959</v>
      </c>
      <c r="O342" t="s">
        <v>851</v>
      </c>
    </row>
    <row r="343" spans="1:15">
      <c r="A343" t="s">
        <v>708</v>
      </c>
      <c r="B343" t="s">
        <v>1127</v>
      </c>
      <c r="C343" t="s">
        <v>34</v>
      </c>
      <c r="D343" t="s">
        <v>35</v>
      </c>
      <c r="E343" t="s">
        <v>36</v>
      </c>
      <c r="F343" t="s">
        <v>1225</v>
      </c>
      <c r="G343" t="s">
        <v>1819</v>
      </c>
      <c r="H343" t="s">
        <v>1475</v>
      </c>
      <c r="I343" t="s">
        <v>1206</v>
      </c>
      <c r="J343" t="s">
        <v>814</v>
      </c>
      <c r="K343" t="s">
        <v>1025</v>
      </c>
      <c r="L343" t="s">
        <v>693</v>
      </c>
      <c r="M343" t="s">
        <v>894</v>
      </c>
      <c r="N343" t="s">
        <v>860</v>
      </c>
      <c r="O343" t="s">
        <v>888</v>
      </c>
    </row>
    <row r="344" spans="1:15">
      <c r="A344" t="s">
        <v>709</v>
      </c>
      <c r="B344" t="s">
        <v>896</v>
      </c>
      <c r="C344" t="s">
        <v>34</v>
      </c>
      <c r="D344" t="s">
        <v>35</v>
      </c>
      <c r="E344" t="s">
        <v>40</v>
      </c>
      <c r="F344" t="s">
        <v>1172</v>
      </c>
      <c r="G344" t="s">
        <v>502</v>
      </c>
      <c r="H344" t="s">
        <v>1820</v>
      </c>
      <c r="I344" t="s">
        <v>1193</v>
      </c>
      <c r="J344" t="s">
        <v>814</v>
      </c>
      <c r="K344" t="s">
        <v>910</v>
      </c>
      <c r="L344" t="s">
        <v>710</v>
      </c>
      <c r="M344" t="s">
        <v>876</v>
      </c>
      <c r="N344" t="s">
        <v>949</v>
      </c>
      <c r="O344" t="s">
        <v>1285</v>
      </c>
    </row>
    <row r="345" spans="1:15">
      <c r="A345" t="s">
        <v>711</v>
      </c>
      <c r="B345" t="s">
        <v>896</v>
      </c>
      <c r="C345" t="s">
        <v>47</v>
      </c>
      <c r="D345" t="s">
        <v>35</v>
      </c>
      <c r="E345" t="s">
        <v>36</v>
      </c>
      <c r="F345" t="s">
        <v>890</v>
      </c>
      <c r="G345" t="s">
        <v>1821</v>
      </c>
      <c r="H345" t="s">
        <v>1822</v>
      </c>
      <c r="I345" t="s">
        <v>1005</v>
      </c>
      <c r="J345" t="s">
        <v>814</v>
      </c>
      <c r="K345" t="s">
        <v>1234</v>
      </c>
      <c r="L345" t="s">
        <v>267</v>
      </c>
      <c r="M345" t="s">
        <v>1737</v>
      </c>
      <c r="N345" t="s">
        <v>1342</v>
      </c>
      <c r="O345" t="s">
        <v>712</v>
      </c>
    </row>
    <row r="346" spans="1:15">
      <c r="A346" t="s">
        <v>713</v>
      </c>
      <c r="B346" t="s">
        <v>914</v>
      </c>
      <c r="C346" t="s">
        <v>47</v>
      </c>
      <c r="D346" t="s">
        <v>35</v>
      </c>
      <c r="E346" t="s">
        <v>40</v>
      </c>
      <c r="F346" t="s">
        <v>1823</v>
      </c>
      <c r="G346" t="s">
        <v>1712</v>
      </c>
      <c r="H346" t="s">
        <v>1824</v>
      </c>
      <c r="I346" t="s">
        <v>1825</v>
      </c>
      <c r="J346" t="s">
        <v>814</v>
      </c>
      <c r="K346" t="s">
        <v>1347</v>
      </c>
      <c r="L346" t="s">
        <v>370</v>
      </c>
      <c r="M346" t="s">
        <v>1299</v>
      </c>
      <c r="N346" t="s">
        <v>1371</v>
      </c>
      <c r="O346" t="s">
        <v>876</v>
      </c>
    </row>
    <row r="347" spans="1:15">
      <c r="A347" t="s">
        <v>714</v>
      </c>
      <c r="B347" t="s">
        <v>869</v>
      </c>
      <c r="C347" t="s">
        <v>34</v>
      </c>
      <c r="D347" t="s">
        <v>35</v>
      </c>
      <c r="E347" t="s">
        <v>44</v>
      </c>
      <c r="F347" t="s">
        <v>973</v>
      </c>
      <c r="G347" t="s">
        <v>123</v>
      </c>
      <c r="H347" t="s">
        <v>1400</v>
      </c>
      <c r="I347" t="s">
        <v>1223</v>
      </c>
      <c r="J347" t="s">
        <v>857</v>
      </c>
      <c r="K347" t="s">
        <v>898</v>
      </c>
      <c r="L347" t="s">
        <v>715</v>
      </c>
      <c r="M347" t="s">
        <v>930</v>
      </c>
      <c r="N347" t="s">
        <v>929</v>
      </c>
      <c r="O347" t="s">
        <v>584</v>
      </c>
    </row>
    <row r="348" spans="1:15">
      <c r="A348" t="s">
        <v>716</v>
      </c>
      <c r="B348" t="s">
        <v>896</v>
      </c>
      <c r="C348" t="s">
        <v>34</v>
      </c>
      <c r="D348" t="s">
        <v>55</v>
      </c>
      <c r="E348" t="s">
        <v>40</v>
      </c>
      <c r="F348" t="s">
        <v>1826</v>
      </c>
      <c r="G348" t="s">
        <v>1827</v>
      </c>
      <c r="H348" t="s">
        <v>1828</v>
      </c>
      <c r="I348" t="s">
        <v>1190</v>
      </c>
      <c r="J348" t="s">
        <v>814</v>
      </c>
      <c r="K348" t="s">
        <v>839</v>
      </c>
      <c r="L348" t="s">
        <v>399</v>
      </c>
      <c r="M348" t="s">
        <v>1154</v>
      </c>
      <c r="N348" t="s">
        <v>1829</v>
      </c>
      <c r="O348" t="s">
        <v>1755</v>
      </c>
    </row>
    <row r="349" spans="1:15">
      <c r="A349" t="s">
        <v>717</v>
      </c>
      <c r="B349" t="s">
        <v>941</v>
      </c>
      <c r="C349" t="s">
        <v>47</v>
      </c>
      <c r="D349" t="s">
        <v>35</v>
      </c>
      <c r="E349" t="s">
        <v>40</v>
      </c>
      <c r="F349" t="s">
        <v>885</v>
      </c>
      <c r="G349" t="s">
        <v>219</v>
      </c>
      <c r="H349" t="s">
        <v>1107</v>
      </c>
      <c r="I349" t="s">
        <v>1542</v>
      </c>
      <c r="J349" t="s">
        <v>814</v>
      </c>
      <c r="K349" t="s">
        <v>1055</v>
      </c>
      <c r="L349" t="s">
        <v>718</v>
      </c>
      <c r="M349" t="s">
        <v>1154</v>
      </c>
      <c r="N349" t="s">
        <v>1318</v>
      </c>
      <c r="O349" t="s">
        <v>1543</v>
      </c>
    </row>
    <row r="350" spans="1:15">
      <c r="A350" t="s">
        <v>719</v>
      </c>
      <c r="B350" t="s">
        <v>941</v>
      </c>
      <c r="C350" t="s">
        <v>34</v>
      </c>
      <c r="D350" t="s">
        <v>50</v>
      </c>
      <c r="E350" t="s">
        <v>40</v>
      </c>
      <c r="F350" t="s">
        <v>1317</v>
      </c>
      <c r="G350" t="s">
        <v>1830</v>
      </c>
      <c r="H350" t="s">
        <v>1452</v>
      </c>
      <c r="I350" t="s">
        <v>1121</v>
      </c>
      <c r="J350" t="s">
        <v>814</v>
      </c>
      <c r="K350" t="s">
        <v>818</v>
      </c>
      <c r="L350" t="s">
        <v>720</v>
      </c>
      <c r="M350" t="s">
        <v>1831</v>
      </c>
      <c r="N350" t="s">
        <v>1357</v>
      </c>
      <c r="O350" t="s">
        <v>1832</v>
      </c>
    </row>
    <row r="351" spans="1:15">
      <c r="A351" t="s">
        <v>721</v>
      </c>
      <c r="B351" t="s">
        <v>1087</v>
      </c>
      <c r="C351" t="s">
        <v>34</v>
      </c>
      <c r="D351" t="s">
        <v>35</v>
      </c>
      <c r="E351" t="s">
        <v>40</v>
      </c>
      <c r="F351" t="s">
        <v>1336</v>
      </c>
      <c r="G351" t="s">
        <v>56</v>
      </c>
      <c r="H351" t="s">
        <v>1308</v>
      </c>
      <c r="I351" t="s">
        <v>1129</v>
      </c>
      <c r="J351" t="s">
        <v>814</v>
      </c>
      <c r="K351" t="s">
        <v>833</v>
      </c>
      <c r="L351" t="s">
        <v>718</v>
      </c>
      <c r="M351" t="s">
        <v>841</v>
      </c>
      <c r="N351" t="s">
        <v>995</v>
      </c>
      <c r="O351" t="s">
        <v>1833</v>
      </c>
    </row>
    <row r="352" spans="1:15">
      <c r="A352" t="s">
        <v>722</v>
      </c>
      <c r="B352" t="s">
        <v>817</v>
      </c>
      <c r="C352" t="s">
        <v>34</v>
      </c>
      <c r="D352" t="s">
        <v>50</v>
      </c>
      <c r="E352" t="s">
        <v>36</v>
      </c>
      <c r="F352" t="s">
        <v>1322</v>
      </c>
      <c r="G352" t="s">
        <v>1707</v>
      </c>
      <c r="H352" t="s">
        <v>891</v>
      </c>
      <c r="I352" t="s">
        <v>1834</v>
      </c>
      <c r="J352" t="s">
        <v>814</v>
      </c>
      <c r="K352" t="s">
        <v>839</v>
      </c>
      <c r="L352" t="s">
        <v>60</v>
      </c>
      <c r="M352" t="s">
        <v>1576</v>
      </c>
      <c r="N352" t="s">
        <v>959</v>
      </c>
      <c r="O352" t="s">
        <v>841</v>
      </c>
    </row>
    <row r="353" spans="1:15">
      <c r="A353" t="s">
        <v>723</v>
      </c>
      <c r="B353" t="s">
        <v>926</v>
      </c>
      <c r="C353" t="s">
        <v>47</v>
      </c>
      <c r="D353" t="s">
        <v>50</v>
      </c>
      <c r="E353" t="s">
        <v>36</v>
      </c>
      <c r="F353" t="s">
        <v>724</v>
      </c>
      <c r="G353" t="s">
        <v>1180</v>
      </c>
      <c r="H353" t="s">
        <v>989</v>
      </c>
      <c r="I353" t="s">
        <v>1303</v>
      </c>
      <c r="J353" t="s">
        <v>814</v>
      </c>
      <c r="K353" t="s">
        <v>839</v>
      </c>
      <c r="L353" t="s">
        <v>1622</v>
      </c>
      <c r="M353" t="s">
        <v>1431</v>
      </c>
      <c r="N353" t="s">
        <v>1212</v>
      </c>
      <c r="O353" t="s">
        <v>841</v>
      </c>
    </row>
    <row r="354" spans="1:15">
      <c r="A354" t="s">
        <v>725</v>
      </c>
      <c r="B354" t="s">
        <v>950</v>
      </c>
      <c r="C354" t="s">
        <v>47</v>
      </c>
      <c r="D354" t="s">
        <v>58</v>
      </c>
      <c r="E354" t="s">
        <v>44</v>
      </c>
      <c r="F354" t="s">
        <v>1835</v>
      </c>
      <c r="G354" t="s">
        <v>726</v>
      </c>
      <c r="H354" t="s">
        <v>1571</v>
      </c>
      <c r="I354" t="s">
        <v>1716</v>
      </c>
      <c r="J354" t="s">
        <v>857</v>
      </c>
      <c r="K354" t="s">
        <v>129</v>
      </c>
      <c r="L354" t="s">
        <v>727</v>
      </c>
      <c r="M354" t="s">
        <v>1799</v>
      </c>
      <c r="N354" t="s">
        <v>1729</v>
      </c>
      <c r="O354" t="s">
        <v>728</v>
      </c>
    </row>
    <row r="355" spans="1:15">
      <c r="A355" t="s">
        <v>729</v>
      </c>
      <c r="B355" t="s">
        <v>861</v>
      </c>
      <c r="C355" t="s">
        <v>34</v>
      </c>
      <c r="D355" t="s">
        <v>50</v>
      </c>
      <c r="E355" t="s">
        <v>36</v>
      </c>
      <c r="F355" t="s">
        <v>1836</v>
      </c>
      <c r="G355" t="s">
        <v>1785</v>
      </c>
      <c r="H355" t="s">
        <v>1546</v>
      </c>
      <c r="I355" t="s">
        <v>1357</v>
      </c>
      <c r="J355" t="s">
        <v>814</v>
      </c>
      <c r="K355" t="s">
        <v>839</v>
      </c>
      <c r="L355" t="s">
        <v>730</v>
      </c>
      <c r="M355" t="s">
        <v>1837</v>
      </c>
      <c r="N355" t="s">
        <v>985</v>
      </c>
      <c r="O355" t="s">
        <v>1410</v>
      </c>
    </row>
    <row r="356" spans="1:15">
      <c r="A356" t="s">
        <v>731</v>
      </c>
      <c r="B356" t="s">
        <v>817</v>
      </c>
      <c r="C356" t="s">
        <v>34</v>
      </c>
      <c r="D356" t="s">
        <v>35</v>
      </c>
      <c r="E356" t="s">
        <v>44</v>
      </c>
      <c r="F356" t="s">
        <v>928</v>
      </c>
      <c r="G356" t="s">
        <v>1838</v>
      </c>
      <c r="H356" t="s">
        <v>1073</v>
      </c>
      <c r="I356" t="s">
        <v>998</v>
      </c>
      <c r="J356" t="s">
        <v>814</v>
      </c>
      <c r="K356" t="s">
        <v>831</v>
      </c>
      <c r="L356" t="s">
        <v>598</v>
      </c>
      <c r="M356" t="s">
        <v>1265</v>
      </c>
      <c r="N356" t="s">
        <v>1130</v>
      </c>
      <c r="O356" t="s">
        <v>1130</v>
      </c>
    </row>
    <row r="357" spans="1:15">
      <c r="A357" t="s">
        <v>732</v>
      </c>
      <c r="B357" t="s">
        <v>1016</v>
      </c>
      <c r="C357" t="s">
        <v>34</v>
      </c>
      <c r="D357" t="s">
        <v>35</v>
      </c>
      <c r="E357" t="s">
        <v>44</v>
      </c>
      <c r="F357" t="s">
        <v>883</v>
      </c>
      <c r="G357" t="s">
        <v>1839</v>
      </c>
      <c r="H357" t="s">
        <v>1091</v>
      </c>
      <c r="I357" t="s">
        <v>862</v>
      </c>
      <c r="J357" t="s">
        <v>814</v>
      </c>
      <c r="K357" t="s">
        <v>887</v>
      </c>
      <c r="L357" t="s">
        <v>733</v>
      </c>
      <c r="M357" t="s">
        <v>857</v>
      </c>
      <c r="N357" t="s">
        <v>1140</v>
      </c>
      <c r="O357" t="s">
        <v>980</v>
      </c>
    </row>
    <row r="358" spans="1:15">
      <c r="A358" t="s">
        <v>734</v>
      </c>
      <c r="B358" t="s">
        <v>919</v>
      </c>
      <c r="C358" t="s">
        <v>47</v>
      </c>
      <c r="D358" t="s">
        <v>35</v>
      </c>
      <c r="E358" t="s">
        <v>40</v>
      </c>
      <c r="F358" t="s">
        <v>1772</v>
      </c>
      <c r="G358" t="s">
        <v>306</v>
      </c>
      <c r="H358" t="s">
        <v>1662</v>
      </c>
      <c r="I358" t="s">
        <v>936</v>
      </c>
      <c r="J358" t="s">
        <v>814</v>
      </c>
      <c r="K358" t="s">
        <v>1140</v>
      </c>
      <c r="L358" t="s">
        <v>442</v>
      </c>
      <c r="M358" t="s">
        <v>1299</v>
      </c>
      <c r="N358" t="s">
        <v>1014</v>
      </c>
      <c r="O358" t="s">
        <v>1840</v>
      </c>
    </row>
    <row r="359" spans="1:15">
      <c r="A359" t="s">
        <v>735</v>
      </c>
      <c r="B359" t="s">
        <v>1016</v>
      </c>
      <c r="C359" t="s">
        <v>34</v>
      </c>
      <c r="D359" t="s">
        <v>35</v>
      </c>
      <c r="E359" t="s">
        <v>44</v>
      </c>
      <c r="F359" t="s">
        <v>1841</v>
      </c>
      <c r="G359" t="s">
        <v>1842</v>
      </c>
      <c r="H359" t="s">
        <v>1258</v>
      </c>
      <c r="I359" t="s">
        <v>1107</v>
      </c>
      <c r="J359" t="s">
        <v>814</v>
      </c>
      <c r="K359" t="s">
        <v>839</v>
      </c>
      <c r="L359" t="s">
        <v>736</v>
      </c>
      <c r="M359" t="s">
        <v>1288</v>
      </c>
      <c r="N359" t="s">
        <v>1229</v>
      </c>
      <c r="O359" t="s">
        <v>1183</v>
      </c>
    </row>
    <row r="360" spans="1:15">
      <c r="A360" t="s">
        <v>737</v>
      </c>
      <c r="B360" t="s">
        <v>1002</v>
      </c>
      <c r="C360" t="s">
        <v>34</v>
      </c>
      <c r="D360" t="s">
        <v>50</v>
      </c>
      <c r="E360" t="s">
        <v>40</v>
      </c>
      <c r="F360" t="s">
        <v>1136</v>
      </c>
      <c r="G360" t="s">
        <v>738</v>
      </c>
      <c r="H360" t="s">
        <v>988</v>
      </c>
      <c r="I360" t="s">
        <v>1232</v>
      </c>
      <c r="J360" t="s">
        <v>814</v>
      </c>
      <c r="K360" t="s">
        <v>818</v>
      </c>
      <c r="L360" t="s">
        <v>975</v>
      </c>
      <c r="M360" t="s">
        <v>1194</v>
      </c>
      <c r="N360" t="s">
        <v>948</v>
      </c>
      <c r="O360" t="s">
        <v>1501</v>
      </c>
    </row>
    <row r="361" spans="1:15">
      <c r="A361" t="s">
        <v>739</v>
      </c>
      <c r="B361" t="s">
        <v>926</v>
      </c>
      <c r="C361" t="s">
        <v>47</v>
      </c>
      <c r="D361" t="s">
        <v>35</v>
      </c>
      <c r="E361" t="s">
        <v>36</v>
      </c>
      <c r="F361" t="s">
        <v>970</v>
      </c>
      <c r="G361" t="s">
        <v>1088</v>
      </c>
      <c r="H361" t="s">
        <v>1334</v>
      </c>
      <c r="I361" t="s">
        <v>1580</v>
      </c>
      <c r="J361" t="s">
        <v>857</v>
      </c>
      <c r="K361" t="s">
        <v>1289</v>
      </c>
      <c r="L361" t="s">
        <v>740</v>
      </c>
      <c r="M361" t="s">
        <v>1843</v>
      </c>
      <c r="N361" t="s">
        <v>1248</v>
      </c>
      <c r="O361" t="s">
        <v>328</v>
      </c>
    </row>
    <row r="362" spans="1:15">
      <c r="A362" t="s">
        <v>741</v>
      </c>
      <c r="B362" t="s">
        <v>1127</v>
      </c>
      <c r="C362" t="s">
        <v>34</v>
      </c>
      <c r="D362" t="s">
        <v>35</v>
      </c>
      <c r="E362" t="s">
        <v>40</v>
      </c>
      <c r="F362" t="s">
        <v>1700</v>
      </c>
      <c r="G362" t="s">
        <v>1844</v>
      </c>
      <c r="H362" t="s">
        <v>1493</v>
      </c>
      <c r="I362" t="s">
        <v>1447</v>
      </c>
      <c r="J362" t="s">
        <v>814</v>
      </c>
      <c r="K362" t="s">
        <v>1044</v>
      </c>
      <c r="L362" t="s">
        <v>1671</v>
      </c>
      <c r="M362" t="s">
        <v>968</v>
      </c>
      <c r="N362" t="s">
        <v>1103</v>
      </c>
      <c r="O362" t="s">
        <v>425</v>
      </c>
    </row>
    <row r="363" spans="1:15">
      <c r="A363" t="s">
        <v>742</v>
      </c>
      <c r="B363" t="s">
        <v>876</v>
      </c>
      <c r="C363" t="s">
        <v>47</v>
      </c>
      <c r="D363" t="s">
        <v>50</v>
      </c>
      <c r="E363" t="s">
        <v>40</v>
      </c>
      <c r="F363" t="s">
        <v>1757</v>
      </c>
      <c r="G363" t="s">
        <v>180</v>
      </c>
      <c r="H363" t="s">
        <v>1781</v>
      </c>
      <c r="I363" t="s">
        <v>1845</v>
      </c>
      <c r="J363" t="s">
        <v>814</v>
      </c>
      <c r="K363" t="s">
        <v>839</v>
      </c>
      <c r="L363" t="s">
        <v>493</v>
      </c>
      <c r="M363" t="s">
        <v>1337</v>
      </c>
      <c r="N363" t="s">
        <v>1300</v>
      </c>
      <c r="O363" t="s">
        <v>841</v>
      </c>
    </row>
    <row r="364" spans="1:15">
      <c r="A364" t="s">
        <v>743</v>
      </c>
      <c r="B364" t="s">
        <v>835</v>
      </c>
      <c r="C364" t="s">
        <v>34</v>
      </c>
      <c r="D364" t="s">
        <v>35</v>
      </c>
      <c r="E364" t="s">
        <v>44</v>
      </c>
      <c r="F364" t="s">
        <v>1666</v>
      </c>
      <c r="G364" t="s">
        <v>210</v>
      </c>
      <c r="H364" t="s">
        <v>1134</v>
      </c>
      <c r="I364" t="s">
        <v>1504</v>
      </c>
      <c r="J364" t="s">
        <v>857</v>
      </c>
      <c r="K364" t="s">
        <v>1075</v>
      </c>
      <c r="L364" t="s">
        <v>192</v>
      </c>
      <c r="M364" t="s">
        <v>931</v>
      </c>
      <c r="N364" t="s">
        <v>1294</v>
      </c>
      <c r="O364" t="s">
        <v>267</v>
      </c>
    </row>
    <row r="365" spans="1:15">
      <c r="A365" t="s">
        <v>744</v>
      </c>
      <c r="B365" t="s">
        <v>1016</v>
      </c>
      <c r="C365" t="s">
        <v>34</v>
      </c>
      <c r="D365" t="s">
        <v>50</v>
      </c>
      <c r="E365" t="s">
        <v>44</v>
      </c>
      <c r="F365" t="s">
        <v>1138</v>
      </c>
      <c r="G365" t="s">
        <v>62</v>
      </c>
      <c r="H365" t="s">
        <v>1846</v>
      </c>
      <c r="I365" t="s">
        <v>1666</v>
      </c>
      <c r="J365" t="s">
        <v>814</v>
      </c>
      <c r="K365" t="s">
        <v>839</v>
      </c>
      <c r="L365" t="s">
        <v>373</v>
      </c>
      <c r="M365" t="s">
        <v>1686</v>
      </c>
      <c r="N365" t="s">
        <v>999</v>
      </c>
      <c r="O365" t="s">
        <v>841</v>
      </c>
    </row>
    <row r="366" spans="1:15">
      <c r="A366" t="s">
        <v>745</v>
      </c>
      <c r="B366" t="s">
        <v>809</v>
      </c>
      <c r="C366" t="s">
        <v>34</v>
      </c>
      <c r="D366" t="s">
        <v>50</v>
      </c>
      <c r="E366" t="s">
        <v>40</v>
      </c>
      <c r="F366" t="s">
        <v>1139</v>
      </c>
      <c r="G366" t="s">
        <v>505</v>
      </c>
      <c r="H366" t="s">
        <v>883</v>
      </c>
      <c r="I366" t="s">
        <v>1232</v>
      </c>
      <c r="J366" t="s">
        <v>814</v>
      </c>
      <c r="K366" t="s">
        <v>839</v>
      </c>
      <c r="L366" t="s">
        <v>166</v>
      </c>
      <c r="M366" t="s">
        <v>1847</v>
      </c>
      <c r="N366" t="s">
        <v>1264</v>
      </c>
      <c r="O366" t="s">
        <v>841</v>
      </c>
    </row>
    <row r="367" spans="1:15">
      <c r="A367" t="s">
        <v>746</v>
      </c>
      <c r="B367" t="s">
        <v>826</v>
      </c>
      <c r="C367" t="s">
        <v>47</v>
      </c>
      <c r="D367" t="s">
        <v>35</v>
      </c>
      <c r="E367" t="s">
        <v>36</v>
      </c>
      <c r="F367" t="s">
        <v>1848</v>
      </c>
      <c r="G367" t="s">
        <v>1849</v>
      </c>
      <c r="H367" t="s">
        <v>1625</v>
      </c>
      <c r="I367" t="s">
        <v>943</v>
      </c>
      <c r="J367" t="s">
        <v>814</v>
      </c>
      <c r="K367" t="s">
        <v>839</v>
      </c>
      <c r="L367" t="s">
        <v>134</v>
      </c>
      <c r="M367" t="s">
        <v>823</v>
      </c>
      <c r="N367" t="s">
        <v>997</v>
      </c>
      <c r="O367" t="s">
        <v>1591</v>
      </c>
    </row>
    <row r="368" spans="1:15">
      <c r="A368" t="s">
        <v>747</v>
      </c>
      <c r="B368" t="s">
        <v>869</v>
      </c>
      <c r="C368" t="s">
        <v>47</v>
      </c>
      <c r="D368" t="s">
        <v>50</v>
      </c>
      <c r="E368" t="s">
        <v>36</v>
      </c>
      <c r="F368" t="s">
        <v>1850</v>
      </c>
      <c r="G368" t="s">
        <v>1436</v>
      </c>
      <c r="H368" t="s">
        <v>1261</v>
      </c>
      <c r="I368" t="s">
        <v>1452</v>
      </c>
      <c r="J368" t="s">
        <v>821</v>
      </c>
      <c r="K368" t="s">
        <v>1025</v>
      </c>
      <c r="L368" t="s">
        <v>124</v>
      </c>
      <c r="M368" t="s">
        <v>1228</v>
      </c>
      <c r="N368" t="s">
        <v>822</v>
      </c>
      <c r="O368" t="s">
        <v>1414</v>
      </c>
    </row>
    <row r="369" spans="1:15">
      <c r="A369" t="s">
        <v>748</v>
      </c>
      <c r="B369" t="s">
        <v>896</v>
      </c>
      <c r="C369" t="s">
        <v>47</v>
      </c>
      <c r="D369" t="s">
        <v>35</v>
      </c>
      <c r="E369" t="s">
        <v>44</v>
      </c>
      <c r="F369" t="s">
        <v>1851</v>
      </c>
      <c r="G369" t="s">
        <v>1852</v>
      </c>
      <c r="H369" t="s">
        <v>862</v>
      </c>
      <c r="I369" t="s">
        <v>1061</v>
      </c>
      <c r="J369" t="s">
        <v>814</v>
      </c>
      <c r="K369" t="s">
        <v>1140</v>
      </c>
      <c r="L369" t="s">
        <v>749</v>
      </c>
      <c r="M369" t="s">
        <v>1366</v>
      </c>
      <c r="N369" t="s">
        <v>1368</v>
      </c>
      <c r="O369" t="s">
        <v>1761</v>
      </c>
    </row>
    <row r="370" spans="1:15">
      <c r="A370" t="s">
        <v>750</v>
      </c>
      <c r="B370" t="s">
        <v>963</v>
      </c>
      <c r="C370" t="s">
        <v>34</v>
      </c>
      <c r="D370" t="s">
        <v>35</v>
      </c>
      <c r="E370" t="s">
        <v>36</v>
      </c>
      <c r="F370" t="s">
        <v>1608</v>
      </c>
      <c r="G370" t="s">
        <v>1572</v>
      </c>
      <c r="H370" t="s">
        <v>1797</v>
      </c>
      <c r="I370" t="s">
        <v>997</v>
      </c>
      <c r="J370" t="s">
        <v>857</v>
      </c>
      <c r="K370" t="s">
        <v>839</v>
      </c>
      <c r="L370" t="s">
        <v>454</v>
      </c>
      <c r="M370" t="s">
        <v>1853</v>
      </c>
      <c r="N370" t="s">
        <v>857</v>
      </c>
      <c r="O370" t="s">
        <v>1234</v>
      </c>
    </row>
    <row r="371" spans="1:15">
      <c r="A371" t="s">
        <v>751</v>
      </c>
      <c r="B371" t="s">
        <v>963</v>
      </c>
      <c r="C371" t="s">
        <v>47</v>
      </c>
      <c r="D371" t="s">
        <v>55</v>
      </c>
      <c r="E371" t="s">
        <v>36</v>
      </c>
      <c r="F371" t="s">
        <v>992</v>
      </c>
      <c r="G371" t="s">
        <v>1854</v>
      </c>
      <c r="H371" t="s">
        <v>1855</v>
      </c>
      <c r="I371" t="s">
        <v>1193</v>
      </c>
      <c r="J371" t="s">
        <v>857</v>
      </c>
      <c r="K371" t="s">
        <v>898</v>
      </c>
      <c r="L371" t="s">
        <v>752</v>
      </c>
      <c r="M371" t="s">
        <v>954</v>
      </c>
      <c r="N371" t="s">
        <v>841</v>
      </c>
      <c r="O371" t="s">
        <v>317</v>
      </c>
    </row>
    <row r="372" spans="1:15">
      <c r="A372" t="s">
        <v>753</v>
      </c>
      <c r="B372" t="s">
        <v>1127</v>
      </c>
      <c r="C372" t="s">
        <v>34</v>
      </c>
      <c r="D372" t="s">
        <v>50</v>
      </c>
      <c r="E372" t="s">
        <v>36</v>
      </c>
      <c r="F372" t="s">
        <v>1376</v>
      </c>
      <c r="G372" t="s">
        <v>1787</v>
      </c>
      <c r="H372" t="s">
        <v>1292</v>
      </c>
      <c r="I372" t="s">
        <v>1563</v>
      </c>
      <c r="J372" t="s">
        <v>814</v>
      </c>
      <c r="K372" t="s">
        <v>818</v>
      </c>
      <c r="L372" t="s">
        <v>754</v>
      </c>
      <c r="M372" t="s">
        <v>1856</v>
      </c>
      <c r="N372" t="s">
        <v>1044</v>
      </c>
      <c r="O372" t="s">
        <v>1102</v>
      </c>
    </row>
    <row r="373" spans="1:15">
      <c r="A373" t="s">
        <v>755</v>
      </c>
      <c r="B373" t="s">
        <v>963</v>
      </c>
      <c r="C373" t="s">
        <v>34</v>
      </c>
      <c r="D373" t="s">
        <v>50</v>
      </c>
      <c r="E373" t="s">
        <v>36</v>
      </c>
      <c r="F373" t="s">
        <v>1857</v>
      </c>
      <c r="G373" t="s">
        <v>1858</v>
      </c>
      <c r="H373" t="s">
        <v>848</v>
      </c>
      <c r="I373" t="s">
        <v>1498</v>
      </c>
      <c r="J373" t="s">
        <v>814</v>
      </c>
      <c r="K373" t="s">
        <v>839</v>
      </c>
      <c r="L373" t="s">
        <v>515</v>
      </c>
      <c r="M373" t="s">
        <v>979</v>
      </c>
      <c r="N373" t="s">
        <v>1098</v>
      </c>
      <c r="O373" t="s">
        <v>1607</v>
      </c>
    </row>
    <row r="374" spans="1:15">
      <c r="A374" t="s">
        <v>756</v>
      </c>
      <c r="B374" t="s">
        <v>809</v>
      </c>
      <c r="C374" t="s">
        <v>47</v>
      </c>
      <c r="D374" t="s">
        <v>50</v>
      </c>
      <c r="E374" t="s">
        <v>36</v>
      </c>
      <c r="F374" t="s">
        <v>1859</v>
      </c>
      <c r="G374" t="s">
        <v>1860</v>
      </c>
      <c r="H374" t="s">
        <v>886</v>
      </c>
      <c r="I374" t="s">
        <v>1777</v>
      </c>
      <c r="J374" t="s">
        <v>814</v>
      </c>
      <c r="K374" t="s">
        <v>839</v>
      </c>
      <c r="L374" t="s">
        <v>730</v>
      </c>
      <c r="M374" t="s">
        <v>1076</v>
      </c>
      <c r="N374" t="s">
        <v>1155</v>
      </c>
      <c r="O374" t="s">
        <v>169</v>
      </c>
    </row>
    <row r="375" spans="1:15">
      <c r="A375" t="s">
        <v>757</v>
      </c>
      <c r="B375" t="s">
        <v>950</v>
      </c>
      <c r="C375" t="s">
        <v>34</v>
      </c>
      <c r="D375" t="s">
        <v>35</v>
      </c>
      <c r="E375" t="s">
        <v>40</v>
      </c>
      <c r="F375" t="s">
        <v>1861</v>
      </c>
      <c r="G375" t="s">
        <v>650</v>
      </c>
      <c r="H375" t="s">
        <v>1862</v>
      </c>
      <c r="I375" t="s">
        <v>927</v>
      </c>
      <c r="J375" t="s">
        <v>814</v>
      </c>
      <c r="K375" t="s">
        <v>839</v>
      </c>
      <c r="L375" t="s">
        <v>1305</v>
      </c>
      <c r="M375" t="s">
        <v>832</v>
      </c>
      <c r="N375" t="s">
        <v>985</v>
      </c>
      <c r="O375" t="s">
        <v>821</v>
      </c>
    </row>
    <row r="376" spans="1:15">
      <c r="A376" t="s">
        <v>758</v>
      </c>
      <c r="B376" t="s">
        <v>840</v>
      </c>
      <c r="C376" t="s">
        <v>34</v>
      </c>
      <c r="D376" t="s">
        <v>35</v>
      </c>
      <c r="E376" t="s">
        <v>44</v>
      </c>
      <c r="F376" t="s">
        <v>1863</v>
      </c>
      <c r="G376" t="s">
        <v>169</v>
      </c>
      <c r="H376" t="s">
        <v>1707</v>
      </c>
      <c r="I376" t="s">
        <v>1072</v>
      </c>
      <c r="J376" t="s">
        <v>857</v>
      </c>
      <c r="K376" t="s">
        <v>1130</v>
      </c>
      <c r="L376" t="s">
        <v>558</v>
      </c>
      <c r="M376" t="s">
        <v>1463</v>
      </c>
      <c r="N376" t="s">
        <v>852</v>
      </c>
      <c r="O376" t="s">
        <v>759</v>
      </c>
    </row>
    <row r="377" spans="1:15">
      <c r="A377" t="s">
        <v>760</v>
      </c>
      <c r="B377" t="s">
        <v>1366</v>
      </c>
      <c r="C377" t="s">
        <v>34</v>
      </c>
      <c r="D377" t="s">
        <v>50</v>
      </c>
      <c r="E377" t="s">
        <v>40</v>
      </c>
      <c r="F377" t="s">
        <v>1360</v>
      </c>
      <c r="G377" t="s">
        <v>266</v>
      </c>
      <c r="H377" t="s">
        <v>1013</v>
      </c>
      <c r="I377" t="s">
        <v>1106</v>
      </c>
      <c r="J377" t="s">
        <v>814</v>
      </c>
      <c r="K377" t="s">
        <v>839</v>
      </c>
      <c r="L377" t="s">
        <v>761</v>
      </c>
      <c r="M377" t="s">
        <v>841</v>
      </c>
      <c r="N377" t="s">
        <v>841</v>
      </c>
      <c r="O377" t="s">
        <v>841</v>
      </c>
    </row>
    <row r="378" spans="1:15">
      <c r="A378" t="s">
        <v>762</v>
      </c>
      <c r="B378" t="s">
        <v>1127</v>
      </c>
      <c r="C378" t="s">
        <v>34</v>
      </c>
      <c r="D378" t="s">
        <v>74</v>
      </c>
      <c r="E378" t="s">
        <v>44</v>
      </c>
      <c r="F378" t="s">
        <v>1322</v>
      </c>
      <c r="G378" t="s">
        <v>1555</v>
      </c>
      <c r="H378" t="s">
        <v>1864</v>
      </c>
      <c r="I378" t="s">
        <v>900</v>
      </c>
      <c r="J378" t="s">
        <v>814</v>
      </c>
      <c r="K378" t="s">
        <v>833</v>
      </c>
      <c r="L378" t="s">
        <v>1194</v>
      </c>
      <c r="M378" t="s">
        <v>1052</v>
      </c>
      <c r="N378" t="s">
        <v>1011</v>
      </c>
      <c r="O378" t="s">
        <v>1865</v>
      </c>
    </row>
    <row r="379" spans="1:15">
      <c r="A379" t="s">
        <v>763</v>
      </c>
      <c r="B379" t="s">
        <v>861</v>
      </c>
      <c r="C379" t="s">
        <v>34</v>
      </c>
      <c r="D379" t="s">
        <v>50</v>
      </c>
      <c r="E379" t="s">
        <v>36</v>
      </c>
      <c r="F379" t="s">
        <v>1866</v>
      </c>
      <c r="G379" t="s">
        <v>1489</v>
      </c>
      <c r="H379" t="s">
        <v>870</v>
      </c>
      <c r="I379" t="s">
        <v>1210</v>
      </c>
      <c r="J379" t="s">
        <v>857</v>
      </c>
      <c r="K379" t="s">
        <v>1234</v>
      </c>
      <c r="L379" t="s">
        <v>449</v>
      </c>
      <c r="M379" t="s">
        <v>979</v>
      </c>
      <c r="N379" t="s">
        <v>841</v>
      </c>
      <c r="O379" t="s">
        <v>1812</v>
      </c>
    </row>
    <row r="380" spans="1:15">
      <c r="A380" t="s">
        <v>764</v>
      </c>
      <c r="B380" t="s">
        <v>896</v>
      </c>
      <c r="C380" t="s">
        <v>47</v>
      </c>
      <c r="D380" t="s">
        <v>35</v>
      </c>
      <c r="E380" t="s">
        <v>44</v>
      </c>
      <c r="F380" t="s">
        <v>1326</v>
      </c>
      <c r="G380" t="s">
        <v>83</v>
      </c>
      <c r="H380" t="s">
        <v>1867</v>
      </c>
      <c r="I380" t="s">
        <v>912</v>
      </c>
      <c r="J380" t="s">
        <v>857</v>
      </c>
      <c r="K380" t="s">
        <v>855</v>
      </c>
      <c r="L380" t="s">
        <v>212</v>
      </c>
      <c r="M380" t="s">
        <v>1868</v>
      </c>
      <c r="N380" t="s">
        <v>946</v>
      </c>
      <c r="O380" t="s">
        <v>358</v>
      </c>
    </row>
    <row r="381" spans="1:15">
      <c r="A381" t="s">
        <v>765</v>
      </c>
      <c r="B381" t="s">
        <v>1366</v>
      </c>
      <c r="C381" t="s">
        <v>34</v>
      </c>
      <c r="D381" t="s">
        <v>35</v>
      </c>
      <c r="E381" t="s">
        <v>44</v>
      </c>
      <c r="F381" t="s">
        <v>852</v>
      </c>
      <c r="G381" t="s">
        <v>65</v>
      </c>
      <c r="H381" t="s">
        <v>905</v>
      </c>
      <c r="I381" t="s">
        <v>1200</v>
      </c>
      <c r="J381" t="s">
        <v>814</v>
      </c>
      <c r="K381" t="s">
        <v>1300</v>
      </c>
      <c r="L381" t="s">
        <v>975</v>
      </c>
      <c r="M381" t="s">
        <v>1869</v>
      </c>
      <c r="N381" t="s">
        <v>893</v>
      </c>
      <c r="O381" t="s">
        <v>1109</v>
      </c>
    </row>
    <row r="382" spans="1:15">
      <c r="A382" t="s">
        <v>766</v>
      </c>
      <c r="B382" t="s">
        <v>1127</v>
      </c>
      <c r="C382" t="s">
        <v>47</v>
      </c>
      <c r="D382" t="s">
        <v>55</v>
      </c>
      <c r="E382" t="s">
        <v>36</v>
      </c>
      <c r="F382" t="s">
        <v>1118</v>
      </c>
      <c r="G382" t="s">
        <v>1870</v>
      </c>
      <c r="H382" t="s">
        <v>1167</v>
      </c>
      <c r="I382" t="s">
        <v>1504</v>
      </c>
      <c r="J382" t="s">
        <v>857</v>
      </c>
      <c r="K382" t="s">
        <v>1272</v>
      </c>
      <c r="L382" t="s">
        <v>767</v>
      </c>
      <c r="M382" t="s">
        <v>1871</v>
      </c>
      <c r="N382" t="s">
        <v>937</v>
      </c>
      <c r="O382" t="s">
        <v>1872</v>
      </c>
    </row>
    <row r="383" spans="1:15">
      <c r="A383" t="s">
        <v>768</v>
      </c>
      <c r="B383" t="s">
        <v>1127</v>
      </c>
      <c r="C383" t="s">
        <v>47</v>
      </c>
      <c r="D383" t="s">
        <v>35</v>
      </c>
      <c r="E383" t="s">
        <v>44</v>
      </c>
      <c r="F383" t="s">
        <v>1836</v>
      </c>
      <c r="G383" t="s">
        <v>1873</v>
      </c>
      <c r="H383" t="s">
        <v>1023</v>
      </c>
      <c r="I383" t="s">
        <v>1200</v>
      </c>
      <c r="J383" t="s">
        <v>821</v>
      </c>
      <c r="K383" t="s">
        <v>839</v>
      </c>
      <c r="L383" t="s">
        <v>442</v>
      </c>
      <c r="M383" t="s">
        <v>1055</v>
      </c>
      <c r="N383" t="s">
        <v>1300</v>
      </c>
      <c r="O383" t="s">
        <v>1123</v>
      </c>
    </row>
    <row r="384" spans="1:15">
      <c r="A384" t="s">
        <v>769</v>
      </c>
      <c r="B384" t="s">
        <v>914</v>
      </c>
      <c r="C384" t="s">
        <v>34</v>
      </c>
      <c r="D384" t="s">
        <v>55</v>
      </c>
      <c r="E384" t="s">
        <v>36</v>
      </c>
      <c r="F384" t="s">
        <v>1874</v>
      </c>
      <c r="G384" t="s">
        <v>1875</v>
      </c>
      <c r="H384" t="s">
        <v>1618</v>
      </c>
      <c r="I384" t="s">
        <v>1598</v>
      </c>
      <c r="J384" t="s">
        <v>814</v>
      </c>
      <c r="K384" t="s">
        <v>839</v>
      </c>
      <c r="L384" t="s">
        <v>576</v>
      </c>
      <c r="M384" t="s">
        <v>841</v>
      </c>
      <c r="N384" t="s">
        <v>1401</v>
      </c>
      <c r="O384" t="s">
        <v>1401</v>
      </c>
    </row>
    <row r="385" spans="1:15">
      <c r="A385" t="s">
        <v>770</v>
      </c>
      <c r="B385" t="s">
        <v>903</v>
      </c>
      <c r="C385" t="s">
        <v>34</v>
      </c>
      <c r="D385" t="s">
        <v>35</v>
      </c>
      <c r="E385" t="s">
        <v>44</v>
      </c>
      <c r="F385" t="s">
        <v>1876</v>
      </c>
      <c r="G385" t="s">
        <v>1274</v>
      </c>
      <c r="H385" t="s">
        <v>886</v>
      </c>
      <c r="I385" t="s">
        <v>1452</v>
      </c>
      <c r="J385" t="s">
        <v>821</v>
      </c>
      <c r="K385" t="s">
        <v>1755</v>
      </c>
      <c r="L385" t="s">
        <v>1007</v>
      </c>
      <c r="M385" t="s">
        <v>1573</v>
      </c>
      <c r="N385" t="s">
        <v>1065</v>
      </c>
      <c r="O385" t="s">
        <v>192</v>
      </c>
    </row>
    <row r="386" spans="1:15">
      <c r="A386" t="s">
        <v>771</v>
      </c>
      <c r="B386" t="s">
        <v>914</v>
      </c>
      <c r="C386" t="s">
        <v>34</v>
      </c>
      <c r="D386" t="s">
        <v>55</v>
      </c>
      <c r="E386" t="s">
        <v>44</v>
      </c>
      <c r="F386" t="s">
        <v>1677</v>
      </c>
      <c r="G386" t="s">
        <v>1877</v>
      </c>
      <c r="H386" t="s">
        <v>1014</v>
      </c>
      <c r="I386" t="s">
        <v>831</v>
      </c>
      <c r="J386" t="s">
        <v>873</v>
      </c>
      <c r="K386" t="s">
        <v>1150</v>
      </c>
      <c r="L386" t="s">
        <v>772</v>
      </c>
      <c r="M386" t="s">
        <v>1869</v>
      </c>
      <c r="N386" t="s">
        <v>852</v>
      </c>
      <c r="O386" t="s">
        <v>850</v>
      </c>
    </row>
    <row r="387" spans="1:15">
      <c r="A387" t="s">
        <v>773</v>
      </c>
      <c r="B387" t="s">
        <v>1127</v>
      </c>
      <c r="C387" t="s">
        <v>47</v>
      </c>
      <c r="D387" t="s">
        <v>50</v>
      </c>
      <c r="E387" t="s">
        <v>36</v>
      </c>
      <c r="F387" t="s">
        <v>1641</v>
      </c>
      <c r="G387" t="s">
        <v>997</v>
      </c>
      <c r="H387" t="s">
        <v>906</v>
      </c>
      <c r="I387" t="s">
        <v>1018</v>
      </c>
      <c r="J387" t="s">
        <v>814</v>
      </c>
      <c r="K387" t="s">
        <v>839</v>
      </c>
      <c r="L387" t="s">
        <v>348</v>
      </c>
      <c r="M387" t="s">
        <v>1878</v>
      </c>
      <c r="N387" t="s">
        <v>902</v>
      </c>
      <c r="O387" t="s">
        <v>887</v>
      </c>
    </row>
    <row r="388" spans="1:15">
      <c r="A388" t="s">
        <v>774</v>
      </c>
      <c r="B388" t="s">
        <v>896</v>
      </c>
      <c r="C388" t="s">
        <v>34</v>
      </c>
      <c r="D388" t="s">
        <v>55</v>
      </c>
      <c r="E388" t="s">
        <v>36</v>
      </c>
      <c r="F388" t="s">
        <v>1768</v>
      </c>
      <c r="G388" t="s">
        <v>1879</v>
      </c>
      <c r="H388" t="s">
        <v>1367</v>
      </c>
      <c r="I388" t="s">
        <v>1546</v>
      </c>
      <c r="J388" t="s">
        <v>814</v>
      </c>
      <c r="K388" t="s">
        <v>1333</v>
      </c>
      <c r="L388" t="s">
        <v>251</v>
      </c>
      <c r="M388" t="s">
        <v>1880</v>
      </c>
      <c r="N388" t="s">
        <v>886</v>
      </c>
      <c r="O388" t="s">
        <v>1473</v>
      </c>
    </row>
    <row r="389" spans="1:15">
      <c r="A389" t="s">
        <v>775</v>
      </c>
      <c r="B389" t="s">
        <v>926</v>
      </c>
      <c r="C389" t="s">
        <v>47</v>
      </c>
      <c r="D389" t="s">
        <v>35</v>
      </c>
      <c r="E389" t="s">
        <v>40</v>
      </c>
      <c r="F389" t="s">
        <v>1314</v>
      </c>
      <c r="G389" t="s">
        <v>425</v>
      </c>
      <c r="H389" t="s">
        <v>811</v>
      </c>
      <c r="I389" t="s">
        <v>1018</v>
      </c>
      <c r="J389" t="s">
        <v>814</v>
      </c>
      <c r="K389" t="s">
        <v>839</v>
      </c>
      <c r="L389" t="s">
        <v>560</v>
      </c>
      <c r="M389" t="s">
        <v>1066</v>
      </c>
      <c r="N389" t="s">
        <v>997</v>
      </c>
      <c r="O389" t="s">
        <v>929</v>
      </c>
    </row>
    <row r="390" spans="1:15">
      <c r="A390" t="s">
        <v>776</v>
      </c>
      <c r="B390" t="s">
        <v>1305</v>
      </c>
      <c r="C390" t="s">
        <v>34</v>
      </c>
      <c r="D390" t="s">
        <v>55</v>
      </c>
      <c r="E390" t="s">
        <v>44</v>
      </c>
      <c r="F390" t="s">
        <v>1753</v>
      </c>
      <c r="G390" t="s">
        <v>1881</v>
      </c>
      <c r="H390" t="s">
        <v>953</v>
      </c>
      <c r="I390" t="s">
        <v>1876</v>
      </c>
      <c r="J390" t="s">
        <v>814</v>
      </c>
      <c r="K390" t="s">
        <v>1144</v>
      </c>
      <c r="L390" t="s">
        <v>270</v>
      </c>
      <c r="M390" t="s">
        <v>1882</v>
      </c>
      <c r="N390" t="s">
        <v>1102</v>
      </c>
      <c r="O390" t="s">
        <v>1140</v>
      </c>
    </row>
    <row r="391" spans="1:15">
      <c r="A391" t="s">
        <v>777</v>
      </c>
      <c r="B391" t="s">
        <v>840</v>
      </c>
      <c r="C391" t="s">
        <v>47</v>
      </c>
      <c r="D391" t="s">
        <v>35</v>
      </c>
      <c r="E391" t="s">
        <v>36</v>
      </c>
      <c r="F391" t="s">
        <v>1883</v>
      </c>
      <c r="G391" t="s">
        <v>1884</v>
      </c>
      <c r="H391" t="s">
        <v>1263</v>
      </c>
      <c r="I391" t="s">
        <v>1168</v>
      </c>
      <c r="J391" t="s">
        <v>814</v>
      </c>
      <c r="K391" t="s">
        <v>839</v>
      </c>
      <c r="L391" t="s">
        <v>712</v>
      </c>
      <c r="M391" t="s">
        <v>1709</v>
      </c>
      <c r="N391" t="s">
        <v>1044</v>
      </c>
      <c r="O391" t="s">
        <v>1150</v>
      </c>
    </row>
    <row r="392" spans="1:15">
      <c r="A392" t="s">
        <v>778</v>
      </c>
      <c r="B392" t="s">
        <v>914</v>
      </c>
      <c r="C392" t="s">
        <v>34</v>
      </c>
      <c r="D392" t="s">
        <v>35</v>
      </c>
      <c r="E392" t="s">
        <v>40</v>
      </c>
      <c r="F392" t="s">
        <v>1885</v>
      </c>
      <c r="G392" t="s">
        <v>1886</v>
      </c>
      <c r="H392" t="s">
        <v>1887</v>
      </c>
      <c r="I392" t="s">
        <v>1397</v>
      </c>
      <c r="J392" t="s">
        <v>857</v>
      </c>
      <c r="K392" t="s">
        <v>839</v>
      </c>
      <c r="L392" t="s">
        <v>251</v>
      </c>
      <c r="M392" t="s">
        <v>1045</v>
      </c>
      <c r="N392" t="s">
        <v>908</v>
      </c>
      <c r="O392" t="s">
        <v>1888</v>
      </c>
    </row>
    <row r="393" spans="1:15">
      <c r="A393" t="s">
        <v>779</v>
      </c>
      <c r="B393" t="s">
        <v>934</v>
      </c>
      <c r="C393" t="s">
        <v>34</v>
      </c>
      <c r="D393" t="s">
        <v>35</v>
      </c>
      <c r="E393" t="s">
        <v>36</v>
      </c>
      <c r="F393" t="s">
        <v>1565</v>
      </c>
      <c r="G393" t="s">
        <v>1447</v>
      </c>
      <c r="H393" t="s">
        <v>1130</v>
      </c>
      <c r="I393" t="s">
        <v>1326</v>
      </c>
      <c r="J393" t="s">
        <v>814</v>
      </c>
      <c r="K393" t="s">
        <v>839</v>
      </c>
      <c r="L393" t="s">
        <v>532</v>
      </c>
      <c r="M393" t="s">
        <v>1650</v>
      </c>
      <c r="N393" t="s">
        <v>1229</v>
      </c>
      <c r="O393" t="s">
        <v>841</v>
      </c>
    </row>
    <row r="394" spans="1:15">
      <c r="A394" t="s">
        <v>780</v>
      </c>
      <c r="B394" t="s">
        <v>809</v>
      </c>
      <c r="C394" t="s">
        <v>47</v>
      </c>
      <c r="D394" t="s">
        <v>35</v>
      </c>
      <c r="E394" t="s">
        <v>44</v>
      </c>
      <c r="F394" t="s">
        <v>1054</v>
      </c>
      <c r="G394" t="s">
        <v>1408</v>
      </c>
      <c r="H394" t="s">
        <v>870</v>
      </c>
      <c r="I394" t="s">
        <v>1889</v>
      </c>
      <c r="J394" t="s">
        <v>814</v>
      </c>
      <c r="K394" t="s">
        <v>1333</v>
      </c>
      <c r="L394" t="s">
        <v>781</v>
      </c>
      <c r="M394" t="s">
        <v>1052</v>
      </c>
      <c r="N394" t="s">
        <v>976</v>
      </c>
      <c r="O394" t="s">
        <v>1160</v>
      </c>
    </row>
    <row r="395" spans="1:15">
      <c r="A395" t="s">
        <v>782</v>
      </c>
      <c r="B395" t="s">
        <v>1052</v>
      </c>
      <c r="C395" t="s">
        <v>47</v>
      </c>
      <c r="D395" t="s">
        <v>50</v>
      </c>
      <c r="E395" t="s">
        <v>40</v>
      </c>
      <c r="F395" t="s">
        <v>1533</v>
      </c>
      <c r="G395" t="s">
        <v>69</v>
      </c>
      <c r="H395" t="s">
        <v>1497</v>
      </c>
      <c r="I395" t="s">
        <v>945</v>
      </c>
      <c r="J395" t="s">
        <v>814</v>
      </c>
      <c r="K395" t="s">
        <v>1144</v>
      </c>
      <c r="L395" t="s">
        <v>183</v>
      </c>
      <c r="M395" t="s">
        <v>1166</v>
      </c>
      <c r="N395" t="s">
        <v>1055</v>
      </c>
      <c r="O395" t="s">
        <v>841</v>
      </c>
    </row>
    <row r="396" spans="1:15">
      <c r="A396" t="s">
        <v>783</v>
      </c>
      <c r="B396" t="s">
        <v>849</v>
      </c>
      <c r="C396" t="s">
        <v>34</v>
      </c>
      <c r="D396" t="s">
        <v>50</v>
      </c>
      <c r="E396" t="s">
        <v>36</v>
      </c>
      <c r="F396" t="s">
        <v>1700</v>
      </c>
      <c r="G396" t="s">
        <v>1890</v>
      </c>
      <c r="H396" t="s">
        <v>1128</v>
      </c>
      <c r="I396" t="s">
        <v>992</v>
      </c>
      <c r="J396" t="s">
        <v>814</v>
      </c>
      <c r="K396" t="s">
        <v>839</v>
      </c>
      <c r="L396" t="s">
        <v>499</v>
      </c>
      <c r="M396" t="s">
        <v>1337</v>
      </c>
      <c r="N396" t="s">
        <v>946</v>
      </c>
      <c r="O396" t="s">
        <v>1605</v>
      </c>
    </row>
    <row r="397" spans="1:15">
      <c r="A397" t="s">
        <v>784</v>
      </c>
      <c r="B397" t="s">
        <v>1343</v>
      </c>
      <c r="C397" t="s">
        <v>47</v>
      </c>
      <c r="D397" t="s">
        <v>50</v>
      </c>
      <c r="E397" t="s">
        <v>36</v>
      </c>
      <c r="F397" t="s">
        <v>1891</v>
      </c>
      <c r="G397" t="s">
        <v>888</v>
      </c>
      <c r="H397" t="s">
        <v>1333</v>
      </c>
      <c r="I397" t="s">
        <v>1892</v>
      </c>
      <c r="J397" t="s">
        <v>814</v>
      </c>
      <c r="K397" t="s">
        <v>839</v>
      </c>
      <c r="L397" t="s">
        <v>785</v>
      </c>
      <c r="M397" t="s">
        <v>1843</v>
      </c>
      <c r="N397" t="s">
        <v>38</v>
      </c>
      <c r="O397" t="s">
        <v>822</v>
      </c>
    </row>
    <row r="398" spans="1:15">
      <c r="A398" t="s">
        <v>786</v>
      </c>
      <c r="B398" t="s">
        <v>869</v>
      </c>
      <c r="C398" t="s">
        <v>34</v>
      </c>
      <c r="D398" t="s">
        <v>50</v>
      </c>
      <c r="E398" t="s">
        <v>36</v>
      </c>
      <c r="F398" t="s">
        <v>1267</v>
      </c>
      <c r="G398" t="s">
        <v>1488</v>
      </c>
      <c r="H398" t="s">
        <v>1893</v>
      </c>
      <c r="I398" t="s">
        <v>1262</v>
      </c>
      <c r="J398" t="s">
        <v>814</v>
      </c>
      <c r="K398" t="s">
        <v>1253</v>
      </c>
      <c r="L398" t="s">
        <v>601</v>
      </c>
      <c r="M398" t="s">
        <v>1894</v>
      </c>
      <c r="N398" t="s">
        <v>999</v>
      </c>
      <c r="O398" t="s">
        <v>428</v>
      </c>
    </row>
    <row r="399" spans="1:15">
      <c r="A399" t="s">
        <v>787</v>
      </c>
      <c r="B399" t="s">
        <v>903</v>
      </c>
      <c r="C399" t="s">
        <v>47</v>
      </c>
      <c r="D399" t="s">
        <v>55</v>
      </c>
      <c r="E399" t="s">
        <v>36</v>
      </c>
      <c r="F399" t="s">
        <v>1387</v>
      </c>
      <c r="G399" t="s">
        <v>811</v>
      </c>
      <c r="H399" t="s">
        <v>1895</v>
      </c>
      <c r="I399" t="s">
        <v>1483</v>
      </c>
      <c r="J399" t="s">
        <v>814</v>
      </c>
      <c r="K399" t="s">
        <v>839</v>
      </c>
      <c r="L399" t="s">
        <v>788</v>
      </c>
      <c r="M399" t="s">
        <v>1337</v>
      </c>
      <c r="N399" t="s">
        <v>929</v>
      </c>
      <c r="O399" t="s">
        <v>995</v>
      </c>
    </row>
    <row r="400" spans="1:15">
      <c r="A400" t="s">
        <v>789</v>
      </c>
      <c r="B400" t="s">
        <v>1166</v>
      </c>
      <c r="C400" t="s">
        <v>47</v>
      </c>
      <c r="D400" t="s">
        <v>50</v>
      </c>
      <c r="E400" t="s">
        <v>36</v>
      </c>
      <c r="F400" t="s">
        <v>1848</v>
      </c>
      <c r="G400" t="s">
        <v>1849</v>
      </c>
      <c r="H400" t="s">
        <v>1625</v>
      </c>
      <c r="I400" t="s">
        <v>1375</v>
      </c>
      <c r="J400" t="s">
        <v>814</v>
      </c>
      <c r="K400" t="s">
        <v>946</v>
      </c>
      <c r="L400" t="s">
        <v>790</v>
      </c>
      <c r="M400" t="s">
        <v>1386</v>
      </c>
      <c r="N400" t="s">
        <v>846</v>
      </c>
      <c r="O400" t="s">
        <v>1300</v>
      </c>
    </row>
    <row r="401" spans="1:15">
      <c r="A401" t="s">
        <v>791</v>
      </c>
      <c r="B401" t="s">
        <v>1016</v>
      </c>
      <c r="C401" t="s">
        <v>34</v>
      </c>
      <c r="D401" t="s">
        <v>58</v>
      </c>
      <c r="E401" t="s">
        <v>44</v>
      </c>
      <c r="F401" t="s">
        <v>1743</v>
      </c>
      <c r="G401" t="s">
        <v>210</v>
      </c>
      <c r="H401" t="s">
        <v>1089</v>
      </c>
      <c r="I401" t="s">
        <v>1242</v>
      </c>
      <c r="J401" t="s">
        <v>814</v>
      </c>
      <c r="K401" t="s">
        <v>1140</v>
      </c>
      <c r="L401" t="s">
        <v>792</v>
      </c>
      <c r="M401" t="s">
        <v>1433</v>
      </c>
      <c r="N401" t="s">
        <v>1611</v>
      </c>
      <c r="O401" t="s">
        <v>919</v>
      </c>
    </row>
    <row r="402" spans="1:15">
      <c r="A402" t="s">
        <v>793</v>
      </c>
      <c r="B402" t="s">
        <v>1343</v>
      </c>
      <c r="C402" t="s">
        <v>34</v>
      </c>
      <c r="D402" t="s">
        <v>35</v>
      </c>
      <c r="E402" t="s">
        <v>36</v>
      </c>
      <c r="F402" t="s">
        <v>920</v>
      </c>
      <c r="G402" t="s">
        <v>1296</v>
      </c>
      <c r="H402" t="s">
        <v>1743</v>
      </c>
      <c r="I402" t="s">
        <v>1498</v>
      </c>
      <c r="J402" t="s">
        <v>814</v>
      </c>
      <c r="K402" t="s">
        <v>839</v>
      </c>
      <c r="L402" t="s">
        <v>290</v>
      </c>
      <c r="M402" t="s">
        <v>1211</v>
      </c>
      <c r="N402" t="s">
        <v>978</v>
      </c>
      <c r="O402" t="s">
        <v>1038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K75"/>
  <sheetViews>
    <sheetView tabSelected="1" topLeftCell="A6" zoomScale="85" zoomScaleNormal="85" workbookViewId="0">
      <selection activeCell="C30" sqref="C30"/>
    </sheetView>
  </sheetViews>
  <sheetFormatPr defaultColWidth="11" defaultRowHeight="14.25"/>
  <cols>
    <col min="1" max="1" width="34.125" bestFit="1" customWidth="1"/>
    <col min="2" max="2" width="14" customWidth="1"/>
    <col min="3" max="3" width="12.875" bestFit="1" customWidth="1"/>
    <col min="4" max="4" width="11.125" bestFit="1" customWidth="1"/>
    <col min="5" max="5" width="18.75" customWidth="1"/>
    <col min="6" max="6" width="23" bestFit="1" customWidth="1"/>
  </cols>
  <sheetData>
    <row r="1" spans="1:401" ht="15">
      <c r="A1" s="48" t="s">
        <v>1901</v>
      </c>
      <c r="B1" s="48"/>
      <c r="C1" s="48"/>
      <c r="D1" s="48"/>
      <c r="E1" s="48"/>
      <c r="F1" s="15"/>
      <c r="G1" s="15"/>
    </row>
    <row r="2" spans="1:401" ht="15">
      <c r="A2" s="48" t="s">
        <v>1902</v>
      </c>
      <c r="B2" s="48"/>
      <c r="C2" s="48"/>
      <c r="D2" s="48"/>
      <c r="E2" s="48"/>
      <c r="F2" s="15"/>
      <c r="G2" s="15"/>
    </row>
    <row r="3" spans="1:401">
      <c r="A3" s="48" t="s">
        <v>1903</v>
      </c>
      <c r="B3" s="48"/>
      <c r="C3" s="48"/>
      <c r="D3" s="48"/>
      <c r="E3" s="48"/>
      <c r="F3" s="15"/>
      <c r="G3" s="15"/>
    </row>
    <row r="4" spans="1:401">
      <c r="A4" s="48" t="s">
        <v>1904</v>
      </c>
      <c r="B4" s="48"/>
      <c r="C4" s="48"/>
      <c r="D4" s="48"/>
      <c r="E4" s="48"/>
      <c r="F4" s="15"/>
      <c r="G4" s="15"/>
    </row>
    <row r="5" spans="1:401">
      <c r="A5" s="42" t="s">
        <v>1906</v>
      </c>
      <c r="B5" s="42"/>
      <c r="C5" s="42"/>
      <c r="D5" s="42"/>
      <c r="E5" s="42"/>
      <c r="F5" s="16"/>
      <c r="G5" s="16"/>
    </row>
    <row r="6" spans="1:401">
      <c r="A6" s="43" t="s">
        <v>1905</v>
      </c>
      <c r="B6" s="43"/>
      <c r="C6" s="43"/>
      <c r="D6" s="43"/>
      <c r="E6" s="43"/>
      <c r="F6" s="17"/>
      <c r="G6" s="17"/>
    </row>
    <row r="7" spans="1:401" ht="15">
      <c r="A7" s="4" t="s">
        <v>1900</v>
      </c>
      <c r="B7" s="5">
        <v>33</v>
      </c>
      <c r="C7" s="6">
        <v>28</v>
      </c>
      <c r="D7" s="5">
        <v>35</v>
      </c>
      <c r="E7" s="6">
        <v>42</v>
      </c>
      <c r="F7" s="5">
        <v>28</v>
      </c>
      <c r="G7" s="6">
        <v>28</v>
      </c>
      <c r="H7" s="5">
        <v>42</v>
      </c>
      <c r="I7" s="6">
        <v>36</v>
      </c>
      <c r="J7" s="5">
        <v>26</v>
      </c>
      <c r="K7" s="6">
        <v>34</v>
      </c>
      <c r="L7" s="5">
        <v>26</v>
      </c>
      <c r="M7" s="6">
        <v>26</v>
      </c>
      <c r="N7" s="5">
        <v>31</v>
      </c>
      <c r="O7" s="6">
        <v>16</v>
      </c>
      <c r="P7" s="5">
        <v>16</v>
      </c>
      <c r="Q7" s="6">
        <v>25</v>
      </c>
      <c r="R7" s="5">
        <v>21</v>
      </c>
      <c r="S7" s="6">
        <v>32</v>
      </c>
      <c r="T7" s="5">
        <v>22</v>
      </c>
      <c r="U7" s="6">
        <v>18</v>
      </c>
      <c r="V7" s="5">
        <v>41</v>
      </c>
      <c r="W7" s="6">
        <v>28</v>
      </c>
      <c r="X7" s="5">
        <v>30</v>
      </c>
      <c r="Y7" s="6">
        <v>18</v>
      </c>
      <c r="Z7" s="5">
        <v>25</v>
      </c>
      <c r="AA7" s="6">
        <v>30</v>
      </c>
      <c r="AB7" s="5">
        <v>20</v>
      </c>
      <c r="AC7" s="6">
        <v>33</v>
      </c>
      <c r="AD7" s="5">
        <v>25</v>
      </c>
      <c r="AE7" s="6">
        <v>27</v>
      </c>
      <c r="AF7" s="5">
        <v>25</v>
      </c>
      <c r="AG7" s="6">
        <v>44</v>
      </c>
      <c r="AH7" s="5">
        <v>29</v>
      </c>
      <c r="AI7" s="6">
        <v>21</v>
      </c>
      <c r="AJ7" s="5">
        <v>36</v>
      </c>
      <c r="AK7" s="6">
        <v>20</v>
      </c>
      <c r="AL7" s="5">
        <v>31</v>
      </c>
      <c r="AM7" s="6">
        <v>16</v>
      </c>
      <c r="AN7" s="5">
        <v>19</v>
      </c>
      <c r="AO7" s="6">
        <v>31</v>
      </c>
      <c r="AP7" s="5">
        <v>35</v>
      </c>
      <c r="AQ7" s="6">
        <v>31</v>
      </c>
      <c r="AR7" s="5">
        <v>29</v>
      </c>
      <c r="AS7" s="6">
        <v>27</v>
      </c>
      <c r="AT7" s="5">
        <v>18</v>
      </c>
      <c r="AU7" s="6">
        <v>24</v>
      </c>
      <c r="AV7" s="5">
        <v>26</v>
      </c>
      <c r="AW7" s="6">
        <v>38</v>
      </c>
      <c r="AX7" s="5">
        <v>32</v>
      </c>
      <c r="AY7" s="6">
        <v>16</v>
      </c>
      <c r="AZ7" s="5">
        <v>32</v>
      </c>
      <c r="BA7" s="6">
        <v>26</v>
      </c>
      <c r="BB7" s="5">
        <v>24</v>
      </c>
      <c r="BC7" s="6">
        <v>34</v>
      </c>
      <c r="BD7" s="5">
        <v>38</v>
      </c>
      <c r="BE7" s="6">
        <v>37</v>
      </c>
      <c r="BF7" s="5">
        <v>23</v>
      </c>
      <c r="BG7" s="6">
        <v>27</v>
      </c>
      <c r="BH7" s="5">
        <v>32</v>
      </c>
      <c r="BI7" s="6">
        <v>37</v>
      </c>
      <c r="BJ7" s="5">
        <v>26</v>
      </c>
      <c r="BK7" s="6">
        <v>28</v>
      </c>
      <c r="BL7" s="5">
        <v>21</v>
      </c>
      <c r="BM7" s="6">
        <v>20</v>
      </c>
      <c r="BN7" s="5">
        <v>36</v>
      </c>
      <c r="BO7" s="6">
        <v>40</v>
      </c>
      <c r="BP7" s="5">
        <v>29</v>
      </c>
      <c r="BQ7" s="6">
        <v>38</v>
      </c>
      <c r="BR7" s="5">
        <v>32</v>
      </c>
      <c r="BS7" s="6">
        <v>24</v>
      </c>
      <c r="BT7" s="5">
        <v>32</v>
      </c>
      <c r="BU7" s="6">
        <v>42</v>
      </c>
      <c r="BV7" s="5">
        <v>29</v>
      </c>
      <c r="BW7" s="6">
        <v>42</v>
      </c>
      <c r="BX7" s="5">
        <v>16</v>
      </c>
      <c r="BY7" s="6">
        <v>36</v>
      </c>
      <c r="BZ7" s="5">
        <v>30</v>
      </c>
      <c r="CA7" s="6">
        <v>27</v>
      </c>
      <c r="CB7" s="5">
        <v>30</v>
      </c>
      <c r="CC7" s="6">
        <v>16</v>
      </c>
      <c r="CD7" s="5">
        <v>28</v>
      </c>
      <c r="CE7" s="6">
        <v>32</v>
      </c>
      <c r="CF7" s="5">
        <v>41</v>
      </c>
      <c r="CG7" s="6">
        <v>25</v>
      </c>
      <c r="CH7" s="5">
        <v>23</v>
      </c>
      <c r="CI7" s="6">
        <v>25</v>
      </c>
      <c r="CJ7" s="5">
        <v>37</v>
      </c>
      <c r="CK7" s="6">
        <v>32</v>
      </c>
      <c r="CL7" s="5">
        <v>25</v>
      </c>
      <c r="CM7" s="6">
        <v>34</v>
      </c>
      <c r="CN7" s="5">
        <v>30</v>
      </c>
      <c r="CO7" s="6">
        <v>37</v>
      </c>
      <c r="CP7" s="5">
        <v>24</v>
      </c>
      <c r="CQ7" s="6">
        <v>27</v>
      </c>
      <c r="CR7" s="5">
        <v>26</v>
      </c>
      <c r="CS7" s="6">
        <v>18</v>
      </c>
      <c r="CT7" s="5">
        <v>32</v>
      </c>
      <c r="CU7" s="6">
        <v>32</v>
      </c>
      <c r="CV7" s="5">
        <v>30</v>
      </c>
      <c r="CW7" s="6">
        <v>28</v>
      </c>
      <c r="CX7" s="5">
        <v>18</v>
      </c>
      <c r="CY7" s="6">
        <v>26</v>
      </c>
      <c r="CZ7" s="5">
        <v>27</v>
      </c>
      <c r="DA7" s="6">
        <v>23</v>
      </c>
      <c r="DB7" s="5">
        <v>28</v>
      </c>
      <c r="DC7" s="6">
        <v>33</v>
      </c>
      <c r="DD7" s="5">
        <v>45</v>
      </c>
      <c r="DE7" s="6">
        <v>31</v>
      </c>
      <c r="DF7" s="5">
        <v>32</v>
      </c>
      <c r="DG7" s="6">
        <v>29</v>
      </c>
      <c r="DH7" s="5">
        <v>16</v>
      </c>
      <c r="DI7" s="6">
        <v>29</v>
      </c>
      <c r="DJ7" s="5">
        <v>30</v>
      </c>
      <c r="DK7" s="6">
        <v>49</v>
      </c>
      <c r="DL7" s="5">
        <v>28</v>
      </c>
      <c r="DM7" s="6">
        <v>32</v>
      </c>
      <c r="DN7" s="5">
        <v>29</v>
      </c>
      <c r="DO7" s="6">
        <v>20</v>
      </c>
      <c r="DP7" s="5">
        <v>39</v>
      </c>
      <c r="DQ7" s="6">
        <v>36</v>
      </c>
      <c r="DR7" s="5">
        <v>36</v>
      </c>
      <c r="DS7" s="6">
        <v>22</v>
      </c>
      <c r="DT7" s="5">
        <v>41</v>
      </c>
      <c r="DU7" s="6">
        <v>18</v>
      </c>
      <c r="DV7" s="5">
        <v>34</v>
      </c>
      <c r="DW7" s="6">
        <v>47</v>
      </c>
      <c r="DX7" s="5">
        <v>22</v>
      </c>
      <c r="DY7" s="6">
        <v>25</v>
      </c>
      <c r="DZ7" s="5">
        <v>30</v>
      </c>
      <c r="EA7" s="6">
        <v>25</v>
      </c>
      <c r="EB7" s="5">
        <v>17</v>
      </c>
      <c r="EC7" s="6">
        <v>30</v>
      </c>
      <c r="ED7" s="5">
        <v>21</v>
      </c>
      <c r="EE7" s="6">
        <v>33</v>
      </c>
      <c r="EF7" s="5">
        <v>22</v>
      </c>
      <c r="EG7" s="6">
        <v>42</v>
      </c>
      <c r="EH7" s="5">
        <v>23</v>
      </c>
      <c r="EI7" s="6">
        <v>27</v>
      </c>
      <c r="EJ7" s="5">
        <v>36</v>
      </c>
      <c r="EK7" s="6">
        <v>20</v>
      </c>
      <c r="EL7" s="5">
        <v>31</v>
      </c>
      <c r="EM7" s="6">
        <v>40</v>
      </c>
      <c r="EN7" s="5">
        <v>17</v>
      </c>
      <c r="EO7" s="6">
        <v>31</v>
      </c>
      <c r="EP7" s="5">
        <v>32</v>
      </c>
      <c r="EQ7" s="6">
        <v>36</v>
      </c>
      <c r="ER7" s="5">
        <v>20</v>
      </c>
      <c r="ES7" s="6">
        <v>19</v>
      </c>
      <c r="ET7" s="5">
        <v>34</v>
      </c>
      <c r="EU7" s="6">
        <v>32</v>
      </c>
      <c r="EV7" s="5">
        <v>32</v>
      </c>
      <c r="EW7" s="6">
        <v>32</v>
      </c>
      <c r="EX7" s="5">
        <v>24</v>
      </c>
      <c r="EY7" s="6">
        <v>31</v>
      </c>
      <c r="EZ7" s="5">
        <v>32</v>
      </c>
      <c r="FA7" s="6">
        <v>24</v>
      </c>
      <c r="FB7" s="5">
        <v>44</v>
      </c>
      <c r="FC7" s="6">
        <v>33</v>
      </c>
      <c r="FD7" s="5">
        <v>20</v>
      </c>
      <c r="FE7" s="6">
        <v>35</v>
      </c>
      <c r="FF7" s="5">
        <v>22</v>
      </c>
      <c r="FG7" s="6">
        <v>36</v>
      </c>
      <c r="FH7" s="5">
        <v>39</v>
      </c>
      <c r="FI7" s="6">
        <v>23</v>
      </c>
      <c r="FJ7" s="5">
        <v>37</v>
      </c>
      <c r="FK7" s="6">
        <v>33</v>
      </c>
      <c r="FL7" s="5">
        <v>36</v>
      </c>
      <c r="FM7" s="6">
        <v>45</v>
      </c>
      <c r="FN7" s="5">
        <v>28</v>
      </c>
      <c r="FO7" s="6">
        <v>23</v>
      </c>
      <c r="FP7" s="5">
        <v>22</v>
      </c>
      <c r="FQ7" s="6">
        <v>23</v>
      </c>
      <c r="FR7" s="5">
        <v>29</v>
      </c>
      <c r="FS7" s="6">
        <v>32</v>
      </c>
      <c r="FT7" s="5">
        <v>32</v>
      </c>
      <c r="FU7" s="6">
        <v>36</v>
      </c>
      <c r="FV7" s="5">
        <v>30</v>
      </c>
      <c r="FW7" s="6">
        <v>41</v>
      </c>
      <c r="FX7" s="5">
        <v>27</v>
      </c>
      <c r="FY7" s="6">
        <v>51</v>
      </c>
      <c r="FZ7" s="5">
        <v>35</v>
      </c>
      <c r="GA7" s="6">
        <v>23</v>
      </c>
      <c r="GB7" s="5">
        <v>21</v>
      </c>
      <c r="GC7" s="6">
        <v>33</v>
      </c>
      <c r="GD7" s="5">
        <v>28</v>
      </c>
      <c r="GE7" s="6">
        <v>35</v>
      </c>
      <c r="GF7" s="5">
        <v>33</v>
      </c>
      <c r="GG7" s="6">
        <v>29</v>
      </c>
      <c r="GH7" s="5">
        <v>23</v>
      </c>
      <c r="GI7" s="6">
        <v>17</v>
      </c>
      <c r="GJ7" s="5">
        <v>26</v>
      </c>
      <c r="GK7" s="6">
        <v>36</v>
      </c>
      <c r="GL7" s="5">
        <v>31</v>
      </c>
      <c r="GM7" s="6">
        <v>20</v>
      </c>
      <c r="GN7" s="5">
        <v>31</v>
      </c>
      <c r="GO7" s="6">
        <v>33</v>
      </c>
      <c r="GP7" s="5">
        <v>22</v>
      </c>
      <c r="GQ7" s="6">
        <v>31</v>
      </c>
      <c r="GR7" s="5">
        <v>30</v>
      </c>
      <c r="GS7" s="6">
        <v>20</v>
      </c>
      <c r="GT7" s="5">
        <v>32</v>
      </c>
      <c r="GU7" s="6">
        <v>34</v>
      </c>
      <c r="GV7" s="5">
        <v>38</v>
      </c>
      <c r="GW7" s="6">
        <v>38</v>
      </c>
      <c r="GX7" s="5">
        <v>18</v>
      </c>
      <c r="GY7" s="6">
        <v>22</v>
      </c>
      <c r="GZ7" s="5">
        <v>34</v>
      </c>
      <c r="HA7" s="6">
        <v>34</v>
      </c>
      <c r="HB7" s="5">
        <v>34</v>
      </c>
      <c r="HC7" s="6">
        <v>60</v>
      </c>
      <c r="HD7" s="5">
        <v>34</v>
      </c>
      <c r="HE7" s="6">
        <v>39</v>
      </c>
      <c r="HF7" s="5">
        <v>37</v>
      </c>
      <c r="HG7" s="6">
        <v>35</v>
      </c>
      <c r="HH7" s="5">
        <v>27</v>
      </c>
      <c r="HI7" s="6">
        <v>36</v>
      </c>
      <c r="HJ7" s="5">
        <v>23</v>
      </c>
      <c r="HK7" s="6">
        <v>28</v>
      </c>
      <c r="HL7" s="5">
        <v>26</v>
      </c>
      <c r="HM7" s="6">
        <v>30</v>
      </c>
      <c r="HN7" s="5">
        <v>48</v>
      </c>
      <c r="HO7" s="6">
        <v>16</v>
      </c>
      <c r="HP7" s="5">
        <v>35</v>
      </c>
      <c r="HQ7" s="6">
        <v>17</v>
      </c>
      <c r="HR7" s="5">
        <v>26</v>
      </c>
      <c r="HS7" s="6">
        <v>38</v>
      </c>
      <c r="HT7" s="5">
        <v>30</v>
      </c>
      <c r="HU7" s="6">
        <v>21</v>
      </c>
      <c r="HV7" s="5">
        <v>24</v>
      </c>
      <c r="HW7" s="6">
        <v>35</v>
      </c>
      <c r="HX7" s="5">
        <v>24</v>
      </c>
      <c r="HY7" s="6">
        <v>31</v>
      </c>
      <c r="HZ7" s="5">
        <v>30</v>
      </c>
      <c r="IA7" s="6">
        <v>24</v>
      </c>
      <c r="IB7" s="5">
        <v>47</v>
      </c>
      <c r="IC7" s="6">
        <v>35</v>
      </c>
      <c r="ID7" s="5">
        <v>16</v>
      </c>
      <c r="IE7" s="6">
        <v>31</v>
      </c>
      <c r="IF7" s="5">
        <v>24</v>
      </c>
      <c r="IG7" s="6">
        <v>36</v>
      </c>
      <c r="IH7" s="5">
        <v>23</v>
      </c>
      <c r="II7" s="6">
        <v>29</v>
      </c>
      <c r="IJ7" s="5">
        <v>34</v>
      </c>
      <c r="IK7" s="6">
        <v>36</v>
      </c>
      <c r="IL7" s="5">
        <v>20</v>
      </c>
      <c r="IM7" s="6">
        <v>27</v>
      </c>
      <c r="IN7" s="5">
        <v>26</v>
      </c>
      <c r="IO7" s="6">
        <v>24</v>
      </c>
      <c r="IP7" s="5">
        <v>44</v>
      </c>
      <c r="IQ7" s="6">
        <v>33</v>
      </c>
      <c r="IR7" s="5">
        <v>19</v>
      </c>
      <c r="IS7" s="6">
        <v>37</v>
      </c>
      <c r="IT7" s="5">
        <v>46</v>
      </c>
      <c r="IU7" s="6">
        <v>38</v>
      </c>
      <c r="IV7" s="5">
        <v>17</v>
      </c>
      <c r="IW7" s="6">
        <v>26</v>
      </c>
      <c r="IX7" s="5">
        <v>40</v>
      </c>
      <c r="IY7" s="6">
        <v>24</v>
      </c>
      <c r="IZ7" s="5">
        <v>33</v>
      </c>
      <c r="JA7" s="6">
        <v>36</v>
      </c>
      <c r="JB7" s="5">
        <v>22</v>
      </c>
      <c r="JC7" s="6">
        <v>29</v>
      </c>
      <c r="JD7" s="5">
        <v>16</v>
      </c>
      <c r="JE7" s="6">
        <v>21</v>
      </c>
      <c r="JF7" s="5">
        <v>27</v>
      </c>
      <c r="JG7" s="6">
        <v>20</v>
      </c>
      <c r="JH7" s="5">
        <v>43</v>
      </c>
      <c r="JI7" s="6">
        <v>18</v>
      </c>
      <c r="JJ7" s="5">
        <v>26</v>
      </c>
      <c r="JK7" s="6">
        <v>31</v>
      </c>
      <c r="JL7" s="5">
        <v>41</v>
      </c>
      <c r="JM7" s="6">
        <v>18</v>
      </c>
      <c r="JN7" s="5">
        <v>39</v>
      </c>
      <c r="JO7" s="6">
        <v>30</v>
      </c>
      <c r="JP7" s="5">
        <v>22</v>
      </c>
      <c r="JQ7" s="6">
        <v>33</v>
      </c>
      <c r="JR7" s="5">
        <v>31</v>
      </c>
      <c r="JS7" s="6">
        <v>25</v>
      </c>
      <c r="JT7" s="5">
        <v>30</v>
      </c>
      <c r="JU7" s="6">
        <v>26</v>
      </c>
      <c r="JV7" s="5">
        <v>30</v>
      </c>
      <c r="JW7" s="6">
        <v>35</v>
      </c>
      <c r="JX7" s="5">
        <v>42</v>
      </c>
      <c r="JY7" s="6">
        <v>20</v>
      </c>
      <c r="JZ7" s="5">
        <v>47</v>
      </c>
      <c r="KA7" s="6">
        <v>16</v>
      </c>
      <c r="KB7" s="5">
        <v>28</v>
      </c>
      <c r="KC7" s="6">
        <v>34</v>
      </c>
      <c r="KD7" s="5">
        <v>32</v>
      </c>
      <c r="KE7" s="6">
        <v>25</v>
      </c>
      <c r="KF7" s="5">
        <v>28</v>
      </c>
      <c r="KG7" s="6">
        <v>26</v>
      </c>
      <c r="KH7" s="5">
        <v>25</v>
      </c>
      <c r="KI7" s="6">
        <v>36</v>
      </c>
      <c r="KJ7" s="5">
        <v>32</v>
      </c>
      <c r="KK7" s="6">
        <v>24</v>
      </c>
      <c r="KL7" s="5">
        <v>37</v>
      </c>
      <c r="KM7" s="6">
        <v>32</v>
      </c>
      <c r="KN7" s="5">
        <v>36</v>
      </c>
      <c r="KO7" s="6">
        <v>35</v>
      </c>
      <c r="KP7" s="5">
        <v>23</v>
      </c>
      <c r="KQ7" s="6">
        <v>25</v>
      </c>
      <c r="KR7" s="5">
        <v>35</v>
      </c>
      <c r="KS7" s="6">
        <v>34</v>
      </c>
      <c r="KT7" s="5">
        <v>29</v>
      </c>
      <c r="KU7" s="6">
        <v>30</v>
      </c>
      <c r="KV7" s="5">
        <v>40</v>
      </c>
      <c r="KW7" s="6">
        <v>25</v>
      </c>
      <c r="KX7" s="5">
        <v>34</v>
      </c>
      <c r="KY7" s="6">
        <v>28</v>
      </c>
      <c r="KZ7" s="5">
        <v>28</v>
      </c>
      <c r="LA7" s="6">
        <v>38</v>
      </c>
      <c r="LB7" s="5">
        <v>36</v>
      </c>
      <c r="LC7" s="6">
        <v>36</v>
      </c>
      <c r="LD7" s="5">
        <v>40</v>
      </c>
      <c r="LE7" s="6">
        <v>30</v>
      </c>
      <c r="LF7" s="5">
        <v>35</v>
      </c>
      <c r="LG7" s="6">
        <v>27</v>
      </c>
      <c r="LH7" s="5">
        <v>32</v>
      </c>
      <c r="LI7" s="6">
        <v>28</v>
      </c>
      <c r="LJ7" s="5">
        <v>30</v>
      </c>
      <c r="LK7" s="6">
        <v>34</v>
      </c>
      <c r="LL7" s="5">
        <v>23</v>
      </c>
      <c r="LM7" s="6">
        <v>46</v>
      </c>
      <c r="LN7" s="5">
        <v>21</v>
      </c>
      <c r="LO7" s="6">
        <v>20</v>
      </c>
      <c r="LP7" s="5">
        <v>39</v>
      </c>
      <c r="LQ7" s="6">
        <v>36</v>
      </c>
      <c r="LR7" s="5">
        <v>34</v>
      </c>
      <c r="LS7" s="6">
        <v>35</v>
      </c>
      <c r="LT7" s="5">
        <v>29</v>
      </c>
      <c r="LU7" s="6">
        <v>22</v>
      </c>
      <c r="LV7" s="5">
        <v>30</v>
      </c>
      <c r="LW7" s="6">
        <v>24</v>
      </c>
      <c r="LX7" s="5">
        <v>37</v>
      </c>
      <c r="LY7" s="6">
        <v>28</v>
      </c>
      <c r="LZ7" s="5">
        <v>23</v>
      </c>
      <c r="MA7" s="6">
        <v>27</v>
      </c>
      <c r="MB7" s="5">
        <v>33</v>
      </c>
      <c r="MC7" s="6">
        <v>25</v>
      </c>
      <c r="MD7" s="5">
        <v>23</v>
      </c>
      <c r="ME7" s="6">
        <v>31</v>
      </c>
      <c r="MF7" s="5">
        <v>31</v>
      </c>
      <c r="MG7" s="6">
        <v>25</v>
      </c>
      <c r="MH7" s="5">
        <v>26</v>
      </c>
      <c r="MI7" s="6">
        <v>31</v>
      </c>
      <c r="MJ7" s="5">
        <v>18</v>
      </c>
      <c r="MK7" s="6">
        <v>18</v>
      </c>
      <c r="ML7" s="5">
        <v>24</v>
      </c>
      <c r="MM7" s="6">
        <v>28</v>
      </c>
      <c r="MN7" s="5">
        <v>32</v>
      </c>
      <c r="MO7" s="6">
        <v>41</v>
      </c>
      <c r="MP7" s="5">
        <v>36</v>
      </c>
      <c r="MQ7" s="6">
        <v>28</v>
      </c>
      <c r="MR7" s="5">
        <v>29</v>
      </c>
      <c r="MS7" s="6">
        <v>21</v>
      </c>
      <c r="MT7" s="5">
        <v>29</v>
      </c>
      <c r="MU7" s="6">
        <v>27</v>
      </c>
      <c r="MV7" s="5">
        <v>32</v>
      </c>
      <c r="MW7" s="6">
        <v>23</v>
      </c>
      <c r="MX7" s="5">
        <v>34</v>
      </c>
      <c r="MY7" s="6">
        <v>42</v>
      </c>
      <c r="MZ7" s="5">
        <v>29</v>
      </c>
      <c r="NA7" s="6">
        <v>33</v>
      </c>
      <c r="NB7" s="5">
        <v>35</v>
      </c>
      <c r="NC7" s="6">
        <v>26</v>
      </c>
      <c r="ND7" s="5">
        <v>31</v>
      </c>
      <c r="NE7" s="6">
        <v>30</v>
      </c>
      <c r="NF7" s="5">
        <v>30</v>
      </c>
      <c r="NG7" s="6">
        <v>23</v>
      </c>
      <c r="NH7" s="5">
        <v>30</v>
      </c>
      <c r="NI7" s="6">
        <v>33</v>
      </c>
      <c r="NJ7" s="5">
        <v>41</v>
      </c>
      <c r="NK7" s="6">
        <v>37</v>
      </c>
      <c r="NL7" s="5">
        <v>47</v>
      </c>
      <c r="NM7" s="6">
        <v>23</v>
      </c>
      <c r="NN7" s="5">
        <v>36</v>
      </c>
      <c r="NO7" s="6">
        <v>31</v>
      </c>
      <c r="NP7" s="5">
        <v>47</v>
      </c>
      <c r="NQ7" s="6">
        <v>23</v>
      </c>
      <c r="NR7" s="5">
        <v>23</v>
      </c>
      <c r="NS7" s="6">
        <v>25</v>
      </c>
      <c r="NT7" s="5">
        <v>16</v>
      </c>
      <c r="NU7" s="6">
        <v>25</v>
      </c>
      <c r="NV7" s="5">
        <v>23</v>
      </c>
      <c r="NW7" s="6">
        <v>31</v>
      </c>
      <c r="NX7" s="5">
        <v>32</v>
      </c>
      <c r="NY7" s="6">
        <v>45</v>
      </c>
      <c r="NZ7" s="5">
        <v>37</v>
      </c>
      <c r="OA7" s="6">
        <v>25</v>
      </c>
      <c r="OB7" s="5">
        <v>22</v>
      </c>
      <c r="OC7" s="6">
        <v>33</v>
      </c>
      <c r="OD7" s="5">
        <v>19</v>
      </c>
      <c r="OE7" s="6">
        <v>44</v>
      </c>
      <c r="OF7" s="5">
        <v>39</v>
      </c>
      <c r="OG7" s="6">
        <v>26</v>
      </c>
      <c r="OH7" s="5">
        <v>16</v>
      </c>
      <c r="OI7" s="6">
        <v>40</v>
      </c>
      <c r="OJ7" s="5">
        <v>29</v>
      </c>
      <c r="OK7" s="6">
        <v>39</v>
      </c>
    </row>
    <row r="8" spans="1:401" ht="15">
      <c r="A8" s="4" t="s">
        <v>1896</v>
      </c>
      <c r="B8" s="2">
        <v>5.44</v>
      </c>
      <c r="C8" s="3">
        <v>0.37</v>
      </c>
      <c r="D8" s="2">
        <v>1.0900000000000001</v>
      </c>
      <c r="E8" s="3">
        <v>0.56000000000000005</v>
      </c>
      <c r="F8" s="2">
        <v>4.09</v>
      </c>
      <c r="G8" s="3">
        <v>0.53</v>
      </c>
      <c r="H8" s="2">
        <v>2.82</v>
      </c>
      <c r="I8" s="3">
        <v>0.75</v>
      </c>
      <c r="J8" s="2">
        <v>0.67</v>
      </c>
      <c r="K8" s="3">
        <v>0.84</v>
      </c>
      <c r="L8" s="2">
        <v>3.02</v>
      </c>
      <c r="M8" s="3">
        <v>0.25</v>
      </c>
      <c r="N8" s="2">
        <v>6.8</v>
      </c>
      <c r="O8" s="3">
        <v>4.33</v>
      </c>
      <c r="P8" s="2">
        <v>0.79</v>
      </c>
      <c r="Q8" s="3">
        <v>2.82</v>
      </c>
      <c r="R8" s="2">
        <v>0.82</v>
      </c>
      <c r="S8" s="3">
        <v>0.82</v>
      </c>
      <c r="T8" s="2">
        <v>0.7</v>
      </c>
      <c r="U8" s="3">
        <v>5.73</v>
      </c>
      <c r="V8" s="2">
        <v>3.29</v>
      </c>
      <c r="W8" s="3">
        <v>2.89</v>
      </c>
      <c r="X8" s="2">
        <v>1.65</v>
      </c>
      <c r="Y8" s="3">
        <v>2.33</v>
      </c>
      <c r="Z8" s="2">
        <v>0.45</v>
      </c>
      <c r="AA8" s="3">
        <v>0.8</v>
      </c>
      <c r="AB8" s="2">
        <v>5.17</v>
      </c>
      <c r="AC8" s="3">
        <v>0.33</v>
      </c>
      <c r="AD8" s="2">
        <v>0.73</v>
      </c>
      <c r="AE8" s="3">
        <v>0.48</v>
      </c>
      <c r="AF8" s="2">
        <v>0.78</v>
      </c>
      <c r="AG8" s="3">
        <v>7.54</v>
      </c>
      <c r="AH8" s="2">
        <v>1.25</v>
      </c>
      <c r="AI8" s="3">
        <v>0.56999999999999995</v>
      </c>
      <c r="AJ8" s="2">
        <v>0.65</v>
      </c>
      <c r="AK8" s="3">
        <v>3.01</v>
      </c>
      <c r="AL8" s="2">
        <v>1.89</v>
      </c>
      <c r="AM8" s="3">
        <v>1.25</v>
      </c>
      <c r="AN8" s="2">
        <v>0.39</v>
      </c>
      <c r="AO8" s="3">
        <v>3.92</v>
      </c>
      <c r="AP8" s="2">
        <v>0.36</v>
      </c>
      <c r="AQ8" s="3">
        <v>0.65</v>
      </c>
      <c r="AR8" s="2">
        <v>5.52</v>
      </c>
      <c r="AS8" s="3">
        <v>4.6399999999999997</v>
      </c>
      <c r="AT8" s="2">
        <v>0.74</v>
      </c>
      <c r="AU8" s="3">
        <v>1.57</v>
      </c>
      <c r="AV8" s="2">
        <v>1.45</v>
      </c>
      <c r="AW8" s="3">
        <v>7.52</v>
      </c>
      <c r="AX8" s="2">
        <v>3.77</v>
      </c>
      <c r="AY8" s="3">
        <v>0.99</v>
      </c>
      <c r="AZ8" s="2">
        <v>0.36</v>
      </c>
      <c r="BA8" s="3">
        <v>5.59</v>
      </c>
      <c r="BB8" s="2">
        <v>1.6</v>
      </c>
      <c r="BC8" s="3">
        <v>0.51</v>
      </c>
      <c r="BD8" s="2">
        <v>2.4</v>
      </c>
      <c r="BE8" s="3">
        <v>0.42</v>
      </c>
      <c r="BF8" s="2">
        <v>0.55000000000000004</v>
      </c>
      <c r="BG8" s="3">
        <v>2.5</v>
      </c>
      <c r="BH8" s="2">
        <v>1.1000000000000001</v>
      </c>
      <c r="BI8" s="3">
        <v>1.91</v>
      </c>
      <c r="BJ8" s="2">
        <v>0.68</v>
      </c>
      <c r="BK8" s="3">
        <v>2.67</v>
      </c>
      <c r="BL8" s="2">
        <v>1.46</v>
      </c>
      <c r="BM8" s="3">
        <v>1.65</v>
      </c>
      <c r="BN8" s="2">
        <v>3.9</v>
      </c>
      <c r="BO8" s="3">
        <v>2.5</v>
      </c>
      <c r="BP8" s="2">
        <v>1.59</v>
      </c>
      <c r="BQ8" s="3">
        <v>0.94</v>
      </c>
      <c r="BR8" s="2">
        <v>1.07</v>
      </c>
      <c r="BS8" s="3">
        <v>0.45</v>
      </c>
      <c r="BT8" s="2">
        <v>0.39</v>
      </c>
      <c r="BU8" s="3">
        <v>6.68</v>
      </c>
      <c r="BV8" s="2">
        <v>0.44</v>
      </c>
      <c r="BW8" s="3">
        <v>1.6</v>
      </c>
      <c r="BX8" s="2">
        <v>4.07</v>
      </c>
      <c r="BY8" s="3">
        <v>4.57</v>
      </c>
      <c r="BZ8" s="2">
        <v>1.82</v>
      </c>
      <c r="CA8" s="3">
        <v>1.02</v>
      </c>
      <c r="CB8" s="2">
        <v>0.88</v>
      </c>
      <c r="CC8" s="3">
        <v>0.38</v>
      </c>
      <c r="CD8" s="2">
        <v>1.99</v>
      </c>
      <c r="CE8" s="3">
        <v>0.45</v>
      </c>
      <c r="CF8" s="2">
        <v>6.39</v>
      </c>
      <c r="CG8" s="3">
        <v>1.1000000000000001</v>
      </c>
      <c r="CH8" s="2">
        <v>3.5</v>
      </c>
      <c r="CI8" s="3">
        <v>1.72</v>
      </c>
      <c r="CJ8" s="2">
        <v>2.73</v>
      </c>
      <c r="CK8" s="3">
        <v>2.5299999999999998</v>
      </c>
      <c r="CL8" s="2">
        <v>1</v>
      </c>
      <c r="CM8" s="3">
        <v>0.92</v>
      </c>
      <c r="CN8" s="2">
        <v>2.42</v>
      </c>
      <c r="CO8" s="3">
        <v>2.46</v>
      </c>
      <c r="CP8" s="2">
        <v>0.96</v>
      </c>
      <c r="CQ8" s="3">
        <v>0.62</v>
      </c>
      <c r="CR8" s="2">
        <v>0.87</v>
      </c>
      <c r="CS8" s="3">
        <v>1.01</v>
      </c>
      <c r="CT8" s="2">
        <v>2.93</v>
      </c>
      <c r="CU8" s="3">
        <v>3.64</v>
      </c>
      <c r="CV8" s="2">
        <v>0.67</v>
      </c>
      <c r="CW8" s="3">
        <v>0.38</v>
      </c>
      <c r="CX8" s="2">
        <v>5.22</v>
      </c>
      <c r="CY8" s="3">
        <v>0.43</v>
      </c>
      <c r="CZ8" s="2">
        <v>0.61</v>
      </c>
      <c r="DA8" s="3">
        <v>0.48</v>
      </c>
      <c r="DB8" s="2">
        <v>6.79</v>
      </c>
      <c r="DC8" s="3">
        <v>0.62</v>
      </c>
      <c r="DD8" s="2">
        <v>4.95</v>
      </c>
      <c r="DE8" s="3">
        <v>0.57999999999999996</v>
      </c>
      <c r="DF8" s="2">
        <v>5.84</v>
      </c>
      <c r="DG8" s="3">
        <v>2.66</v>
      </c>
      <c r="DH8" s="2">
        <v>0.35</v>
      </c>
      <c r="DI8" s="3">
        <v>0.85</v>
      </c>
      <c r="DJ8" s="2">
        <v>5.16</v>
      </c>
      <c r="DK8" s="3">
        <v>0.5</v>
      </c>
      <c r="DL8" s="2">
        <v>0.6</v>
      </c>
      <c r="DM8" s="3">
        <v>4.17</v>
      </c>
      <c r="DN8" s="2">
        <v>2.25</v>
      </c>
      <c r="DO8" s="3">
        <v>1.4</v>
      </c>
      <c r="DP8" s="2">
        <v>0.11</v>
      </c>
      <c r="DQ8" s="3">
        <v>4.82</v>
      </c>
      <c r="DR8" s="2">
        <v>2.11</v>
      </c>
      <c r="DS8" s="3">
        <v>0.32</v>
      </c>
      <c r="DT8" s="2">
        <v>2.08</v>
      </c>
      <c r="DU8" s="3">
        <v>1.17</v>
      </c>
      <c r="DV8" s="2">
        <v>1.44</v>
      </c>
      <c r="DW8" s="3">
        <v>0.3</v>
      </c>
      <c r="DX8" s="2">
        <v>0.73</v>
      </c>
      <c r="DY8" s="3">
        <v>1.99</v>
      </c>
      <c r="DZ8" s="2">
        <v>5.35</v>
      </c>
      <c r="EA8" s="3">
        <v>0.75</v>
      </c>
      <c r="EB8" s="2">
        <v>1.1599999999999999</v>
      </c>
      <c r="EC8" s="3">
        <v>0.96</v>
      </c>
      <c r="ED8" s="2">
        <v>4.62</v>
      </c>
      <c r="EE8" s="3">
        <v>2.56</v>
      </c>
      <c r="EF8" s="2">
        <v>3.86</v>
      </c>
      <c r="EG8" s="3">
        <v>0.31</v>
      </c>
      <c r="EH8" s="2">
        <v>3.25</v>
      </c>
      <c r="EI8" s="3">
        <v>1.44</v>
      </c>
      <c r="EJ8" s="2">
        <v>1.21</v>
      </c>
      <c r="EK8" s="3">
        <v>1.22</v>
      </c>
      <c r="EL8" s="2">
        <v>1.91</v>
      </c>
      <c r="EM8" s="3">
        <v>1.58</v>
      </c>
      <c r="EN8" s="2">
        <v>0.78</v>
      </c>
      <c r="EO8" s="3">
        <v>0.34</v>
      </c>
      <c r="EP8" s="2">
        <v>1.86</v>
      </c>
      <c r="EQ8" s="3">
        <v>1.91</v>
      </c>
      <c r="ER8" s="2">
        <v>0.54</v>
      </c>
      <c r="ES8" s="3">
        <v>4.17</v>
      </c>
      <c r="ET8" s="2">
        <v>1.47</v>
      </c>
      <c r="EU8" s="3">
        <v>0.93</v>
      </c>
      <c r="EV8" s="2">
        <v>0.37</v>
      </c>
      <c r="EW8" s="3">
        <v>1.93</v>
      </c>
      <c r="EX8" s="2">
        <v>0.7</v>
      </c>
      <c r="EY8" s="3">
        <v>1.48</v>
      </c>
      <c r="EZ8" s="2">
        <v>1.04</v>
      </c>
      <c r="FA8" s="3">
        <v>5.9</v>
      </c>
      <c r="FB8" s="2">
        <v>0.48</v>
      </c>
      <c r="FC8" s="3">
        <v>3.06</v>
      </c>
      <c r="FD8" s="2">
        <v>4.08</v>
      </c>
      <c r="FE8" s="3">
        <v>0.51</v>
      </c>
      <c r="FF8" s="2">
        <v>1.1599999999999999</v>
      </c>
      <c r="FG8" s="3">
        <v>0.49</v>
      </c>
      <c r="FH8" s="2">
        <v>6.76</v>
      </c>
      <c r="FI8" s="3">
        <v>6.27</v>
      </c>
      <c r="FJ8" s="2">
        <v>3.89</v>
      </c>
      <c r="FK8" s="3">
        <v>1.07</v>
      </c>
      <c r="FL8" s="2">
        <v>1.06</v>
      </c>
      <c r="FM8" s="3">
        <v>2.99</v>
      </c>
      <c r="FN8" s="2">
        <v>1.0900000000000001</v>
      </c>
      <c r="FO8" s="3">
        <v>1.18</v>
      </c>
      <c r="FP8" s="2">
        <v>0.33</v>
      </c>
      <c r="FQ8" s="3">
        <v>4.76</v>
      </c>
      <c r="FR8" s="2">
        <v>1.34</v>
      </c>
      <c r="FS8" s="3">
        <v>0.4</v>
      </c>
      <c r="FT8" s="2">
        <v>3.89</v>
      </c>
      <c r="FU8" s="3">
        <v>0.21</v>
      </c>
      <c r="FV8" s="2">
        <v>5.65</v>
      </c>
      <c r="FW8" s="3">
        <v>1.57</v>
      </c>
      <c r="FX8" s="2">
        <v>2.48</v>
      </c>
      <c r="FY8" s="3">
        <v>3.01</v>
      </c>
      <c r="FZ8" s="2">
        <v>0.56999999999999995</v>
      </c>
      <c r="GA8" s="3">
        <v>1.74</v>
      </c>
      <c r="GB8" s="2">
        <v>0.94</v>
      </c>
      <c r="GC8" s="3">
        <v>0.5</v>
      </c>
      <c r="GD8" s="2">
        <v>0.35</v>
      </c>
      <c r="GE8" s="3">
        <v>2.5099999999999998</v>
      </c>
      <c r="GF8" s="2">
        <v>2.88</v>
      </c>
      <c r="GG8" s="3">
        <v>6.43</v>
      </c>
      <c r="GH8" s="2">
        <v>6.71</v>
      </c>
      <c r="GI8" s="3">
        <v>2.0299999999999998</v>
      </c>
      <c r="GJ8" s="2">
        <v>0.84</v>
      </c>
      <c r="GK8" s="3">
        <v>0.71</v>
      </c>
      <c r="GL8" s="2">
        <v>2.2400000000000002</v>
      </c>
      <c r="GM8" s="3">
        <v>0.54</v>
      </c>
      <c r="GN8" s="2">
        <v>4.01</v>
      </c>
      <c r="GO8" s="3">
        <v>0.57999999999999996</v>
      </c>
      <c r="GP8" s="2">
        <v>2.64</v>
      </c>
      <c r="GQ8" s="3">
        <v>3.75</v>
      </c>
      <c r="GR8" s="2">
        <v>0.57999999999999996</v>
      </c>
      <c r="GS8" s="3">
        <v>1.62</v>
      </c>
      <c r="GT8" s="2">
        <v>7.06</v>
      </c>
      <c r="GU8" s="3">
        <v>0.59</v>
      </c>
      <c r="GV8" s="2">
        <v>1.1499999999999999</v>
      </c>
      <c r="GW8" s="3">
        <v>0.87</v>
      </c>
      <c r="GX8" s="2">
        <v>0.88</v>
      </c>
      <c r="GY8" s="3">
        <v>0.65</v>
      </c>
      <c r="GZ8" s="2">
        <v>0.72</v>
      </c>
      <c r="HA8" s="3">
        <v>7.48</v>
      </c>
      <c r="HB8" s="2">
        <v>1.56</v>
      </c>
      <c r="HC8" s="3">
        <v>2.93</v>
      </c>
      <c r="HD8" s="2">
        <v>6.74</v>
      </c>
      <c r="HE8" s="3">
        <v>0.56000000000000005</v>
      </c>
      <c r="HF8" s="2">
        <v>3.59</v>
      </c>
      <c r="HG8" s="3">
        <v>1.08</v>
      </c>
      <c r="HH8" s="2">
        <v>0.47</v>
      </c>
      <c r="HI8" s="3">
        <v>4.7</v>
      </c>
      <c r="HJ8" s="2">
        <v>0.52</v>
      </c>
      <c r="HK8" s="3">
        <v>2.09</v>
      </c>
      <c r="HL8" s="2">
        <v>0.68</v>
      </c>
      <c r="HM8" s="3">
        <v>0.98</v>
      </c>
      <c r="HN8" s="2">
        <v>0.48</v>
      </c>
      <c r="HO8" s="3">
        <v>1.22</v>
      </c>
      <c r="HP8" s="2">
        <v>1.97</v>
      </c>
      <c r="HQ8" s="3">
        <v>2.23</v>
      </c>
      <c r="HR8" s="2">
        <v>0.92</v>
      </c>
      <c r="HS8" s="3">
        <v>0.8</v>
      </c>
      <c r="HT8" s="2">
        <v>1.06</v>
      </c>
      <c r="HU8" s="3">
        <v>1.85</v>
      </c>
      <c r="HV8" s="2">
        <v>2.33</v>
      </c>
      <c r="HW8" s="3">
        <v>6.4</v>
      </c>
      <c r="HX8" s="2">
        <v>1.25</v>
      </c>
      <c r="HY8" s="3">
        <v>0.73</v>
      </c>
      <c r="HZ8" s="2">
        <v>0.31</v>
      </c>
      <c r="IA8" s="3">
        <v>0.96</v>
      </c>
      <c r="IB8" s="2">
        <v>3.11</v>
      </c>
      <c r="IC8" s="3">
        <v>5.4</v>
      </c>
      <c r="ID8" s="2">
        <v>1.47</v>
      </c>
      <c r="IE8" s="3">
        <v>0.96</v>
      </c>
      <c r="IF8" s="2">
        <v>0.48</v>
      </c>
      <c r="IG8" s="3">
        <v>0.45</v>
      </c>
      <c r="IH8" s="2">
        <v>1.19</v>
      </c>
      <c r="II8" s="3">
        <v>2.5</v>
      </c>
      <c r="IJ8" s="2">
        <v>0.72</v>
      </c>
      <c r="IK8" s="3">
        <v>0.56999999999999995</v>
      </c>
      <c r="IL8" s="2">
        <v>0.51</v>
      </c>
      <c r="IM8" s="3">
        <v>6.69</v>
      </c>
      <c r="IN8" s="2">
        <v>1.83</v>
      </c>
      <c r="IO8" s="3">
        <v>2.5499999999999998</v>
      </c>
      <c r="IP8" s="2">
        <v>5.75</v>
      </c>
      <c r="IQ8" s="3">
        <v>5.84</v>
      </c>
      <c r="IR8" s="2">
        <v>4.91</v>
      </c>
      <c r="IS8" s="3">
        <v>0.41</v>
      </c>
      <c r="IT8" s="2">
        <v>0.79</v>
      </c>
      <c r="IU8" s="3">
        <v>0.65</v>
      </c>
      <c r="IV8" s="2">
        <v>4.43</v>
      </c>
      <c r="IW8" s="3">
        <v>0.46</v>
      </c>
      <c r="IX8" s="2">
        <v>1.1599999999999999</v>
      </c>
      <c r="IY8" s="3">
        <v>0.12</v>
      </c>
      <c r="IZ8" s="2">
        <v>1</v>
      </c>
      <c r="JA8" s="3">
        <v>2.93</v>
      </c>
      <c r="JB8" s="2">
        <v>1.79</v>
      </c>
      <c r="JC8" s="3">
        <v>2.4</v>
      </c>
      <c r="JD8" s="2">
        <v>0.55000000000000004</v>
      </c>
      <c r="JE8" s="3">
        <v>0.68</v>
      </c>
      <c r="JF8" s="2">
        <v>1.42</v>
      </c>
      <c r="JG8" s="3">
        <v>0.88</v>
      </c>
      <c r="JH8" s="2">
        <v>6.1</v>
      </c>
      <c r="JI8" s="3">
        <v>2.5499999999999998</v>
      </c>
      <c r="JJ8" s="2">
        <v>0.57999999999999996</v>
      </c>
      <c r="JK8" s="3">
        <v>0.37</v>
      </c>
      <c r="JL8" s="2">
        <v>2.73</v>
      </c>
      <c r="JM8" s="3">
        <v>3.68</v>
      </c>
      <c r="JN8" s="2">
        <v>5.13</v>
      </c>
      <c r="JO8" s="3">
        <v>0.53</v>
      </c>
      <c r="JP8" s="2">
        <v>5.27</v>
      </c>
      <c r="JQ8" s="3">
        <v>12.04</v>
      </c>
      <c r="JR8" s="2">
        <v>1.1100000000000001</v>
      </c>
      <c r="JS8" s="3">
        <v>1.04</v>
      </c>
      <c r="JT8" s="2">
        <v>6.2</v>
      </c>
      <c r="JU8" s="3">
        <v>0.67</v>
      </c>
      <c r="JV8" s="2">
        <v>3.61</v>
      </c>
      <c r="JW8" s="3">
        <v>1.26</v>
      </c>
      <c r="JX8" s="2">
        <v>7.1</v>
      </c>
      <c r="JY8" s="3">
        <v>1.48</v>
      </c>
      <c r="JZ8" s="2">
        <v>0.28999999999999998</v>
      </c>
      <c r="KA8" s="3">
        <v>0.42</v>
      </c>
      <c r="KB8" s="2">
        <v>3.6</v>
      </c>
      <c r="KC8" s="3">
        <v>2.63</v>
      </c>
      <c r="KD8" s="2">
        <v>0.51</v>
      </c>
      <c r="KE8" s="3">
        <v>2.83</v>
      </c>
      <c r="KF8" s="2">
        <v>2.5099999999999998</v>
      </c>
      <c r="KG8" s="3">
        <v>0.89</v>
      </c>
      <c r="KH8" s="2">
        <v>0.44</v>
      </c>
      <c r="KI8" s="3">
        <v>1.17</v>
      </c>
      <c r="KJ8" s="2">
        <v>0.31</v>
      </c>
      <c r="KK8" s="3">
        <v>4.83</v>
      </c>
      <c r="KL8" s="2">
        <v>0.54</v>
      </c>
      <c r="KM8" s="3">
        <v>1.53</v>
      </c>
      <c r="KN8" s="2">
        <v>2.61</v>
      </c>
      <c r="KO8" s="3">
        <v>0.54</v>
      </c>
      <c r="KP8" s="2">
        <v>3.15</v>
      </c>
      <c r="KQ8" s="3">
        <v>0.81</v>
      </c>
      <c r="KR8" s="2">
        <v>2.65</v>
      </c>
      <c r="KS8" s="3">
        <v>0.52</v>
      </c>
      <c r="KT8" s="2">
        <v>0.98</v>
      </c>
      <c r="KU8" s="3">
        <v>1.68</v>
      </c>
      <c r="KV8" s="2">
        <v>1.71</v>
      </c>
      <c r="KW8" s="3">
        <v>1.87</v>
      </c>
      <c r="KX8" s="2">
        <v>1.38</v>
      </c>
      <c r="KY8" s="3">
        <v>2.96</v>
      </c>
      <c r="KZ8" s="2">
        <v>3.57</v>
      </c>
      <c r="LA8" s="3">
        <v>3.17</v>
      </c>
      <c r="LB8" s="2">
        <v>0.73</v>
      </c>
      <c r="LC8" s="3">
        <v>1.33</v>
      </c>
      <c r="LD8" s="2">
        <v>1.55</v>
      </c>
      <c r="LE8" s="3">
        <v>1.59</v>
      </c>
      <c r="LF8" s="2">
        <v>1.87</v>
      </c>
      <c r="LG8" s="3">
        <v>0.39</v>
      </c>
      <c r="LH8" s="2">
        <v>3.83</v>
      </c>
      <c r="LI8" s="3">
        <v>0.5</v>
      </c>
      <c r="LJ8" s="2">
        <v>4.99</v>
      </c>
      <c r="LK8" s="3">
        <v>0.45</v>
      </c>
      <c r="LL8" s="2">
        <v>0.28999999999999998</v>
      </c>
      <c r="LM8" s="3">
        <v>0.46</v>
      </c>
      <c r="LN8" s="2">
        <v>4.76</v>
      </c>
      <c r="LO8" s="3">
        <v>1.49</v>
      </c>
      <c r="LP8" s="2">
        <v>5.53</v>
      </c>
      <c r="LQ8" s="3">
        <v>3.45</v>
      </c>
      <c r="LR8" s="2">
        <v>2.0499999999999998</v>
      </c>
      <c r="LS8" s="3">
        <v>2.1800000000000002</v>
      </c>
      <c r="LT8" s="2">
        <v>6.31</v>
      </c>
      <c r="LU8" s="3">
        <v>1.33</v>
      </c>
      <c r="LV8" s="2">
        <v>3.99</v>
      </c>
      <c r="LW8" s="3">
        <v>2.4</v>
      </c>
      <c r="LX8" s="2">
        <v>0.41</v>
      </c>
      <c r="LY8" s="3">
        <v>0.67</v>
      </c>
      <c r="LZ8" s="2">
        <v>2.29</v>
      </c>
      <c r="MA8" s="3">
        <v>0.95</v>
      </c>
      <c r="MB8" s="2">
        <v>2.5</v>
      </c>
      <c r="MC8" s="3">
        <v>0.94</v>
      </c>
      <c r="MD8" s="2">
        <v>2.87</v>
      </c>
      <c r="ME8" s="3">
        <v>0.47</v>
      </c>
      <c r="MF8" s="2">
        <v>2.68</v>
      </c>
      <c r="MG8" s="3">
        <v>1.1100000000000001</v>
      </c>
      <c r="MH8" s="2">
        <v>0.78</v>
      </c>
      <c r="MI8" s="3">
        <v>2.58</v>
      </c>
      <c r="MJ8" s="2">
        <v>0.44</v>
      </c>
      <c r="MK8" s="3">
        <v>1.37</v>
      </c>
      <c r="ML8" s="2">
        <v>0.53</v>
      </c>
      <c r="MM8" s="3">
        <v>5.48</v>
      </c>
      <c r="MN8" s="2">
        <v>5.85</v>
      </c>
      <c r="MO8" s="3">
        <v>0.17</v>
      </c>
      <c r="MP8" s="2">
        <v>7.36</v>
      </c>
      <c r="MQ8" s="3">
        <v>1.54</v>
      </c>
      <c r="MR8" s="2">
        <v>2.41</v>
      </c>
      <c r="MS8" s="3">
        <v>0.35</v>
      </c>
      <c r="MT8" s="2">
        <v>2.21</v>
      </c>
      <c r="MU8" s="3">
        <v>0.77</v>
      </c>
      <c r="MV8" s="2">
        <v>1.57</v>
      </c>
      <c r="MW8" s="3">
        <v>1.43</v>
      </c>
      <c r="MX8" s="2">
        <v>0.51</v>
      </c>
      <c r="MY8" s="3">
        <v>0.94</v>
      </c>
      <c r="MZ8" s="2">
        <v>0.75</v>
      </c>
      <c r="NA8" s="3">
        <v>0.52</v>
      </c>
      <c r="NB8" s="2">
        <v>2.36</v>
      </c>
      <c r="NC8" s="3">
        <v>5.71</v>
      </c>
      <c r="ND8" s="2">
        <v>1.52</v>
      </c>
      <c r="NE8" s="3">
        <v>6.11</v>
      </c>
      <c r="NF8" s="2">
        <v>2.81</v>
      </c>
      <c r="NG8" s="3">
        <v>3.83</v>
      </c>
      <c r="NH8" s="2">
        <v>4.84</v>
      </c>
      <c r="NI8" s="3">
        <v>4.8099999999999996</v>
      </c>
      <c r="NJ8" s="2">
        <v>0.81</v>
      </c>
      <c r="NK8" s="3">
        <v>0.5</v>
      </c>
      <c r="NL8" s="2">
        <v>0.96</v>
      </c>
      <c r="NM8" s="3">
        <v>2.64</v>
      </c>
      <c r="NN8" s="2">
        <v>5.33</v>
      </c>
      <c r="NO8" s="3">
        <v>0.79</v>
      </c>
      <c r="NP8" s="2">
        <v>0.67</v>
      </c>
      <c r="NQ8" s="3">
        <v>4.12</v>
      </c>
      <c r="NR8" s="2">
        <v>3.21</v>
      </c>
      <c r="NS8" s="3">
        <v>4.54</v>
      </c>
      <c r="NT8" s="2">
        <v>1.01</v>
      </c>
      <c r="NU8" s="3">
        <v>1.1299999999999999</v>
      </c>
      <c r="NV8" s="2">
        <v>6.7</v>
      </c>
      <c r="NW8" s="3">
        <v>3.97</v>
      </c>
      <c r="NX8" s="2">
        <v>0.4</v>
      </c>
      <c r="NY8" s="3">
        <v>1.94</v>
      </c>
      <c r="NZ8" s="2">
        <v>3.55</v>
      </c>
      <c r="OA8" s="3">
        <v>1.05</v>
      </c>
      <c r="OB8" s="2">
        <v>6.19</v>
      </c>
      <c r="OC8" s="3">
        <v>1.21</v>
      </c>
      <c r="OD8" s="2">
        <v>0.84</v>
      </c>
      <c r="OE8" s="3">
        <v>4.21</v>
      </c>
      <c r="OF8" s="2">
        <v>6.2</v>
      </c>
      <c r="OG8" s="3">
        <v>2.99</v>
      </c>
      <c r="OH8" s="2">
        <v>5.44</v>
      </c>
      <c r="OI8" s="3">
        <v>2.36</v>
      </c>
      <c r="OJ8" s="2">
        <v>0.94</v>
      </c>
      <c r="OK8" s="3">
        <v>3.82</v>
      </c>
    </row>
    <row r="9" spans="1:401" ht="15">
      <c r="A9" s="4" t="s">
        <v>1899</v>
      </c>
      <c r="B9" s="2">
        <v>5.35</v>
      </c>
      <c r="C9" s="3">
        <v>7.03</v>
      </c>
      <c r="D9" s="2">
        <v>8.69</v>
      </c>
      <c r="E9" s="3">
        <v>10.57</v>
      </c>
      <c r="F9" s="2">
        <v>9.1300000000000008</v>
      </c>
      <c r="G9" s="3">
        <v>9.3000000000000007</v>
      </c>
      <c r="H9" s="2">
        <v>3.2</v>
      </c>
      <c r="I9" s="3">
        <v>5.46</v>
      </c>
      <c r="J9" s="2">
        <v>5.61</v>
      </c>
      <c r="K9" s="3">
        <v>8.5299999999999994</v>
      </c>
      <c r="L9" s="2">
        <v>6.85</v>
      </c>
      <c r="M9" s="3">
        <v>4.71</v>
      </c>
      <c r="N9" s="2">
        <v>5.75</v>
      </c>
      <c r="O9" s="3">
        <v>3.53</v>
      </c>
      <c r="P9" s="2">
        <v>8.2799999999999994</v>
      </c>
      <c r="Q9" s="3">
        <v>10.67</v>
      </c>
      <c r="R9" s="2">
        <v>8.0399999999999991</v>
      </c>
      <c r="S9" s="3">
        <v>6.31</v>
      </c>
      <c r="T9" s="2">
        <v>7.48</v>
      </c>
      <c r="U9" s="3">
        <v>4.53</v>
      </c>
      <c r="V9" s="2">
        <v>6.85</v>
      </c>
      <c r="W9" s="3">
        <v>4.63</v>
      </c>
      <c r="X9" s="2">
        <v>6.02</v>
      </c>
      <c r="Y9" s="3">
        <v>3.41</v>
      </c>
      <c r="Z9" s="2">
        <v>8.48</v>
      </c>
      <c r="AA9" s="3">
        <v>6.25</v>
      </c>
      <c r="AB9" s="2">
        <v>6.13</v>
      </c>
      <c r="AC9" s="3">
        <v>6.28</v>
      </c>
      <c r="AD9" s="2">
        <v>6.7</v>
      </c>
      <c r="AE9" s="3">
        <v>9.09</v>
      </c>
      <c r="AF9" s="2">
        <v>5.59</v>
      </c>
      <c r="AG9" s="3">
        <v>6.81</v>
      </c>
      <c r="AH9" s="2">
        <v>5.64</v>
      </c>
      <c r="AI9" s="3">
        <v>10.81</v>
      </c>
      <c r="AJ9" s="2">
        <v>12.4</v>
      </c>
      <c r="AK9" s="3">
        <v>4.46</v>
      </c>
      <c r="AL9" s="2">
        <v>8.0399999999999991</v>
      </c>
      <c r="AM9" s="3">
        <v>6.83</v>
      </c>
      <c r="AN9" s="2">
        <v>7.49</v>
      </c>
      <c r="AO9" s="3">
        <v>4.8899999999999997</v>
      </c>
      <c r="AP9" s="2">
        <v>5.29</v>
      </c>
      <c r="AQ9" s="3">
        <v>8.66</v>
      </c>
      <c r="AR9" s="2">
        <v>2.2000000000000002</v>
      </c>
      <c r="AS9" s="3">
        <v>7.17</v>
      </c>
      <c r="AT9" s="2">
        <v>5.97</v>
      </c>
      <c r="AU9" s="3">
        <v>4.53</v>
      </c>
      <c r="AV9" s="2">
        <v>6.01</v>
      </c>
      <c r="AW9" s="3">
        <v>6.7</v>
      </c>
      <c r="AX9" s="2">
        <v>6.16</v>
      </c>
      <c r="AY9" s="3">
        <v>12.3</v>
      </c>
      <c r="AZ9" s="2">
        <v>6.41</v>
      </c>
      <c r="BA9" s="3">
        <v>4.66</v>
      </c>
      <c r="BB9" s="2">
        <v>7.15</v>
      </c>
      <c r="BC9" s="3">
        <v>9.6199999999999992</v>
      </c>
      <c r="BD9" s="2">
        <v>7.07</v>
      </c>
      <c r="BE9" s="3">
        <v>7.15</v>
      </c>
      <c r="BF9" s="2">
        <v>6.21</v>
      </c>
      <c r="BG9" s="3">
        <v>5.32</v>
      </c>
      <c r="BH9" s="2">
        <v>10.39</v>
      </c>
      <c r="BI9" s="3">
        <v>6.98</v>
      </c>
      <c r="BJ9" s="2">
        <v>9.41</v>
      </c>
      <c r="BK9" s="3">
        <v>6.35</v>
      </c>
      <c r="BL9" s="2">
        <v>9.6999999999999993</v>
      </c>
      <c r="BM9" s="3">
        <v>5.65</v>
      </c>
      <c r="BN9" s="2">
        <v>3.05</v>
      </c>
      <c r="BO9" s="3">
        <v>3</v>
      </c>
      <c r="BP9" s="2">
        <v>9.43</v>
      </c>
      <c r="BQ9" s="3">
        <v>7.53</v>
      </c>
      <c r="BR9" s="2">
        <v>5.85</v>
      </c>
      <c r="BS9" s="3">
        <v>7.78</v>
      </c>
      <c r="BT9" s="2">
        <v>7.49</v>
      </c>
      <c r="BU9" s="3">
        <v>6.76</v>
      </c>
      <c r="BV9" s="2">
        <v>4.97</v>
      </c>
      <c r="BW9" s="3">
        <v>7</v>
      </c>
      <c r="BX9" s="2">
        <v>5.0599999999999996</v>
      </c>
      <c r="BY9" s="3">
        <v>4.6900000000000004</v>
      </c>
      <c r="BZ9" s="2">
        <v>4.79</v>
      </c>
      <c r="CA9" s="3">
        <v>2.91</v>
      </c>
      <c r="CB9" s="2">
        <v>10.87</v>
      </c>
      <c r="CC9" s="3">
        <v>7.2</v>
      </c>
      <c r="CD9" s="2">
        <v>7.15</v>
      </c>
      <c r="CE9" s="3">
        <v>4.99</v>
      </c>
      <c r="CF9" s="2">
        <v>3.47</v>
      </c>
      <c r="CG9" s="3">
        <v>6.95</v>
      </c>
      <c r="CH9" s="2">
        <v>3.54</v>
      </c>
      <c r="CI9" s="3">
        <v>4.5999999999999996</v>
      </c>
      <c r="CJ9" s="2">
        <v>7.57</v>
      </c>
      <c r="CK9" s="3">
        <v>6.71</v>
      </c>
      <c r="CL9" s="2">
        <v>7.29</v>
      </c>
      <c r="CM9" s="3">
        <v>4.5999999999999996</v>
      </c>
      <c r="CN9" s="2">
        <v>6.71</v>
      </c>
      <c r="CO9" s="3">
        <v>7.35</v>
      </c>
      <c r="CP9" s="2">
        <v>6.79</v>
      </c>
      <c r="CQ9" s="3">
        <v>6.43</v>
      </c>
      <c r="CR9" s="2">
        <v>6.96</v>
      </c>
      <c r="CS9" s="3">
        <v>9.16</v>
      </c>
      <c r="CT9" s="2">
        <v>5.01</v>
      </c>
      <c r="CU9" s="3">
        <v>5.94</v>
      </c>
      <c r="CV9" s="2">
        <v>3.02</v>
      </c>
      <c r="CW9" s="3">
        <v>7.2</v>
      </c>
      <c r="CX9" s="2">
        <v>4.5999999999999996</v>
      </c>
      <c r="CY9" s="3">
        <v>8.1</v>
      </c>
      <c r="CZ9" s="2">
        <v>6.71</v>
      </c>
      <c r="DA9" s="3">
        <v>3.82</v>
      </c>
      <c r="DB9" s="2">
        <v>5.72</v>
      </c>
      <c r="DC9" s="3">
        <v>4.2699999999999996</v>
      </c>
      <c r="DD9" s="2">
        <v>6.15</v>
      </c>
      <c r="DE9" s="3">
        <v>10.26</v>
      </c>
      <c r="DF9" s="2">
        <v>8.06</v>
      </c>
      <c r="DG9" s="3">
        <v>9.39</v>
      </c>
      <c r="DH9" s="2">
        <v>5.99</v>
      </c>
      <c r="DI9" s="3">
        <v>10.19</v>
      </c>
      <c r="DJ9" s="2">
        <v>6.03</v>
      </c>
      <c r="DK9" s="3">
        <v>9.5500000000000007</v>
      </c>
      <c r="DL9" s="2">
        <v>11.34</v>
      </c>
      <c r="DM9" s="3">
        <v>3.63</v>
      </c>
      <c r="DN9" s="2">
        <v>8.98</v>
      </c>
      <c r="DO9" s="3">
        <v>7.3</v>
      </c>
      <c r="DP9" s="2">
        <v>0.89</v>
      </c>
      <c r="DQ9" s="3">
        <v>5.3</v>
      </c>
      <c r="DR9" s="2">
        <v>7.93</v>
      </c>
      <c r="DS9" s="3">
        <v>6.1</v>
      </c>
      <c r="DT9" s="2">
        <v>7.5</v>
      </c>
      <c r="DU9" s="3">
        <v>6.6</v>
      </c>
      <c r="DV9" s="2">
        <v>6.41</v>
      </c>
      <c r="DW9" s="3">
        <v>5.7</v>
      </c>
      <c r="DX9" s="2">
        <v>8.5</v>
      </c>
      <c r="DY9" s="3">
        <v>9.2799999999999994</v>
      </c>
      <c r="DZ9" s="2">
        <v>3.7</v>
      </c>
      <c r="EA9" s="3">
        <v>7.32</v>
      </c>
      <c r="EB9" s="2">
        <v>4.3600000000000003</v>
      </c>
      <c r="EC9" s="3">
        <v>9.31</v>
      </c>
      <c r="ED9" s="2">
        <v>4.97</v>
      </c>
      <c r="EE9" s="3">
        <v>9.6300000000000008</v>
      </c>
      <c r="EF9" s="2">
        <v>2.23</v>
      </c>
      <c r="EG9" s="3">
        <v>5.56</v>
      </c>
      <c r="EH9" s="2">
        <v>6.4</v>
      </c>
      <c r="EI9" s="3">
        <v>7.69</v>
      </c>
      <c r="EJ9" s="2">
        <v>3.86</v>
      </c>
      <c r="EK9" s="3">
        <v>6.92</v>
      </c>
      <c r="EL9" s="2">
        <v>9.94</v>
      </c>
      <c r="EM9" s="3">
        <v>8.81</v>
      </c>
      <c r="EN9" s="2">
        <v>2.98</v>
      </c>
      <c r="EO9" s="3">
        <v>5.56</v>
      </c>
      <c r="EP9" s="2">
        <v>6.9</v>
      </c>
      <c r="EQ9" s="3">
        <v>10.27</v>
      </c>
      <c r="ER9" s="2">
        <v>5.77</v>
      </c>
      <c r="ES9" s="3">
        <v>4.53</v>
      </c>
      <c r="ET9" s="2">
        <v>5.71</v>
      </c>
      <c r="EU9" s="3">
        <v>8.18</v>
      </c>
      <c r="EV9" s="2">
        <v>7.1</v>
      </c>
      <c r="EW9" s="3">
        <v>7.04</v>
      </c>
      <c r="EX9" s="2">
        <v>7.28</v>
      </c>
      <c r="EY9" s="3">
        <v>5.74</v>
      </c>
      <c r="EZ9" s="2">
        <v>6.12</v>
      </c>
      <c r="FA9" s="3">
        <v>10.39</v>
      </c>
      <c r="FB9" s="2">
        <v>9.0399999999999991</v>
      </c>
      <c r="FC9" s="3">
        <v>9.33</v>
      </c>
      <c r="FD9" s="2">
        <v>4.72</v>
      </c>
      <c r="FE9" s="3">
        <v>8.48</v>
      </c>
      <c r="FF9" s="2">
        <v>8.5299999999999994</v>
      </c>
      <c r="FG9" s="3">
        <v>9.26</v>
      </c>
      <c r="FH9" s="2">
        <v>5.91</v>
      </c>
      <c r="FI9" s="3">
        <v>5.79</v>
      </c>
      <c r="FJ9" s="2">
        <v>3.75</v>
      </c>
      <c r="FK9" s="3">
        <v>9.19</v>
      </c>
      <c r="FL9" s="2">
        <v>4.51</v>
      </c>
      <c r="FM9" s="3">
        <v>5.33</v>
      </c>
      <c r="FN9" s="2">
        <v>9.5399999999999991</v>
      </c>
      <c r="FO9" s="3">
        <v>9.91</v>
      </c>
      <c r="FP9" s="2">
        <v>6.22</v>
      </c>
      <c r="FQ9" s="3">
        <v>5.57</v>
      </c>
      <c r="FR9" s="2">
        <v>8.64</v>
      </c>
      <c r="FS9" s="3">
        <v>7.59</v>
      </c>
      <c r="FT9" s="2">
        <v>7.33</v>
      </c>
      <c r="FU9" s="3">
        <v>3.89</v>
      </c>
      <c r="FV9" s="2">
        <v>4.83</v>
      </c>
      <c r="FW9" s="3">
        <v>7</v>
      </c>
      <c r="FX9" s="2">
        <v>5.68</v>
      </c>
      <c r="FY9" s="3">
        <v>13.35</v>
      </c>
      <c r="FZ9" s="2">
        <v>3.99</v>
      </c>
      <c r="GA9" s="3">
        <v>8.14</v>
      </c>
      <c r="GB9" s="2">
        <v>6.41</v>
      </c>
      <c r="GC9" s="3">
        <v>6.42</v>
      </c>
      <c r="GD9" s="2">
        <v>6.7</v>
      </c>
      <c r="GE9" s="3">
        <v>10.41</v>
      </c>
      <c r="GF9" s="2">
        <v>8.18</v>
      </c>
      <c r="GG9" s="3">
        <v>4.32</v>
      </c>
      <c r="GH9" s="2">
        <v>5.56</v>
      </c>
      <c r="GI9" s="3">
        <v>11.48</v>
      </c>
      <c r="GJ9" s="2">
        <v>9.35</v>
      </c>
      <c r="GK9" s="3">
        <v>6.31</v>
      </c>
      <c r="GL9" s="2">
        <v>5.0999999999999996</v>
      </c>
      <c r="GM9" s="3">
        <v>9.86</v>
      </c>
      <c r="GN9" s="2">
        <v>6.81</v>
      </c>
      <c r="GO9" s="3">
        <v>5.27</v>
      </c>
      <c r="GP9" s="2">
        <v>8.31</v>
      </c>
      <c r="GQ9" s="3">
        <v>4.33</v>
      </c>
      <c r="GR9" s="2">
        <v>11.07</v>
      </c>
      <c r="GS9" s="3">
        <v>7.31</v>
      </c>
      <c r="GT9" s="2">
        <v>4.7300000000000004</v>
      </c>
      <c r="GU9" s="3">
        <v>5.5</v>
      </c>
      <c r="GV9" s="2">
        <v>7.49</v>
      </c>
      <c r="GW9" s="3">
        <v>6.84</v>
      </c>
      <c r="GX9" s="2">
        <v>9.8000000000000007</v>
      </c>
      <c r="GY9" s="3">
        <v>8.08</v>
      </c>
      <c r="GZ9" s="2">
        <v>6.58</v>
      </c>
      <c r="HA9" s="3">
        <v>3.41</v>
      </c>
      <c r="HB9" s="2">
        <v>9.58</v>
      </c>
      <c r="HC9" s="3">
        <v>9.6300000000000008</v>
      </c>
      <c r="HD9" s="2">
        <v>5.22</v>
      </c>
      <c r="HE9" s="3">
        <v>10.59</v>
      </c>
      <c r="HF9" s="2">
        <v>1.69</v>
      </c>
      <c r="HG9" s="3">
        <v>6.24</v>
      </c>
      <c r="HH9" s="2">
        <v>8.92</v>
      </c>
      <c r="HI9" s="3">
        <v>6.42</v>
      </c>
      <c r="HJ9" s="2">
        <v>2.97</v>
      </c>
      <c r="HK9" s="3">
        <v>13.29</v>
      </c>
      <c r="HL9" s="2">
        <v>10.96</v>
      </c>
      <c r="HM9" s="3">
        <v>8.15</v>
      </c>
      <c r="HN9" s="2">
        <v>7</v>
      </c>
      <c r="HO9" s="3">
        <v>8.81</v>
      </c>
      <c r="HP9" s="2">
        <v>3.53</v>
      </c>
      <c r="HQ9" s="3">
        <v>7.3</v>
      </c>
      <c r="HR9" s="2">
        <v>7.24</v>
      </c>
      <c r="HS9" s="3">
        <v>8.52</v>
      </c>
      <c r="HT9" s="2">
        <v>6.36</v>
      </c>
      <c r="HU9" s="3">
        <v>6.21</v>
      </c>
      <c r="HV9" s="2">
        <v>7.18</v>
      </c>
      <c r="HW9" s="3">
        <v>5.45</v>
      </c>
      <c r="HX9" s="2">
        <v>9.39</v>
      </c>
      <c r="HY9" s="3">
        <v>6.78</v>
      </c>
      <c r="HZ9" s="2">
        <v>5.89</v>
      </c>
      <c r="IA9" s="3">
        <v>6.3</v>
      </c>
      <c r="IB9" s="2">
        <v>7.12</v>
      </c>
      <c r="IC9" s="3">
        <v>4.78</v>
      </c>
      <c r="ID9" s="2">
        <v>7.51</v>
      </c>
      <c r="IE9" s="3">
        <v>9.43</v>
      </c>
      <c r="IF9" s="2">
        <v>8.23</v>
      </c>
      <c r="IG9" s="3">
        <v>8.59</v>
      </c>
      <c r="IH9" s="2">
        <v>5.86</v>
      </c>
      <c r="II9" s="3">
        <v>5.26</v>
      </c>
      <c r="IJ9" s="2">
        <v>6.14</v>
      </c>
      <c r="IK9" s="3">
        <v>9.82</v>
      </c>
      <c r="IL9" s="2">
        <v>9.6199999999999992</v>
      </c>
      <c r="IM9" s="3">
        <v>2.11</v>
      </c>
      <c r="IN9" s="2">
        <v>6.62</v>
      </c>
      <c r="IO9" s="3">
        <v>7.58</v>
      </c>
      <c r="IP9" s="2">
        <v>3.86</v>
      </c>
      <c r="IQ9" s="3">
        <v>6.85</v>
      </c>
      <c r="IR9" s="2">
        <v>6.28</v>
      </c>
      <c r="IS9" s="3">
        <v>4.46</v>
      </c>
      <c r="IT9" s="2">
        <v>12.87</v>
      </c>
      <c r="IU9" s="3">
        <v>9.15</v>
      </c>
      <c r="IV9" s="2">
        <v>1.99</v>
      </c>
      <c r="IW9" s="3">
        <v>8.8000000000000007</v>
      </c>
      <c r="IX9" s="2">
        <v>8.5</v>
      </c>
      <c r="IY9" s="3">
        <v>2.3199999999999998</v>
      </c>
      <c r="IZ9" s="2">
        <v>7.87</v>
      </c>
      <c r="JA9" s="3">
        <v>5.96</v>
      </c>
      <c r="JB9" s="2">
        <v>6.04</v>
      </c>
      <c r="JC9" s="3">
        <v>11.78</v>
      </c>
      <c r="JD9" s="2">
        <v>7.09</v>
      </c>
      <c r="JE9" s="3">
        <v>8.18</v>
      </c>
      <c r="JF9" s="2">
        <v>6.66</v>
      </c>
      <c r="JG9" s="3">
        <v>7.07</v>
      </c>
      <c r="JH9" s="2">
        <v>3.13</v>
      </c>
      <c r="JI9" s="3">
        <v>6.65</v>
      </c>
      <c r="JJ9" s="2">
        <v>10.97</v>
      </c>
      <c r="JK9" s="3">
        <v>5.78</v>
      </c>
      <c r="JL9" s="2">
        <v>6.28</v>
      </c>
      <c r="JM9" s="3">
        <v>2.19</v>
      </c>
      <c r="JN9" s="2">
        <v>5</v>
      </c>
      <c r="JO9" s="3">
        <v>10.039999999999999</v>
      </c>
      <c r="JP9" s="2">
        <v>7.12</v>
      </c>
      <c r="JQ9" s="3">
        <v>7.13</v>
      </c>
      <c r="JR9" s="2">
        <v>8.83</v>
      </c>
      <c r="JS9" s="3">
        <v>3.43</v>
      </c>
      <c r="JT9" s="2">
        <v>4.34</v>
      </c>
      <c r="JU9" s="3">
        <v>6.57</v>
      </c>
      <c r="JV9" s="2">
        <v>5.46</v>
      </c>
      <c r="JW9" s="3">
        <v>8.25</v>
      </c>
      <c r="JX9" s="2">
        <v>6.99</v>
      </c>
      <c r="JY9" s="3">
        <v>4.1100000000000003</v>
      </c>
      <c r="JZ9" s="2">
        <v>2.15</v>
      </c>
      <c r="KA9" s="3">
        <v>7.96</v>
      </c>
      <c r="KB9" s="2">
        <v>5.66</v>
      </c>
      <c r="KC9" s="3">
        <v>10.1</v>
      </c>
      <c r="KD9" s="2">
        <v>9.69</v>
      </c>
      <c r="KE9" s="3">
        <v>8.84</v>
      </c>
      <c r="KF9" s="2">
        <v>7.24</v>
      </c>
      <c r="KG9" s="3">
        <v>4.1399999999999997</v>
      </c>
      <c r="KH9" s="2">
        <v>8.44</v>
      </c>
      <c r="KI9" s="3">
        <v>9.9499999999999993</v>
      </c>
      <c r="KJ9" s="2">
        <v>5.04</v>
      </c>
      <c r="KK9" s="3">
        <v>5.55</v>
      </c>
      <c r="KL9" s="2">
        <v>10.25</v>
      </c>
      <c r="KM9" s="3">
        <v>5.85</v>
      </c>
      <c r="KN9" s="2">
        <v>7.52</v>
      </c>
      <c r="KO9" s="3">
        <v>5.86</v>
      </c>
      <c r="KP9" s="2">
        <v>5.47</v>
      </c>
      <c r="KQ9" s="3">
        <v>10.24</v>
      </c>
      <c r="KR9" s="2">
        <v>5.9</v>
      </c>
      <c r="KS9" s="3">
        <v>9.84</v>
      </c>
      <c r="KT9" s="2">
        <v>5.84</v>
      </c>
      <c r="KU9" s="3">
        <v>10.95</v>
      </c>
      <c r="KV9" s="2">
        <v>8.36</v>
      </c>
      <c r="KW9" s="3">
        <v>8.57</v>
      </c>
      <c r="KX9" s="2">
        <v>6.39</v>
      </c>
      <c r="KY9" s="3">
        <v>5.49</v>
      </c>
      <c r="KZ9" s="2">
        <v>4.2</v>
      </c>
      <c r="LA9" s="3">
        <v>5.39</v>
      </c>
      <c r="LB9" s="2">
        <v>4.45</v>
      </c>
      <c r="LC9" s="3">
        <v>8.2200000000000006</v>
      </c>
      <c r="LD9" s="2">
        <v>8.18</v>
      </c>
      <c r="LE9" s="3">
        <v>5.12</v>
      </c>
      <c r="LF9" s="2">
        <v>5.3</v>
      </c>
      <c r="LG9" s="3">
        <v>7.38</v>
      </c>
      <c r="LH9" s="2">
        <v>7.88</v>
      </c>
      <c r="LI9" s="3">
        <v>9.52</v>
      </c>
      <c r="LJ9" s="2">
        <v>8.41</v>
      </c>
      <c r="LK9" s="3">
        <v>8.56</v>
      </c>
      <c r="LL9" s="2">
        <v>3.35</v>
      </c>
      <c r="LM9" s="3">
        <v>8.7100000000000009</v>
      </c>
      <c r="LN9" s="2">
        <v>6.44</v>
      </c>
      <c r="LO9" s="3">
        <v>8.2899999999999991</v>
      </c>
      <c r="LP9" s="2">
        <v>2.59</v>
      </c>
      <c r="LQ9" s="3">
        <v>6.16</v>
      </c>
      <c r="LR9" s="2">
        <v>11.03</v>
      </c>
      <c r="LS9" s="3">
        <v>8.52</v>
      </c>
      <c r="LT9" s="2">
        <v>4</v>
      </c>
      <c r="LU9" s="3">
        <v>9.27</v>
      </c>
      <c r="LV9" s="2">
        <v>7.11</v>
      </c>
      <c r="LW9" s="3">
        <v>7.72</v>
      </c>
      <c r="LX9" s="2">
        <v>6.44</v>
      </c>
      <c r="LY9" s="3">
        <v>9.0500000000000007</v>
      </c>
      <c r="LZ9" s="2">
        <v>8.31</v>
      </c>
      <c r="MA9" s="3">
        <v>10.59</v>
      </c>
      <c r="MB9" s="2">
        <v>8.7799999999999994</v>
      </c>
      <c r="MC9" s="3">
        <v>7.95</v>
      </c>
      <c r="MD9" s="2">
        <v>6.27</v>
      </c>
      <c r="ME9" s="3">
        <v>8.9600000000000009</v>
      </c>
      <c r="MF9" s="2">
        <v>2.2799999999999998</v>
      </c>
      <c r="MG9" s="3">
        <v>3.37</v>
      </c>
      <c r="MH9" s="2">
        <v>5.56</v>
      </c>
      <c r="MI9" s="3">
        <v>7.84</v>
      </c>
      <c r="MJ9" s="2">
        <v>6.41</v>
      </c>
      <c r="MK9" s="3">
        <v>8.02</v>
      </c>
      <c r="ML9" s="2">
        <v>6.14</v>
      </c>
      <c r="MM9" s="3">
        <v>4.71</v>
      </c>
      <c r="MN9" s="2">
        <v>7.74</v>
      </c>
      <c r="MO9" s="3">
        <v>1.1499999999999999</v>
      </c>
      <c r="MP9" s="2">
        <v>6.66</v>
      </c>
      <c r="MQ9" s="3">
        <v>5.52</v>
      </c>
      <c r="MR9" s="2">
        <v>7.46</v>
      </c>
      <c r="MS9" s="3">
        <v>6.62</v>
      </c>
      <c r="MT9" s="2">
        <v>9.81</v>
      </c>
      <c r="MU9" s="3">
        <v>6.13</v>
      </c>
      <c r="MV9" s="2">
        <v>4.17</v>
      </c>
      <c r="MW9" s="3">
        <v>9.5399999999999991</v>
      </c>
      <c r="MX9" s="2">
        <v>9.73</v>
      </c>
      <c r="MY9" s="3">
        <v>5.32</v>
      </c>
      <c r="MZ9" s="2">
        <v>10.74</v>
      </c>
      <c r="NA9" s="3">
        <v>9.8699999999999992</v>
      </c>
      <c r="NB9" s="2">
        <v>6.36</v>
      </c>
      <c r="NC9" s="3">
        <v>5.87</v>
      </c>
      <c r="ND9" s="2">
        <v>6.21</v>
      </c>
      <c r="NE9" s="3">
        <v>5.53</v>
      </c>
      <c r="NF9" s="2">
        <v>5.25</v>
      </c>
      <c r="NG9" s="3">
        <v>5.22</v>
      </c>
      <c r="NH9" s="2">
        <v>7.19</v>
      </c>
      <c r="NI9" s="3">
        <v>6.4</v>
      </c>
      <c r="NJ9" s="2">
        <v>9.56</v>
      </c>
      <c r="NK9" s="3">
        <v>5.48</v>
      </c>
      <c r="NL9" s="2">
        <v>6.81</v>
      </c>
      <c r="NM9" s="3">
        <v>7.55</v>
      </c>
      <c r="NN9" s="2">
        <v>6.28</v>
      </c>
      <c r="NO9" s="3">
        <v>5.24</v>
      </c>
      <c r="NP9" s="2">
        <v>4.33</v>
      </c>
      <c r="NQ9" s="3">
        <v>5.5</v>
      </c>
      <c r="NR9" s="2">
        <v>10.81</v>
      </c>
      <c r="NS9" s="3">
        <v>9.5299999999999994</v>
      </c>
      <c r="NT9" s="2">
        <v>6.4</v>
      </c>
      <c r="NU9" s="3">
        <v>6.5</v>
      </c>
      <c r="NV9" s="2">
        <v>3.53</v>
      </c>
      <c r="NW9" s="3">
        <v>6.47</v>
      </c>
      <c r="NX9" s="2">
        <v>5.44</v>
      </c>
      <c r="NY9" s="3">
        <v>6.68</v>
      </c>
      <c r="NZ9" s="2">
        <v>6.79</v>
      </c>
      <c r="OA9" s="3">
        <v>9.42</v>
      </c>
      <c r="OB9" s="2">
        <v>5.6</v>
      </c>
      <c r="OC9" s="3">
        <v>6.28</v>
      </c>
      <c r="OD9" s="2">
        <v>9.91</v>
      </c>
      <c r="OE9" s="3">
        <v>6.76</v>
      </c>
      <c r="OF9" s="2">
        <v>7.8</v>
      </c>
      <c r="OG9" s="3">
        <v>3.44</v>
      </c>
      <c r="OH9" s="2">
        <v>4.1500000000000004</v>
      </c>
      <c r="OI9" s="3">
        <v>6.36</v>
      </c>
      <c r="OJ9" s="2">
        <v>4.0999999999999996</v>
      </c>
      <c r="OK9" s="3">
        <v>5.04</v>
      </c>
    </row>
    <row r="10" spans="1:401" ht="15">
      <c r="A10" s="4" t="s">
        <v>1897</v>
      </c>
      <c r="B10" s="2">
        <v>6.63</v>
      </c>
      <c r="C10" s="3">
        <v>8.0500000000000007</v>
      </c>
      <c r="D10" s="2">
        <v>6.48</v>
      </c>
      <c r="E10" s="3">
        <v>6.89</v>
      </c>
      <c r="F10" s="2">
        <v>5.79</v>
      </c>
      <c r="G10" s="3">
        <v>7.19</v>
      </c>
      <c r="H10" s="2">
        <v>7.44</v>
      </c>
      <c r="I10" s="3">
        <v>6.78</v>
      </c>
      <c r="J10" s="2">
        <v>8.48</v>
      </c>
      <c r="K10" s="3">
        <v>7.78</v>
      </c>
      <c r="L10" s="2">
        <v>6.4</v>
      </c>
      <c r="M10" s="3">
        <v>8.01</v>
      </c>
      <c r="N10" s="2">
        <v>6.96</v>
      </c>
      <c r="O10" s="3">
        <v>7.59</v>
      </c>
      <c r="P10" s="2">
        <v>5.54</v>
      </c>
      <c r="Q10" s="3">
        <v>7.13</v>
      </c>
      <c r="R10" s="2">
        <v>6.53</v>
      </c>
      <c r="S10" s="3">
        <v>7.06</v>
      </c>
      <c r="T10" s="2">
        <v>9.1999999999999993</v>
      </c>
      <c r="U10" s="3">
        <v>6.98</v>
      </c>
      <c r="V10" s="2">
        <v>6.68</v>
      </c>
      <c r="W10" s="3">
        <v>5.49</v>
      </c>
      <c r="X10" s="2">
        <v>8.36</v>
      </c>
      <c r="Y10" s="3">
        <v>6.34</v>
      </c>
      <c r="Z10" s="2">
        <v>6.21</v>
      </c>
      <c r="AA10" s="3">
        <v>7.08</v>
      </c>
      <c r="AB10" s="2">
        <v>7.74</v>
      </c>
      <c r="AC10" s="3">
        <v>8.06</v>
      </c>
      <c r="AD10" s="2">
        <v>7.11</v>
      </c>
      <c r="AE10" s="3">
        <v>7.18</v>
      </c>
      <c r="AF10" s="2">
        <v>6.91</v>
      </c>
      <c r="AG10" s="3">
        <v>6.5</v>
      </c>
      <c r="AH10" s="2">
        <v>7.42</v>
      </c>
      <c r="AI10" s="3">
        <v>7.38</v>
      </c>
      <c r="AJ10" s="2">
        <v>7.28</v>
      </c>
      <c r="AK10" s="3">
        <v>7.57</v>
      </c>
      <c r="AL10" s="2">
        <v>6.63</v>
      </c>
      <c r="AM10" s="3">
        <v>7.64</v>
      </c>
      <c r="AN10" s="2">
        <v>7.03</v>
      </c>
      <c r="AO10" s="3">
        <v>6.22</v>
      </c>
      <c r="AP10" s="2">
        <v>7.28</v>
      </c>
      <c r="AQ10" s="3">
        <v>7.08</v>
      </c>
      <c r="AR10" s="2">
        <v>7.96</v>
      </c>
      <c r="AS10" s="3">
        <v>6.45</v>
      </c>
      <c r="AT10" s="2">
        <v>6.31</v>
      </c>
      <c r="AU10" s="3">
        <v>7.47</v>
      </c>
      <c r="AV10" s="2">
        <v>7.33</v>
      </c>
      <c r="AW10" s="3">
        <v>6.5</v>
      </c>
      <c r="AX10" s="2">
        <v>7.67</v>
      </c>
      <c r="AY10" s="3">
        <v>7.08</v>
      </c>
      <c r="AZ10" s="2">
        <v>6.93</v>
      </c>
      <c r="BA10" s="3">
        <v>6.33</v>
      </c>
      <c r="BB10" s="2">
        <v>6.2</v>
      </c>
      <c r="BC10" s="3">
        <v>7.48</v>
      </c>
      <c r="BD10" s="2">
        <v>8.2200000000000006</v>
      </c>
      <c r="BE10" s="3">
        <v>7.08</v>
      </c>
      <c r="BF10" s="2">
        <v>7.12</v>
      </c>
      <c r="BG10" s="3">
        <v>8.3699999999999992</v>
      </c>
      <c r="BH10" s="2">
        <v>7.1</v>
      </c>
      <c r="BI10" s="3">
        <v>7.49</v>
      </c>
      <c r="BJ10" s="2">
        <v>5.89</v>
      </c>
      <c r="BK10" s="3">
        <v>7.57</v>
      </c>
      <c r="BL10" s="2">
        <v>5.89</v>
      </c>
      <c r="BM10" s="3">
        <v>6.3</v>
      </c>
      <c r="BN10" s="2">
        <v>7.14</v>
      </c>
      <c r="BO10" s="3">
        <v>7.21</v>
      </c>
      <c r="BP10" s="2">
        <v>6.56</v>
      </c>
      <c r="BQ10" s="3">
        <v>6.06</v>
      </c>
      <c r="BR10" s="2">
        <v>8.15</v>
      </c>
      <c r="BS10" s="3">
        <v>8.01</v>
      </c>
      <c r="BT10" s="2">
        <v>5.68</v>
      </c>
      <c r="BU10" s="3">
        <v>7.29</v>
      </c>
      <c r="BV10" s="2">
        <v>6.93</v>
      </c>
      <c r="BW10" s="3">
        <v>7.92</v>
      </c>
      <c r="BX10" s="2">
        <v>6.84</v>
      </c>
      <c r="BY10" s="3">
        <v>7.09</v>
      </c>
      <c r="BZ10" s="2">
        <v>7.26</v>
      </c>
      <c r="CA10" s="3">
        <v>8.75</v>
      </c>
      <c r="CB10" s="2">
        <v>5.65</v>
      </c>
      <c r="CC10" s="3">
        <v>7.61</v>
      </c>
      <c r="CD10" s="2">
        <v>7.89</v>
      </c>
      <c r="CE10" s="3">
        <v>8.18</v>
      </c>
      <c r="CF10" s="2">
        <v>8.89</v>
      </c>
      <c r="CG10" s="3">
        <v>6.72</v>
      </c>
      <c r="CH10" s="2">
        <v>8.0399999999999991</v>
      </c>
      <c r="CI10" s="3">
        <v>7.32</v>
      </c>
      <c r="CJ10" s="2">
        <v>7.91</v>
      </c>
      <c r="CK10" s="3">
        <v>7.03</v>
      </c>
      <c r="CL10" s="2">
        <v>6.8</v>
      </c>
      <c r="CM10" s="3">
        <v>8.66</v>
      </c>
      <c r="CN10" s="2">
        <v>6.64</v>
      </c>
      <c r="CO10" s="3">
        <v>5.87</v>
      </c>
      <c r="CP10" s="2">
        <v>6.76</v>
      </c>
      <c r="CQ10" s="3">
        <v>7.81</v>
      </c>
      <c r="CR10" s="2">
        <v>8.3000000000000007</v>
      </c>
      <c r="CS10" s="3">
        <v>6.84</v>
      </c>
      <c r="CT10" s="2">
        <v>8.2799999999999994</v>
      </c>
      <c r="CU10" s="3">
        <v>5.9</v>
      </c>
      <c r="CV10" s="2">
        <v>7.49</v>
      </c>
      <c r="CW10" s="3">
        <v>7.01</v>
      </c>
      <c r="CX10" s="2">
        <v>6.72</v>
      </c>
      <c r="CY10" s="3">
        <v>7.15</v>
      </c>
      <c r="CZ10" s="2">
        <v>7.82</v>
      </c>
      <c r="DA10" s="3">
        <v>7.33</v>
      </c>
      <c r="DB10" s="2">
        <v>6.61</v>
      </c>
      <c r="DC10" s="3">
        <v>7.66</v>
      </c>
      <c r="DD10" s="2">
        <v>6.14</v>
      </c>
      <c r="DE10" s="3">
        <v>6.69</v>
      </c>
      <c r="DF10" s="2">
        <v>6.22</v>
      </c>
      <c r="DG10" s="3">
        <v>6.45</v>
      </c>
      <c r="DH10" s="2">
        <v>7.33</v>
      </c>
      <c r="DI10" s="3">
        <v>6.79</v>
      </c>
      <c r="DJ10" s="2">
        <v>6.38</v>
      </c>
      <c r="DK10" s="3">
        <v>8.1</v>
      </c>
      <c r="DL10" s="2">
        <v>5.65</v>
      </c>
      <c r="DM10" s="3">
        <v>6.67</v>
      </c>
      <c r="DN10" s="2">
        <v>8.93</v>
      </c>
      <c r="DO10" s="3">
        <v>6.16</v>
      </c>
      <c r="DP10" s="2">
        <v>7.26</v>
      </c>
      <c r="DQ10" s="3">
        <v>7.53</v>
      </c>
      <c r="DR10" s="2">
        <v>5.29</v>
      </c>
      <c r="DS10" s="3">
        <v>7.17</v>
      </c>
      <c r="DT10" s="2">
        <v>8.7899999999999991</v>
      </c>
      <c r="DU10" s="3">
        <v>5.88</v>
      </c>
      <c r="DV10" s="2">
        <v>5.68</v>
      </c>
      <c r="DW10" s="3">
        <v>6.47</v>
      </c>
      <c r="DX10" s="2">
        <v>7.65</v>
      </c>
      <c r="DY10" s="3">
        <v>7.56</v>
      </c>
      <c r="DZ10" s="2">
        <v>6.63</v>
      </c>
      <c r="EA10" s="3">
        <v>7.69</v>
      </c>
      <c r="EB10" s="2">
        <v>8.5500000000000007</v>
      </c>
      <c r="EC10" s="3">
        <v>8.2899999999999991</v>
      </c>
      <c r="ED10" s="2">
        <v>6.67</v>
      </c>
      <c r="EE10" s="3">
        <v>4.76</v>
      </c>
      <c r="EF10" s="2">
        <v>6.75</v>
      </c>
      <c r="EG10" s="3">
        <v>7.3</v>
      </c>
      <c r="EH10" s="2">
        <v>6.68</v>
      </c>
      <c r="EI10" s="3">
        <v>6.85</v>
      </c>
      <c r="EJ10" s="2">
        <v>8.59</v>
      </c>
      <c r="EK10" s="3">
        <v>8.1</v>
      </c>
      <c r="EL10" s="2">
        <v>6.5</v>
      </c>
      <c r="EM10" s="3">
        <v>7.82</v>
      </c>
      <c r="EN10" s="2">
        <v>7.99</v>
      </c>
      <c r="EO10" s="3">
        <v>7.58</v>
      </c>
      <c r="EP10" s="2">
        <v>7.83</v>
      </c>
      <c r="EQ10" s="3">
        <v>6.69</v>
      </c>
      <c r="ER10" s="2">
        <v>9</v>
      </c>
      <c r="ES10" s="3">
        <v>5.83</v>
      </c>
      <c r="ET10" s="2">
        <v>6.95</v>
      </c>
      <c r="EU10" s="3">
        <v>6.95</v>
      </c>
      <c r="EV10" s="2">
        <v>7.65</v>
      </c>
      <c r="EW10" s="3">
        <v>8.09</v>
      </c>
      <c r="EX10" s="2">
        <v>7.12</v>
      </c>
      <c r="EY10" s="3">
        <v>6.19</v>
      </c>
      <c r="EZ10" s="2">
        <v>8.02</v>
      </c>
      <c r="FA10" s="3">
        <v>6.5</v>
      </c>
      <c r="FB10" s="2">
        <v>5.56</v>
      </c>
      <c r="FC10" s="3">
        <v>6.57</v>
      </c>
      <c r="FD10" s="2">
        <v>5.71</v>
      </c>
      <c r="FE10" s="3">
        <v>6.57</v>
      </c>
      <c r="FF10" s="2">
        <v>6.14</v>
      </c>
      <c r="FG10" s="3">
        <v>7.64</v>
      </c>
      <c r="FH10" s="2">
        <v>6.68</v>
      </c>
      <c r="FI10" s="3">
        <v>5.49</v>
      </c>
      <c r="FJ10" s="2">
        <v>8.0299999999999994</v>
      </c>
      <c r="FK10" s="3">
        <v>5.74</v>
      </c>
      <c r="FL10" s="2">
        <v>7.89</v>
      </c>
      <c r="FM10" s="3">
        <v>6.65</v>
      </c>
      <c r="FN10" s="2">
        <v>6.49</v>
      </c>
      <c r="FO10" s="3">
        <v>7.07</v>
      </c>
      <c r="FP10" s="2">
        <v>7.75</v>
      </c>
      <c r="FQ10" s="3">
        <v>7.85</v>
      </c>
      <c r="FR10" s="2">
        <v>6.83</v>
      </c>
      <c r="FS10" s="3">
        <v>7.47</v>
      </c>
      <c r="FT10" s="2">
        <v>6.39</v>
      </c>
      <c r="FU10" s="3">
        <v>7.99</v>
      </c>
      <c r="FV10" s="2">
        <v>7.18</v>
      </c>
      <c r="FW10" s="3">
        <v>7.15</v>
      </c>
      <c r="FX10" s="2">
        <v>5.7</v>
      </c>
      <c r="FY10" s="3">
        <v>6.42</v>
      </c>
      <c r="FZ10" s="2">
        <v>8.06</v>
      </c>
      <c r="GA10" s="3">
        <v>6.3</v>
      </c>
      <c r="GB10" s="2">
        <v>6.18</v>
      </c>
      <c r="GC10" s="3">
        <v>8.57</v>
      </c>
      <c r="GD10" s="2">
        <v>7.72</v>
      </c>
      <c r="GE10" s="3">
        <v>6.33</v>
      </c>
      <c r="GF10" s="2">
        <v>5.86</v>
      </c>
      <c r="GG10" s="3">
        <v>6.12</v>
      </c>
      <c r="GH10" s="2">
        <v>7.53</v>
      </c>
      <c r="GI10" s="3">
        <v>6.35</v>
      </c>
      <c r="GJ10" s="2">
        <v>6.39</v>
      </c>
      <c r="GK10" s="3">
        <v>7.81</v>
      </c>
      <c r="GL10" s="2">
        <v>6.66</v>
      </c>
      <c r="GM10" s="3">
        <v>7.94</v>
      </c>
      <c r="GN10" s="2">
        <v>7.87</v>
      </c>
      <c r="GO10" s="3">
        <v>7.18</v>
      </c>
      <c r="GP10" s="2">
        <v>6.17</v>
      </c>
      <c r="GQ10" s="3">
        <v>5.0999999999999996</v>
      </c>
      <c r="GR10" s="2">
        <v>5.47</v>
      </c>
      <c r="GS10" s="3">
        <v>5.89</v>
      </c>
      <c r="GT10" s="2">
        <v>6.76</v>
      </c>
      <c r="GU10" s="3">
        <v>7.27</v>
      </c>
      <c r="GV10" s="2">
        <v>6.11</v>
      </c>
      <c r="GW10" s="3">
        <v>7.1</v>
      </c>
      <c r="GX10" s="2">
        <v>7.08</v>
      </c>
      <c r="GY10" s="3">
        <v>7.43</v>
      </c>
      <c r="GZ10" s="2">
        <v>5.83</v>
      </c>
      <c r="HA10" s="3">
        <v>6.7</v>
      </c>
      <c r="HB10" s="2">
        <v>5.66</v>
      </c>
      <c r="HC10" s="3">
        <v>7.54</v>
      </c>
      <c r="HD10" s="2">
        <v>7.27</v>
      </c>
      <c r="HE10" s="3">
        <v>6.1</v>
      </c>
      <c r="HF10" s="2">
        <v>7.07</v>
      </c>
      <c r="HG10" s="3">
        <v>6.98</v>
      </c>
      <c r="HH10" s="2">
        <v>5.16</v>
      </c>
      <c r="HI10" s="3">
        <v>7.06</v>
      </c>
      <c r="HJ10" s="2">
        <v>7.59</v>
      </c>
      <c r="HK10" s="3">
        <v>6.85</v>
      </c>
      <c r="HL10" s="2">
        <v>5.74</v>
      </c>
      <c r="HM10" s="3">
        <v>6.54</v>
      </c>
      <c r="HN10" s="2">
        <v>6.25</v>
      </c>
      <c r="HO10" s="3">
        <v>5.95</v>
      </c>
      <c r="HP10" s="2">
        <v>6.68</v>
      </c>
      <c r="HQ10" s="3">
        <v>7.64</v>
      </c>
      <c r="HR10" s="2">
        <v>6.58</v>
      </c>
      <c r="HS10" s="3">
        <v>7.18</v>
      </c>
      <c r="HT10" s="2">
        <v>6.98</v>
      </c>
      <c r="HU10" s="3">
        <v>6.09</v>
      </c>
      <c r="HV10" s="2">
        <v>6.78</v>
      </c>
      <c r="HW10" s="3">
        <v>7.15</v>
      </c>
      <c r="HX10" s="2">
        <v>5.78</v>
      </c>
      <c r="HY10" s="3">
        <v>7.93</v>
      </c>
      <c r="HZ10" s="2">
        <v>6.79</v>
      </c>
      <c r="IA10" s="3">
        <v>6.86</v>
      </c>
      <c r="IB10" s="2">
        <v>7.46</v>
      </c>
      <c r="IC10" s="3">
        <v>6.39</v>
      </c>
      <c r="ID10" s="2">
        <v>6.94</v>
      </c>
      <c r="IE10" s="3">
        <v>6.6</v>
      </c>
      <c r="IF10" s="2">
        <v>7.14</v>
      </c>
      <c r="IG10" s="3">
        <v>5.2</v>
      </c>
      <c r="IH10" s="2">
        <v>5.81</v>
      </c>
      <c r="II10" s="3">
        <v>7.72</v>
      </c>
      <c r="IJ10" s="2">
        <v>8.24</v>
      </c>
      <c r="IK10" s="3">
        <v>6.17</v>
      </c>
      <c r="IL10" s="2">
        <v>6.59</v>
      </c>
      <c r="IM10" s="3">
        <v>7.29</v>
      </c>
      <c r="IN10" s="2">
        <v>7.65</v>
      </c>
      <c r="IO10" s="3">
        <v>5.2</v>
      </c>
      <c r="IP10" s="2">
        <v>6.39</v>
      </c>
      <c r="IQ10" s="3">
        <v>6.26</v>
      </c>
      <c r="IR10" s="2">
        <v>7.17</v>
      </c>
      <c r="IS10" s="3">
        <v>9.74</v>
      </c>
      <c r="IT10" s="2">
        <v>6.33</v>
      </c>
      <c r="IU10" s="3">
        <v>5.88</v>
      </c>
      <c r="IV10" s="2">
        <v>7.63</v>
      </c>
      <c r="IW10" s="3">
        <v>8.0299999999999994</v>
      </c>
      <c r="IX10" s="2">
        <v>7.14</v>
      </c>
      <c r="IY10" s="3">
        <v>7.25</v>
      </c>
      <c r="IZ10" s="2">
        <v>7.87</v>
      </c>
      <c r="JA10" s="3">
        <v>7.66</v>
      </c>
      <c r="JB10" s="2">
        <v>6.32</v>
      </c>
      <c r="JC10" s="3">
        <v>6.57</v>
      </c>
      <c r="JD10" s="2">
        <v>7.91</v>
      </c>
      <c r="JE10" s="3">
        <v>7.93</v>
      </c>
      <c r="JF10" s="2">
        <v>7.1</v>
      </c>
      <c r="JG10" s="3">
        <v>6.82</v>
      </c>
      <c r="JH10" s="2">
        <v>8.1300000000000008</v>
      </c>
      <c r="JI10" s="3">
        <v>5.93</v>
      </c>
      <c r="JJ10" s="2">
        <v>6.98</v>
      </c>
      <c r="JK10" s="3">
        <v>6.39</v>
      </c>
      <c r="JL10" s="2">
        <v>8.01</v>
      </c>
      <c r="JM10" s="3">
        <v>7.19</v>
      </c>
      <c r="JN10" s="2">
        <v>7.99</v>
      </c>
      <c r="JO10" s="3">
        <v>7.21</v>
      </c>
      <c r="JP10" s="2">
        <v>5.48</v>
      </c>
      <c r="JQ10" s="3">
        <v>6.69</v>
      </c>
      <c r="JR10" s="2">
        <v>8.16</v>
      </c>
      <c r="JS10" s="3">
        <v>8.39</v>
      </c>
      <c r="JT10" s="2">
        <v>6.21</v>
      </c>
      <c r="JU10" s="3">
        <v>7.03</v>
      </c>
      <c r="JV10" s="2">
        <v>7.16</v>
      </c>
      <c r="JW10" s="3">
        <v>6.46</v>
      </c>
      <c r="JX10" s="2">
        <v>7.76</v>
      </c>
      <c r="JY10" s="3">
        <v>7.58</v>
      </c>
      <c r="JZ10" s="2">
        <v>6.04</v>
      </c>
      <c r="KA10" s="3">
        <v>7.27</v>
      </c>
      <c r="KB10" s="2">
        <v>6.71</v>
      </c>
      <c r="KC10" s="3">
        <v>6.47</v>
      </c>
      <c r="KD10" s="2">
        <v>6.6</v>
      </c>
      <c r="KE10" s="3">
        <v>7.25</v>
      </c>
      <c r="KF10" s="2">
        <v>7.81</v>
      </c>
      <c r="KG10" s="3">
        <v>7.83</v>
      </c>
      <c r="KH10" s="2">
        <v>6.75</v>
      </c>
      <c r="KI10" s="3">
        <v>6.76</v>
      </c>
      <c r="KJ10" s="2">
        <v>7.63</v>
      </c>
      <c r="KK10" s="3">
        <v>6.14</v>
      </c>
      <c r="KL10" s="2">
        <v>7.31</v>
      </c>
      <c r="KM10" s="3">
        <v>7.68</v>
      </c>
      <c r="KN10" s="2">
        <v>8.17</v>
      </c>
      <c r="KO10" s="3">
        <v>8.49</v>
      </c>
      <c r="KP10" s="2">
        <v>6.49</v>
      </c>
      <c r="KQ10" s="3">
        <v>7.35</v>
      </c>
      <c r="KR10" s="2">
        <v>6.41</v>
      </c>
      <c r="KS10" s="3">
        <v>7.44</v>
      </c>
      <c r="KT10" s="2">
        <v>6.95</v>
      </c>
      <c r="KU10" s="3">
        <v>5.69</v>
      </c>
      <c r="KV10" s="2">
        <v>7.21</v>
      </c>
      <c r="KW10" s="3">
        <v>4.6399999999999997</v>
      </c>
      <c r="KX10" s="2">
        <v>5.87</v>
      </c>
      <c r="KY10" s="3">
        <v>6.97</v>
      </c>
      <c r="KZ10" s="2">
        <v>7.28</v>
      </c>
      <c r="LA10" s="3">
        <v>6.9</v>
      </c>
      <c r="LB10" s="2">
        <v>6.42</v>
      </c>
      <c r="LC10" s="3">
        <v>6.37</v>
      </c>
      <c r="LD10" s="2">
        <v>7.35</v>
      </c>
      <c r="LE10" s="3">
        <v>7.86</v>
      </c>
      <c r="LF10" s="2">
        <v>7.36</v>
      </c>
      <c r="LG10" s="3">
        <v>8.1300000000000008</v>
      </c>
      <c r="LH10" s="2">
        <v>6.98</v>
      </c>
      <c r="LI10" s="3">
        <v>6.28</v>
      </c>
      <c r="LJ10" s="2">
        <v>6.17</v>
      </c>
      <c r="LK10" s="3">
        <v>5.97</v>
      </c>
      <c r="LL10" s="2">
        <v>7.7</v>
      </c>
      <c r="LM10" s="3">
        <v>8.07</v>
      </c>
      <c r="LN10" s="2">
        <v>7.18</v>
      </c>
      <c r="LO10" s="3">
        <v>7.95</v>
      </c>
      <c r="LP10" s="2">
        <v>7.03</v>
      </c>
      <c r="LQ10" s="3">
        <v>8.1</v>
      </c>
      <c r="LR10" s="2">
        <v>6.32</v>
      </c>
      <c r="LS10" s="3">
        <v>8.02</v>
      </c>
      <c r="LT10" s="2">
        <v>6.83</v>
      </c>
      <c r="LU10" s="3">
        <v>7.3</v>
      </c>
      <c r="LV10" s="2">
        <v>7.92</v>
      </c>
      <c r="LW10" s="3">
        <v>6.67</v>
      </c>
      <c r="LX10" s="2">
        <v>7.62</v>
      </c>
      <c r="LY10" s="3">
        <v>7.95</v>
      </c>
      <c r="LZ10" s="2">
        <v>6.63</v>
      </c>
      <c r="MA10" s="3">
        <v>5.58</v>
      </c>
      <c r="MB10" s="2">
        <v>8.4499999999999993</v>
      </c>
      <c r="MC10" s="3">
        <v>6.64</v>
      </c>
      <c r="MD10" s="2">
        <v>7.09</v>
      </c>
      <c r="ME10" s="3">
        <v>7.92</v>
      </c>
      <c r="MF10" s="2">
        <v>7.18</v>
      </c>
      <c r="MG10" s="3">
        <v>6.87</v>
      </c>
      <c r="MH10" s="2">
        <v>7.61</v>
      </c>
      <c r="MI10" s="3">
        <v>5.41</v>
      </c>
      <c r="MJ10" s="2">
        <v>7.02</v>
      </c>
      <c r="MK10" s="3">
        <v>7.07</v>
      </c>
      <c r="ML10" s="2">
        <v>7.12</v>
      </c>
      <c r="MM10" s="3">
        <v>5.62</v>
      </c>
      <c r="MN10" s="2">
        <v>7.66</v>
      </c>
      <c r="MO10" s="3">
        <v>8.39</v>
      </c>
      <c r="MP10" s="2">
        <v>7.5</v>
      </c>
      <c r="MQ10" s="3">
        <v>7.11</v>
      </c>
      <c r="MR10" s="2">
        <v>6.21</v>
      </c>
      <c r="MS10" s="3">
        <v>7.48</v>
      </c>
      <c r="MT10" s="2">
        <v>6.41</v>
      </c>
      <c r="MU10" s="3">
        <v>6.39</v>
      </c>
      <c r="MV10" s="2">
        <v>8.73</v>
      </c>
      <c r="MW10" s="3">
        <v>6.19</v>
      </c>
      <c r="MX10" s="2">
        <v>5.43</v>
      </c>
      <c r="MY10" s="3">
        <v>8.64</v>
      </c>
      <c r="MZ10" s="2">
        <v>6.26</v>
      </c>
      <c r="NA10" s="3">
        <v>6.39</v>
      </c>
      <c r="NB10" s="2">
        <v>5.73</v>
      </c>
      <c r="NC10" s="3">
        <v>8.02</v>
      </c>
      <c r="ND10" s="2">
        <v>6.22</v>
      </c>
      <c r="NE10" s="3">
        <v>6.7</v>
      </c>
      <c r="NF10" s="2">
        <v>7.92</v>
      </c>
      <c r="NG10" s="3">
        <v>7.31</v>
      </c>
      <c r="NH10" s="2">
        <v>6.55</v>
      </c>
      <c r="NI10" s="3">
        <v>5.39</v>
      </c>
      <c r="NJ10" s="2">
        <v>6.31</v>
      </c>
      <c r="NK10" s="3">
        <v>7.72</v>
      </c>
      <c r="NL10" s="2">
        <v>6.77</v>
      </c>
      <c r="NM10" s="3">
        <v>6.96</v>
      </c>
      <c r="NN10" s="2">
        <v>7.26</v>
      </c>
      <c r="NO10" s="3">
        <v>8.2799999999999994</v>
      </c>
      <c r="NP10" s="2">
        <v>6.84</v>
      </c>
      <c r="NQ10" s="3">
        <v>8.64</v>
      </c>
      <c r="NR10" s="2">
        <v>6.84</v>
      </c>
      <c r="NS10" s="3">
        <v>6.24</v>
      </c>
      <c r="NT10" s="2">
        <v>8.02</v>
      </c>
      <c r="NU10" s="3">
        <v>9.1</v>
      </c>
      <c r="NV10" s="2">
        <v>5.64</v>
      </c>
      <c r="NW10" s="3">
        <v>6.66</v>
      </c>
      <c r="NX10" s="2">
        <v>5.64</v>
      </c>
      <c r="NY10" s="3">
        <v>7.41</v>
      </c>
      <c r="NZ10" s="2">
        <v>7.21</v>
      </c>
      <c r="OA10" s="3">
        <v>6.75</v>
      </c>
      <c r="OB10" s="2">
        <v>6.03</v>
      </c>
      <c r="OC10" s="3">
        <v>5.67</v>
      </c>
      <c r="OD10" s="2">
        <v>6.98</v>
      </c>
      <c r="OE10" s="3">
        <v>8.06</v>
      </c>
      <c r="OF10" s="2">
        <v>5.92</v>
      </c>
      <c r="OG10" s="3">
        <v>7.75</v>
      </c>
      <c r="OH10" s="2">
        <v>5.57</v>
      </c>
      <c r="OI10" s="3">
        <v>7.56</v>
      </c>
      <c r="OJ10" s="2">
        <v>7.32</v>
      </c>
      <c r="OK10" s="3">
        <v>6.55</v>
      </c>
    </row>
    <row r="11" spans="1:401" ht="15">
      <c r="A11" s="4" t="s">
        <v>1898</v>
      </c>
      <c r="B11" s="2">
        <v>1</v>
      </c>
      <c r="C11" s="3">
        <v>3</v>
      </c>
      <c r="D11" s="2">
        <v>1</v>
      </c>
      <c r="E11" s="3">
        <v>1</v>
      </c>
      <c r="F11" s="2">
        <v>1</v>
      </c>
      <c r="G11" s="3">
        <v>1</v>
      </c>
      <c r="H11" s="2">
        <v>2</v>
      </c>
      <c r="I11" s="3">
        <v>2</v>
      </c>
      <c r="J11" s="2">
        <v>4</v>
      </c>
      <c r="K11" s="3">
        <v>2</v>
      </c>
      <c r="L11" s="2">
        <v>1</v>
      </c>
      <c r="M11" s="3">
        <v>3</v>
      </c>
      <c r="N11" s="2">
        <v>1</v>
      </c>
      <c r="O11" s="3">
        <v>2</v>
      </c>
      <c r="P11" s="2">
        <v>1</v>
      </c>
      <c r="Q11" s="3">
        <v>1</v>
      </c>
      <c r="R11" s="2">
        <v>1</v>
      </c>
      <c r="S11" s="3">
        <v>1</v>
      </c>
      <c r="T11" s="2">
        <v>3</v>
      </c>
      <c r="U11" s="3">
        <v>1</v>
      </c>
      <c r="V11" s="2">
        <v>1</v>
      </c>
      <c r="W11" s="3">
        <v>1</v>
      </c>
      <c r="X11" s="2">
        <v>3</v>
      </c>
      <c r="Y11" s="3">
        <v>1</v>
      </c>
      <c r="Z11" s="2">
        <v>1</v>
      </c>
      <c r="AA11" s="3">
        <v>1</v>
      </c>
      <c r="AB11" s="2">
        <v>2</v>
      </c>
      <c r="AC11" s="3">
        <v>2</v>
      </c>
      <c r="AD11" s="2">
        <v>2</v>
      </c>
      <c r="AE11" s="3">
        <v>1</v>
      </c>
      <c r="AF11" s="2">
        <v>1</v>
      </c>
      <c r="AG11" s="3">
        <v>1</v>
      </c>
      <c r="AH11" s="2">
        <v>1</v>
      </c>
      <c r="AI11" s="3">
        <v>1</v>
      </c>
      <c r="AJ11" s="2">
        <v>1</v>
      </c>
      <c r="AK11" s="3">
        <v>1</v>
      </c>
      <c r="AL11" s="2">
        <v>1</v>
      </c>
      <c r="AM11" s="3">
        <v>3</v>
      </c>
      <c r="AN11" s="2">
        <v>1</v>
      </c>
      <c r="AO11" s="3">
        <v>1</v>
      </c>
      <c r="AP11" s="2">
        <v>2</v>
      </c>
      <c r="AQ11" s="3">
        <v>2</v>
      </c>
      <c r="AR11" s="2">
        <v>3</v>
      </c>
      <c r="AS11" s="3">
        <v>1</v>
      </c>
      <c r="AT11" s="2">
        <v>1</v>
      </c>
      <c r="AU11" s="3">
        <v>1</v>
      </c>
      <c r="AV11" s="2">
        <v>2</v>
      </c>
      <c r="AW11" s="3">
        <v>1</v>
      </c>
      <c r="AX11" s="2">
        <v>2</v>
      </c>
      <c r="AY11" s="3">
        <v>1</v>
      </c>
      <c r="AZ11" s="2">
        <v>1</v>
      </c>
      <c r="BA11" s="3">
        <v>1</v>
      </c>
      <c r="BB11" s="2">
        <v>1</v>
      </c>
      <c r="BC11" s="3">
        <v>1</v>
      </c>
      <c r="BD11" s="2">
        <v>2</v>
      </c>
      <c r="BE11" s="3">
        <v>2</v>
      </c>
      <c r="BF11" s="2">
        <v>2</v>
      </c>
      <c r="BG11" s="3">
        <v>3</v>
      </c>
      <c r="BH11" s="2">
        <v>2</v>
      </c>
      <c r="BI11" s="3">
        <v>2</v>
      </c>
      <c r="BJ11" s="2">
        <v>1</v>
      </c>
      <c r="BK11" s="3">
        <v>1</v>
      </c>
      <c r="BL11" s="2">
        <v>1</v>
      </c>
      <c r="BM11" s="3">
        <v>1</v>
      </c>
      <c r="BN11" s="2">
        <v>1</v>
      </c>
      <c r="BO11" s="3">
        <v>2</v>
      </c>
      <c r="BP11" s="2">
        <v>1</v>
      </c>
      <c r="BQ11" s="3">
        <v>1</v>
      </c>
      <c r="BR11" s="2">
        <v>3</v>
      </c>
      <c r="BS11" s="3">
        <v>2</v>
      </c>
      <c r="BT11" s="2">
        <v>1</v>
      </c>
      <c r="BU11" s="3">
        <v>1</v>
      </c>
      <c r="BV11" s="2">
        <v>1</v>
      </c>
      <c r="BW11" s="3">
        <v>2</v>
      </c>
      <c r="BX11" s="2">
        <v>2</v>
      </c>
      <c r="BY11" s="3">
        <v>1</v>
      </c>
      <c r="BZ11" s="2">
        <v>1</v>
      </c>
      <c r="CA11" s="3">
        <v>2</v>
      </c>
      <c r="CB11" s="2">
        <v>1</v>
      </c>
      <c r="CC11" s="3">
        <v>2</v>
      </c>
      <c r="CD11" s="2">
        <v>1</v>
      </c>
      <c r="CE11" s="3">
        <v>2</v>
      </c>
      <c r="CF11" s="2">
        <v>3</v>
      </c>
      <c r="CG11" s="3">
        <v>1</v>
      </c>
      <c r="CH11" s="2">
        <v>3</v>
      </c>
      <c r="CI11" s="3">
        <v>2</v>
      </c>
      <c r="CJ11" s="2">
        <v>1</v>
      </c>
      <c r="CK11" s="3">
        <v>1</v>
      </c>
      <c r="CL11" s="2">
        <v>1</v>
      </c>
      <c r="CM11" s="3">
        <v>2</v>
      </c>
      <c r="CN11" s="2">
        <v>1</v>
      </c>
      <c r="CO11" s="3">
        <v>1</v>
      </c>
      <c r="CP11" s="2">
        <v>1</v>
      </c>
      <c r="CQ11" s="3">
        <v>1</v>
      </c>
      <c r="CR11" s="2">
        <v>3</v>
      </c>
      <c r="CS11" s="3">
        <v>1</v>
      </c>
      <c r="CT11" s="2">
        <v>2</v>
      </c>
      <c r="CU11" s="3">
        <v>1</v>
      </c>
      <c r="CV11" s="2">
        <v>1</v>
      </c>
      <c r="CW11" s="3">
        <v>1</v>
      </c>
      <c r="CX11" s="2">
        <v>1</v>
      </c>
      <c r="CY11" s="3">
        <v>1</v>
      </c>
      <c r="CZ11" s="2">
        <v>2</v>
      </c>
      <c r="DA11" s="3">
        <v>1</v>
      </c>
      <c r="DB11" s="2">
        <v>1</v>
      </c>
      <c r="DC11" s="3">
        <v>1</v>
      </c>
      <c r="DD11" s="2">
        <v>1</v>
      </c>
      <c r="DE11" s="3">
        <v>1</v>
      </c>
      <c r="DF11" s="2">
        <v>2</v>
      </c>
      <c r="DG11" s="3">
        <v>1</v>
      </c>
      <c r="DH11" s="2">
        <v>2</v>
      </c>
      <c r="DI11" s="3">
        <v>1</v>
      </c>
      <c r="DJ11" s="2">
        <v>1</v>
      </c>
      <c r="DK11" s="3">
        <v>2</v>
      </c>
      <c r="DL11" s="2">
        <v>1</v>
      </c>
      <c r="DM11" s="3">
        <v>1</v>
      </c>
      <c r="DN11" s="2">
        <v>2</v>
      </c>
      <c r="DO11" s="3">
        <v>1</v>
      </c>
      <c r="DP11" s="2">
        <v>3</v>
      </c>
      <c r="DQ11" s="3">
        <v>1</v>
      </c>
      <c r="DR11" s="2">
        <v>1</v>
      </c>
      <c r="DS11" s="3">
        <v>1</v>
      </c>
      <c r="DT11" s="2">
        <v>2</v>
      </c>
      <c r="DU11" s="3">
        <v>1</v>
      </c>
      <c r="DV11" s="2">
        <v>1</v>
      </c>
      <c r="DW11" s="3">
        <v>1</v>
      </c>
      <c r="DX11" s="2">
        <v>2</v>
      </c>
      <c r="DY11" s="3">
        <v>3</v>
      </c>
      <c r="DZ11" s="2">
        <v>1</v>
      </c>
      <c r="EA11" s="3">
        <v>1</v>
      </c>
      <c r="EB11" s="2">
        <v>3</v>
      </c>
      <c r="EC11" s="3">
        <v>3</v>
      </c>
      <c r="ED11" s="2">
        <v>1</v>
      </c>
      <c r="EE11" s="3">
        <v>1</v>
      </c>
      <c r="EF11" s="2">
        <v>1</v>
      </c>
      <c r="EG11" s="3">
        <v>1</v>
      </c>
      <c r="EH11" s="2">
        <v>1</v>
      </c>
      <c r="EI11" s="3">
        <v>1</v>
      </c>
      <c r="EJ11" s="2">
        <v>2</v>
      </c>
      <c r="EK11" s="3">
        <v>2</v>
      </c>
      <c r="EL11" s="2">
        <v>1</v>
      </c>
      <c r="EM11" s="3">
        <v>3</v>
      </c>
      <c r="EN11" s="2">
        <v>2</v>
      </c>
      <c r="EO11" s="3">
        <v>2</v>
      </c>
      <c r="EP11" s="2">
        <v>2</v>
      </c>
      <c r="EQ11" s="3">
        <v>1</v>
      </c>
      <c r="ER11" s="2">
        <v>4</v>
      </c>
      <c r="ES11" s="3">
        <v>1</v>
      </c>
      <c r="ET11" s="2">
        <v>1</v>
      </c>
      <c r="EU11" s="3">
        <v>1</v>
      </c>
      <c r="EV11" s="2">
        <v>1</v>
      </c>
      <c r="EW11" s="3">
        <v>2</v>
      </c>
      <c r="EX11" s="2">
        <v>1</v>
      </c>
      <c r="EY11" s="3">
        <v>1</v>
      </c>
      <c r="EZ11" s="2">
        <v>2</v>
      </c>
      <c r="FA11" s="3">
        <v>1</v>
      </c>
      <c r="FB11" s="2">
        <v>1</v>
      </c>
      <c r="FC11" s="3">
        <v>1</v>
      </c>
      <c r="FD11" s="2">
        <v>1</v>
      </c>
      <c r="FE11" s="3">
        <v>1</v>
      </c>
      <c r="FF11" s="2">
        <v>1</v>
      </c>
      <c r="FG11" s="3">
        <v>2</v>
      </c>
      <c r="FH11" s="2">
        <v>2</v>
      </c>
      <c r="FI11" s="3">
        <v>1</v>
      </c>
      <c r="FJ11" s="2">
        <v>2</v>
      </c>
      <c r="FK11" s="3">
        <v>1</v>
      </c>
      <c r="FL11" s="2">
        <v>3</v>
      </c>
      <c r="FM11" s="3">
        <v>1</v>
      </c>
      <c r="FN11" s="2">
        <v>1</v>
      </c>
      <c r="FO11" s="3">
        <v>1</v>
      </c>
      <c r="FP11" s="2">
        <v>1</v>
      </c>
      <c r="FQ11" s="3">
        <v>1</v>
      </c>
      <c r="FR11" s="2">
        <v>1</v>
      </c>
      <c r="FS11" s="3">
        <v>1</v>
      </c>
      <c r="FT11" s="2">
        <v>1</v>
      </c>
      <c r="FU11" s="3">
        <v>1</v>
      </c>
      <c r="FV11" s="2">
        <v>1</v>
      </c>
      <c r="FW11" s="3">
        <v>1</v>
      </c>
      <c r="FX11" s="2">
        <v>1</v>
      </c>
      <c r="FY11" s="3">
        <v>1</v>
      </c>
      <c r="FZ11" s="2">
        <v>2</v>
      </c>
      <c r="GA11" s="3">
        <v>1</v>
      </c>
      <c r="GB11" s="2">
        <v>1</v>
      </c>
      <c r="GC11" s="3">
        <v>2</v>
      </c>
      <c r="GD11" s="2">
        <v>1</v>
      </c>
      <c r="GE11" s="3">
        <v>1</v>
      </c>
      <c r="GF11" s="2">
        <v>1</v>
      </c>
      <c r="GG11" s="3">
        <v>1</v>
      </c>
      <c r="GH11" s="2">
        <v>1</v>
      </c>
      <c r="GI11" s="3">
        <v>1</v>
      </c>
      <c r="GJ11" s="2">
        <v>1</v>
      </c>
      <c r="GK11" s="3">
        <v>2</v>
      </c>
      <c r="GL11" s="2">
        <v>1</v>
      </c>
      <c r="GM11" s="3">
        <v>1</v>
      </c>
      <c r="GN11" s="2">
        <v>2</v>
      </c>
      <c r="GO11" s="3">
        <v>1</v>
      </c>
      <c r="GP11" s="2">
        <v>1</v>
      </c>
      <c r="GQ11" s="3">
        <v>1</v>
      </c>
      <c r="GR11" s="2">
        <v>1</v>
      </c>
      <c r="GS11" s="3">
        <v>1</v>
      </c>
      <c r="GT11" s="2">
        <v>1</v>
      </c>
      <c r="GU11" s="3">
        <v>2</v>
      </c>
      <c r="GV11" s="2">
        <v>1</v>
      </c>
      <c r="GW11" s="3">
        <v>1</v>
      </c>
      <c r="GX11" s="2">
        <v>1</v>
      </c>
      <c r="GY11" s="3">
        <v>1</v>
      </c>
      <c r="GZ11" s="2">
        <v>1</v>
      </c>
      <c r="HA11" s="3">
        <v>1</v>
      </c>
      <c r="HB11" s="2">
        <v>1</v>
      </c>
      <c r="HC11" s="3">
        <v>1</v>
      </c>
      <c r="HD11" s="2">
        <v>1</v>
      </c>
      <c r="HE11" s="3">
        <v>1</v>
      </c>
      <c r="HF11" s="2">
        <v>2</v>
      </c>
      <c r="HG11" s="3">
        <v>1</v>
      </c>
      <c r="HH11" s="2">
        <v>1</v>
      </c>
      <c r="HI11" s="3">
        <v>1</v>
      </c>
      <c r="HJ11" s="2">
        <v>3</v>
      </c>
      <c r="HK11" s="3">
        <v>1</v>
      </c>
      <c r="HL11" s="2">
        <v>1</v>
      </c>
      <c r="HM11" s="3">
        <v>1</v>
      </c>
      <c r="HN11" s="2">
        <v>1</v>
      </c>
      <c r="HO11" s="3">
        <v>1</v>
      </c>
      <c r="HP11" s="2">
        <v>1</v>
      </c>
      <c r="HQ11" s="3">
        <v>2</v>
      </c>
      <c r="HR11" s="2">
        <v>1</v>
      </c>
      <c r="HS11" s="3">
        <v>1</v>
      </c>
      <c r="HT11" s="2">
        <v>2</v>
      </c>
      <c r="HU11" s="3">
        <v>1</v>
      </c>
      <c r="HV11" s="2">
        <v>1</v>
      </c>
      <c r="HW11" s="3">
        <v>1</v>
      </c>
      <c r="HX11" s="2">
        <v>1</v>
      </c>
      <c r="HY11" s="3">
        <v>2</v>
      </c>
      <c r="HZ11" s="2">
        <v>1</v>
      </c>
      <c r="IA11" s="3">
        <v>1</v>
      </c>
      <c r="IB11" s="2">
        <v>1</v>
      </c>
      <c r="IC11" s="3">
        <v>1</v>
      </c>
      <c r="ID11" s="2">
        <v>1</v>
      </c>
      <c r="IE11" s="3">
        <v>2</v>
      </c>
      <c r="IF11" s="2">
        <v>1</v>
      </c>
      <c r="IG11" s="3">
        <v>1</v>
      </c>
      <c r="IH11" s="2">
        <v>1</v>
      </c>
      <c r="II11" s="3">
        <v>2</v>
      </c>
      <c r="IJ11" s="2">
        <v>2</v>
      </c>
      <c r="IK11" s="3">
        <v>1</v>
      </c>
      <c r="IL11" s="2">
        <v>1</v>
      </c>
      <c r="IM11" s="3">
        <v>2</v>
      </c>
      <c r="IN11" s="2">
        <v>2</v>
      </c>
      <c r="IO11" s="3">
        <v>1</v>
      </c>
      <c r="IP11" s="2">
        <v>2</v>
      </c>
      <c r="IQ11" s="3">
        <v>1</v>
      </c>
      <c r="IR11" s="2">
        <v>1</v>
      </c>
      <c r="IS11" s="3">
        <v>3</v>
      </c>
      <c r="IT11" s="2">
        <v>1</v>
      </c>
      <c r="IU11" s="3">
        <v>1</v>
      </c>
      <c r="IV11" s="2">
        <v>1</v>
      </c>
      <c r="IW11" s="3">
        <v>2</v>
      </c>
      <c r="IX11" s="2">
        <v>1</v>
      </c>
      <c r="IY11" s="3">
        <v>3</v>
      </c>
      <c r="IZ11" s="2">
        <v>1</v>
      </c>
      <c r="JA11" s="3">
        <v>2</v>
      </c>
      <c r="JB11" s="2">
        <v>2</v>
      </c>
      <c r="JC11" s="3">
        <v>1</v>
      </c>
      <c r="JD11" s="2">
        <v>1</v>
      </c>
      <c r="JE11" s="3">
        <v>1</v>
      </c>
      <c r="JF11" s="2">
        <v>1</v>
      </c>
      <c r="JG11" s="3">
        <v>1</v>
      </c>
      <c r="JH11" s="2">
        <v>2</v>
      </c>
      <c r="JI11" s="3">
        <v>1</v>
      </c>
      <c r="JJ11" s="2">
        <v>1</v>
      </c>
      <c r="JK11" s="3">
        <v>1</v>
      </c>
      <c r="JL11" s="2">
        <v>2</v>
      </c>
      <c r="JM11" s="3">
        <v>1</v>
      </c>
      <c r="JN11" s="2">
        <v>2</v>
      </c>
      <c r="JO11" s="3">
        <v>3</v>
      </c>
      <c r="JP11" s="2">
        <v>1</v>
      </c>
      <c r="JQ11" s="3">
        <v>1</v>
      </c>
      <c r="JR11" s="2">
        <v>2</v>
      </c>
      <c r="JS11" s="3">
        <v>3</v>
      </c>
      <c r="JT11" s="2">
        <v>1</v>
      </c>
      <c r="JU11" s="3">
        <v>1</v>
      </c>
      <c r="JV11" s="2">
        <v>1</v>
      </c>
      <c r="JW11" s="3">
        <v>2</v>
      </c>
      <c r="JX11" s="2">
        <v>2</v>
      </c>
      <c r="JY11" s="3">
        <v>2</v>
      </c>
      <c r="JZ11" s="2">
        <v>1</v>
      </c>
      <c r="KA11" s="3">
        <v>2</v>
      </c>
      <c r="KB11" s="2">
        <v>1</v>
      </c>
      <c r="KC11" s="3">
        <v>1</v>
      </c>
      <c r="KD11" s="2">
        <v>1</v>
      </c>
      <c r="KE11" s="3">
        <v>1</v>
      </c>
      <c r="KF11" s="2">
        <v>2</v>
      </c>
      <c r="KG11" s="3">
        <v>1</v>
      </c>
      <c r="KH11" s="2">
        <v>1</v>
      </c>
      <c r="KI11" s="3">
        <v>1</v>
      </c>
      <c r="KJ11" s="2">
        <v>2</v>
      </c>
      <c r="KK11" s="3">
        <v>1</v>
      </c>
      <c r="KL11" s="2">
        <v>1</v>
      </c>
      <c r="KM11" s="3">
        <v>2</v>
      </c>
      <c r="KN11" s="2">
        <v>1</v>
      </c>
      <c r="KO11" s="3">
        <v>1</v>
      </c>
      <c r="KP11" s="2">
        <v>1</v>
      </c>
      <c r="KQ11" s="3">
        <v>1</v>
      </c>
      <c r="KR11" s="2">
        <v>1</v>
      </c>
      <c r="KS11" s="3">
        <v>2</v>
      </c>
      <c r="KT11" s="2">
        <v>1</v>
      </c>
      <c r="KU11" s="3">
        <v>1</v>
      </c>
      <c r="KV11" s="2">
        <v>1</v>
      </c>
      <c r="KW11" s="3">
        <v>1</v>
      </c>
      <c r="KX11" s="2">
        <v>1</v>
      </c>
      <c r="KY11" s="3">
        <v>2</v>
      </c>
      <c r="KZ11" s="2">
        <v>2</v>
      </c>
      <c r="LA11" s="3">
        <v>1</v>
      </c>
      <c r="LB11" s="2">
        <v>1</v>
      </c>
      <c r="LC11" s="3">
        <v>1</v>
      </c>
      <c r="LD11" s="2">
        <v>1</v>
      </c>
      <c r="LE11" s="3">
        <v>1</v>
      </c>
      <c r="LF11" s="2">
        <v>2</v>
      </c>
      <c r="LG11" s="3">
        <v>2</v>
      </c>
      <c r="LH11" s="2">
        <v>1</v>
      </c>
      <c r="LI11" s="3">
        <v>1</v>
      </c>
      <c r="LJ11" s="2">
        <v>1</v>
      </c>
      <c r="LK11" s="3">
        <v>1</v>
      </c>
      <c r="LL11" s="2">
        <v>3</v>
      </c>
      <c r="LM11" s="3">
        <v>2</v>
      </c>
      <c r="LN11" s="2">
        <v>2</v>
      </c>
      <c r="LO11" s="3">
        <v>1</v>
      </c>
      <c r="LP11" s="2">
        <v>1</v>
      </c>
      <c r="LQ11" s="3">
        <v>2</v>
      </c>
      <c r="LR11" s="2">
        <v>1</v>
      </c>
      <c r="LS11" s="3">
        <v>2</v>
      </c>
      <c r="LT11" s="2">
        <v>1</v>
      </c>
      <c r="LU11" s="3">
        <v>2</v>
      </c>
      <c r="LV11" s="2">
        <v>3</v>
      </c>
      <c r="LW11" s="3">
        <v>1</v>
      </c>
      <c r="LX11" s="2">
        <v>2</v>
      </c>
      <c r="LY11" s="3">
        <v>1</v>
      </c>
      <c r="LZ11" s="2">
        <v>1</v>
      </c>
      <c r="MA11" s="3">
        <v>1</v>
      </c>
      <c r="MB11" s="2">
        <v>3</v>
      </c>
      <c r="MC11" s="3">
        <v>1</v>
      </c>
      <c r="MD11" s="2">
        <v>1</v>
      </c>
      <c r="ME11" s="3">
        <v>1</v>
      </c>
      <c r="MF11" s="2">
        <v>1</v>
      </c>
      <c r="MG11" s="3">
        <v>1</v>
      </c>
      <c r="MH11" s="2">
        <v>2</v>
      </c>
      <c r="MI11" s="3">
        <v>1</v>
      </c>
      <c r="MJ11" s="2">
        <v>1</v>
      </c>
      <c r="MK11" s="3">
        <v>1</v>
      </c>
      <c r="ML11" s="2">
        <v>1</v>
      </c>
      <c r="MM11" s="3">
        <v>1</v>
      </c>
      <c r="MN11" s="2">
        <v>1</v>
      </c>
      <c r="MO11" s="3">
        <v>2</v>
      </c>
      <c r="MP11" s="2">
        <v>1</v>
      </c>
      <c r="MQ11" s="3">
        <v>1</v>
      </c>
      <c r="MR11" s="2">
        <v>1</v>
      </c>
      <c r="MS11" s="3">
        <v>1</v>
      </c>
      <c r="MT11" s="2">
        <v>1</v>
      </c>
      <c r="MU11" s="3">
        <v>1</v>
      </c>
      <c r="MV11" s="2">
        <v>2</v>
      </c>
      <c r="MW11" s="3">
        <v>1</v>
      </c>
      <c r="MX11" s="2">
        <v>1</v>
      </c>
      <c r="MY11" s="3">
        <v>2</v>
      </c>
      <c r="MZ11" s="2">
        <v>1</v>
      </c>
      <c r="NA11" s="3">
        <v>1</v>
      </c>
      <c r="NB11" s="2">
        <v>1</v>
      </c>
      <c r="NC11" s="3">
        <v>3</v>
      </c>
      <c r="ND11" s="2">
        <v>1</v>
      </c>
      <c r="NE11" s="3">
        <v>2</v>
      </c>
      <c r="NF11" s="2">
        <v>2</v>
      </c>
      <c r="NG11" s="3">
        <v>1</v>
      </c>
      <c r="NH11" s="2">
        <v>1</v>
      </c>
      <c r="NI11" s="3">
        <v>1</v>
      </c>
      <c r="NJ11" s="2">
        <v>1</v>
      </c>
      <c r="NK11" s="3">
        <v>2</v>
      </c>
      <c r="NL11" s="2">
        <v>1</v>
      </c>
      <c r="NM11" s="3">
        <v>1</v>
      </c>
      <c r="NN11" s="2">
        <v>2</v>
      </c>
      <c r="NO11" s="3">
        <v>2</v>
      </c>
      <c r="NP11" s="2">
        <v>1</v>
      </c>
      <c r="NQ11" s="3">
        <v>2</v>
      </c>
      <c r="NR11" s="2">
        <v>3</v>
      </c>
      <c r="NS11" s="3">
        <v>1</v>
      </c>
      <c r="NT11" s="2">
        <v>3</v>
      </c>
      <c r="NU11" s="3">
        <v>4</v>
      </c>
      <c r="NV11" s="2">
        <v>1</v>
      </c>
      <c r="NW11" s="3">
        <v>1</v>
      </c>
      <c r="NX11" s="2">
        <v>1</v>
      </c>
      <c r="NY11" s="3">
        <v>1</v>
      </c>
      <c r="NZ11" s="2">
        <v>1</v>
      </c>
      <c r="OA11" s="3">
        <v>2</v>
      </c>
      <c r="OB11" s="2">
        <v>1</v>
      </c>
      <c r="OC11" s="3">
        <v>1</v>
      </c>
      <c r="OD11" s="2">
        <v>1</v>
      </c>
      <c r="OE11" s="3">
        <v>1</v>
      </c>
      <c r="OF11" s="2">
        <v>1</v>
      </c>
      <c r="OG11" s="3">
        <v>1</v>
      </c>
      <c r="OH11" s="2">
        <v>1</v>
      </c>
      <c r="OI11" s="3">
        <v>1</v>
      </c>
      <c r="OJ11" s="2">
        <v>1</v>
      </c>
      <c r="OK11" s="3">
        <v>1</v>
      </c>
    </row>
    <row r="12" spans="1:401" ht="15">
      <c r="A12" s="18" t="s">
        <v>1930</v>
      </c>
      <c r="B12" s="14">
        <f>B7*$E$16+B8*$D$16+B9*$C$16+B10*$B$16+$F$16</f>
        <v>1.2017435625547439</v>
      </c>
      <c r="C12" s="14">
        <f t="shared" ref="C12:BN12" si="0">C7*$E$16+C8*$D$16+C9*$C$16+C10*$B$16+$F$16</f>
        <v>1.8938242855091281</v>
      </c>
      <c r="D12" s="14">
        <f t="shared" si="0"/>
        <v>1.1061596700519456</v>
      </c>
      <c r="E12" s="14">
        <f t="shared" si="0"/>
        <v>1.2239152175728163</v>
      </c>
      <c r="F12" s="14">
        <f t="shared" si="0"/>
        <v>0.7673662765005298</v>
      </c>
      <c r="G12" s="14">
        <f t="shared" si="0"/>
        <v>1.4465986891477842</v>
      </c>
      <c r="H12" s="14">
        <f t="shared" si="0"/>
        <v>1.6242619482314062</v>
      </c>
      <c r="I12" s="14">
        <f t="shared" si="0"/>
        <v>1.3238522302492461</v>
      </c>
      <c r="J12" s="14">
        <f t="shared" si="0"/>
        <v>2.1268812956662808</v>
      </c>
      <c r="K12" s="14">
        <f t="shared" si="0"/>
        <v>1.7038247134130222</v>
      </c>
      <c r="L12" s="14">
        <f t="shared" si="0"/>
        <v>1.1234027973630083</v>
      </c>
      <c r="M12" s="14">
        <f t="shared" si="0"/>
        <v>1.9438700364918871</v>
      </c>
      <c r="N12" s="14">
        <f t="shared" si="0"/>
        <v>1.3282609649510857</v>
      </c>
      <c r="O12" s="14">
        <f t="shared" si="0"/>
        <v>1.7634920518730166</v>
      </c>
      <c r="P12" s="14">
        <f t="shared" si="0"/>
        <v>0.77181950617979722</v>
      </c>
      <c r="Q12" s="14">
        <f t="shared" si="0"/>
        <v>1.3631068274948361</v>
      </c>
      <c r="R12" s="14">
        <f t="shared" si="0"/>
        <v>1.2040587872424757</v>
      </c>
      <c r="S12" s="14">
        <f t="shared" si="0"/>
        <v>1.4433430465910468</v>
      </c>
      <c r="T12" s="14">
        <f t="shared" si="0"/>
        <v>2.4196087778435942</v>
      </c>
      <c r="U12" s="14">
        <f t="shared" si="0"/>
        <v>1.4348465746480425</v>
      </c>
      <c r="V12" s="14">
        <f t="shared" si="0"/>
        <v>1.1867112084675979</v>
      </c>
      <c r="W12" s="14">
        <f t="shared" si="0"/>
        <v>0.76317441522126095</v>
      </c>
      <c r="X12" s="14">
        <f t="shared" si="0"/>
        <v>2.0323120760565061</v>
      </c>
      <c r="Y12" s="14">
        <f t="shared" si="0"/>
        <v>1.224617868389055</v>
      </c>
      <c r="Z12" s="14">
        <f t="shared" si="0"/>
        <v>1.0384517883421982</v>
      </c>
      <c r="AA12" s="14">
        <f t="shared" si="0"/>
        <v>1.462023221988155</v>
      </c>
      <c r="AB12" s="14">
        <f t="shared" si="0"/>
        <v>1.7375197684229569</v>
      </c>
      <c r="AC12" s="14">
        <f t="shared" si="0"/>
        <v>1.8981716005961851</v>
      </c>
      <c r="AD12" s="14">
        <f t="shared" si="0"/>
        <v>1.484885393551888</v>
      </c>
      <c r="AE12" s="14">
        <f t="shared" si="0"/>
        <v>1.4520470191420431</v>
      </c>
      <c r="AF12" s="14">
        <f t="shared" si="0"/>
        <v>1.4219581007868285</v>
      </c>
      <c r="AG12" s="14">
        <f t="shared" si="0"/>
        <v>1.0322184290175811</v>
      </c>
      <c r="AH12" s="14">
        <f t="shared" si="0"/>
        <v>1.6279638955854161</v>
      </c>
      <c r="AI12" s="14">
        <f t="shared" si="0"/>
        <v>1.521119033727486</v>
      </c>
      <c r="AJ12" s="14">
        <f t="shared" si="0"/>
        <v>1.3758654569208659</v>
      </c>
      <c r="AK12" s="14">
        <f t="shared" si="0"/>
        <v>1.7347623932740006</v>
      </c>
      <c r="AL12" s="14">
        <f t="shared" si="0"/>
        <v>1.1940929417040655</v>
      </c>
      <c r="AM12" s="14">
        <f t="shared" si="0"/>
        <v>1.7482339729772718</v>
      </c>
      <c r="AN12" s="14">
        <f t="shared" si="0"/>
        <v>1.4574988925455872</v>
      </c>
      <c r="AO12" s="14">
        <f t="shared" si="0"/>
        <v>1.0587470081977604</v>
      </c>
      <c r="AP12" s="14">
        <f t="shared" si="0"/>
        <v>1.5632002147055901</v>
      </c>
      <c r="AQ12" s="14">
        <f t="shared" si="0"/>
        <v>1.3995826752581426</v>
      </c>
      <c r="AR12" s="14">
        <f t="shared" si="0"/>
        <v>1.8951940402542513</v>
      </c>
      <c r="AS12" s="14">
        <f t="shared" si="0"/>
        <v>1.1100999288950357</v>
      </c>
      <c r="AT12" s="14">
        <f t="shared" si="0"/>
        <v>1.1700042394434524</v>
      </c>
      <c r="AU12" s="14">
        <f t="shared" si="0"/>
        <v>1.6934040887961517</v>
      </c>
      <c r="AV12" s="14">
        <f t="shared" si="0"/>
        <v>1.5869137414866021</v>
      </c>
      <c r="AW12" s="14">
        <f t="shared" si="0"/>
        <v>1.0588591383413049</v>
      </c>
      <c r="AX12" s="14">
        <f t="shared" si="0"/>
        <v>1.6786709037401557</v>
      </c>
      <c r="AY12" s="14">
        <f t="shared" si="0"/>
        <v>1.3618044017823483</v>
      </c>
      <c r="AZ12" s="14">
        <f t="shared" si="0"/>
        <v>1.3889935792149044</v>
      </c>
      <c r="BA12" s="14">
        <f t="shared" si="0"/>
        <v>1.1091873003540182</v>
      </c>
      <c r="BB12" s="14">
        <f t="shared" si="0"/>
        <v>1.0544512415253104</v>
      </c>
      <c r="BC12" s="14">
        <f t="shared" si="0"/>
        <v>1.5459843902757429</v>
      </c>
      <c r="BD12" s="14">
        <f t="shared" si="0"/>
        <v>1.9002720127457782</v>
      </c>
      <c r="BE12" s="14">
        <f t="shared" si="0"/>
        <v>1.4174384432771976</v>
      </c>
      <c r="BF12" s="14">
        <f t="shared" si="0"/>
        <v>1.512247145643171</v>
      </c>
      <c r="BG12" s="14">
        <f t="shared" si="0"/>
        <v>2.0537295435874148</v>
      </c>
      <c r="BH12" s="14">
        <f t="shared" si="0"/>
        <v>1.3544568378830035</v>
      </c>
      <c r="BI12" s="14">
        <f t="shared" si="0"/>
        <v>1.5846077628340069</v>
      </c>
      <c r="BJ12" s="14">
        <f t="shared" si="0"/>
        <v>0.86345306671978084</v>
      </c>
      <c r="BK12" s="14">
        <f t="shared" si="0"/>
        <v>1.6607165783829962</v>
      </c>
      <c r="BL12" s="14">
        <f t="shared" si="0"/>
        <v>0.86430852133152691</v>
      </c>
      <c r="BM12" s="14">
        <f t="shared" si="0"/>
        <v>1.1523028366465053</v>
      </c>
      <c r="BN12" s="14">
        <f t="shared" si="0"/>
        <v>1.5004791911825814</v>
      </c>
      <c r="BO12" s="14">
        <f t="shared" ref="BO12:DZ12" si="1">BO7*$E$16+BO8*$D$16+BO9*$C$16+BO10*$B$16+$F$16</f>
        <v>1.5381892867107922</v>
      </c>
      <c r="BP12" s="14">
        <f t="shared" si="1"/>
        <v>1.1397919036326039</v>
      </c>
      <c r="BQ12" s="14">
        <f t="shared" si="1"/>
        <v>0.93647595357951174</v>
      </c>
      <c r="BR12" s="14">
        <f t="shared" si="1"/>
        <v>1.9426106756574966</v>
      </c>
      <c r="BS12" s="14">
        <f t="shared" si="1"/>
        <v>1.8714352961094469</v>
      </c>
      <c r="BT12" s="14">
        <f t="shared" si="1"/>
        <v>0.79785669900493139</v>
      </c>
      <c r="BU12" s="14">
        <f t="shared" si="1"/>
        <v>1.4101202555305272</v>
      </c>
      <c r="BV12" s="14">
        <f t="shared" si="1"/>
        <v>1.4358838891792034</v>
      </c>
      <c r="BW12" s="14">
        <f t="shared" si="1"/>
        <v>1.7628609408245899</v>
      </c>
      <c r="BX12" s="14">
        <f t="shared" si="1"/>
        <v>1.3906808882539468</v>
      </c>
      <c r="BY12" s="14">
        <f t="shared" si="1"/>
        <v>1.4267559039198219</v>
      </c>
      <c r="BZ12" s="14">
        <f t="shared" si="1"/>
        <v>1.5649324990498557</v>
      </c>
      <c r="CA12" s="14">
        <f t="shared" si="1"/>
        <v>2.3075382565462066</v>
      </c>
      <c r="CB12" s="14">
        <f t="shared" si="1"/>
        <v>0.69981831785595694</v>
      </c>
      <c r="CC12" s="14">
        <f t="shared" si="1"/>
        <v>1.7381969416759946</v>
      </c>
      <c r="CD12" s="14">
        <f t="shared" si="1"/>
        <v>1.7948241179207265</v>
      </c>
      <c r="CE12" s="14">
        <f t="shared" si="1"/>
        <v>1.9869300187863657</v>
      </c>
      <c r="CF12" s="14">
        <f t="shared" si="1"/>
        <v>2.2224706968188492</v>
      </c>
      <c r="CG12" s="14">
        <f t="shared" si="1"/>
        <v>1.2973320527224612</v>
      </c>
      <c r="CH12" s="14">
        <f t="shared" si="1"/>
        <v>1.9508104555709507</v>
      </c>
      <c r="CI12" s="14">
        <f t="shared" si="1"/>
        <v>1.6178847464411612</v>
      </c>
      <c r="CJ12" s="14">
        <f t="shared" si="1"/>
        <v>1.7470009968869713</v>
      </c>
      <c r="CK12" s="14">
        <f t="shared" si="1"/>
        <v>1.3945656586990236</v>
      </c>
      <c r="CL12" s="14">
        <f t="shared" si="1"/>
        <v>1.3263010581288117</v>
      </c>
      <c r="CM12" s="14">
        <f t="shared" si="1"/>
        <v>2.1983562273833961</v>
      </c>
      <c r="CN12" s="14">
        <f t="shared" si="1"/>
        <v>1.2282362096003745</v>
      </c>
      <c r="CO12" s="14">
        <f t="shared" si="1"/>
        <v>0.83691204017217857</v>
      </c>
      <c r="CP12" s="14">
        <f t="shared" si="1"/>
        <v>1.3253850629956372</v>
      </c>
      <c r="CQ12" s="14">
        <f t="shared" si="1"/>
        <v>1.8010006623777344</v>
      </c>
      <c r="CR12" s="14">
        <f t="shared" si="1"/>
        <v>2.0087817956397496</v>
      </c>
      <c r="CS12" s="14">
        <f t="shared" si="1"/>
        <v>1.3245747441456099</v>
      </c>
      <c r="CT12" s="14">
        <f t="shared" si="1"/>
        <v>1.9949926522913575</v>
      </c>
      <c r="CU12" s="14">
        <f t="shared" si="1"/>
        <v>0.88823345898835471</v>
      </c>
      <c r="CV12" s="14">
        <f t="shared" si="1"/>
        <v>1.7301398054101027</v>
      </c>
      <c r="CW12" s="14">
        <f t="shared" si="1"/>
        <v>1.4205746802272674</v>
      </c>
      <c r="CX12" s="14">
        <f t="shared" si="1"/>
        <v>1.3233866846778357</v>
      </c>
      <c r="CY12" s="14">
        <f t="shared" si="1"/>
        <v>1.468131650228236</v>
      </c>
      <c r="CZ12" s="14">
        <f t="shared" si="1"/>
        <v>1.7986011823567318</v>
      </c>
      <c r="DA12" s="14">
        <f t="shared" si="1"/>
        <v>1.6681590703435634</v>
      </c>
      <c r="DB12" s="14">
        <f t="shared" si="1"/>
        <v>1.1831757408814474</v>
      </c>
      <c r="DC12" s="14">
        <f t="shared" si="1"/>
        <v>1.7642287682500541</v>
      </c>
      <c r="DD12" s="14">
        <f t="shared" si="1"/>
        <v>0.92076610880193122</v>
      </c>
      <c r="DE12" s="14">
        <f t="shared" si="1"/>
        <v>1.1844941393090977</v>
      </c>
      <c r="DF12" s="14">
        <f t="shared" si="1"/>
        <v>0.94668236195673416</v>
      </c>
      <c r="DG12" s="14">
        <f t="shared" si="1"/>
        <v>1.0754597861003055</v>
      </c>
      <c r="DH12" s="14">
        <f t="shared" si="1"/>
        <v>1.6429039391180662</v>
      </c>
      <c r="DI12" s="14">
        <f t="shared" si="1"/>
        <v>1.2352197059445624</v>
      </c>
      <c r="DJ12" s="14">
        <f t="shared" si="1"/>
        <v>1.0878238246967176</v>
      </c>
      <c r="DK12" s="14">
        <f t="shared" si="1"/>
        <v>1.7684466250019006</v>
      </c>
      <c r="DL12" s="14">
        <f t="shared" si="1"/>
        <v>0.69995731497803537</v>
      </c>
      <c r="DM12" s="14">
        <f t="shared" si="1"/>
        <v>1.2857373098984424</v>
      </c>
      <c r="DN12" s="14">
        <f t="shared" si="1"/>
        <v>2.2097795785657199</v>
      </c>
      <c r="DO12" s="14">
        <f t="shared" si="1"/>
        <v>1.051301567764731</v>
      </c>
      <c r="DP12" s="14">
        <f t="shared" si="1"/>
        <v>1.6530063381306432</v>
      </c>
      <c r="DQ12" s="14">
        <f t="shared" si="1"/>
        <v>1.6060529199408979</v>
      </c>
      <c r="DR12" s="14">
        <f t="shared" si="1"/>
        <v>0.56992416281918357</v>
      </c>
      <c r="DS12" s="14">
        <f t="shared" si="1"/>
        <v>1.5448733270350046</v>
      </c>
      <c r="DT12" s="14">
        <f t="shared" si="1"/>
        <v>2.1393110435483296</v>
      </c>
      <c r="DU12" s="14">
        <f t="shared" si="1"/>
        <v>0.95396195039138942</v>
      </c>
      <c r="DV12" s="14">
        <f t="shared" si="1"/>
        <v>0.80175015543796824</v>
      </c>
      <c r="DW12" s="14">
        <f t="shared" si="1"/>
        <v>1.141465964124124</v>
      </c>
      <c r="DX12" s="14">
        <f t="shared" si="1"/>
        <v>1.6947472755218367</v>
      </c>
      <c r="DY12" s="14">
        <f t="shared" si="1"/>
        <v>1.6041863444091666</v>
      </c>
      <c r="DZ12" s="14">
        <f t="shared" si="1"/>
        <v>1.2564276657823752</v>
      </c>
      <c r="EA12" s="14">
        <f t="shared" ref="EA12:GL12" si="2">EA7*$E$16+EA8*$D$16+EA9*$C$16+EA10*$B$16+$F$16</f>
        <v>1.7304269580579927</v>
      </c>
      <c r="EB12" s="14">
        <f t="shared" si="2"/>
        <v>2.2180782216513535</v>
      </c>
      <c r="EC12" s="14">
        <f t="shared" si="2"/>
        <v>1.928024219566465</v>
      </c>
      <c r="ED12" s="14">
        <f t="shared" si="2"/>
        <v>1.2885713698240446</v>
      </c>
      <c r="EE12" s="14">
        <f t="shared" si="2"/>
        <v>0.29333746413384043</v>
      </c>
      <c r="EF12" s="14">
        <f t="shared" si="2"/>
        <v>1.400928632093229</v>
      </c>
      <c r="EG12" s="14">
        <f t="shared" si="2"/>
        <v>1.5386455211522148</v>
      </c>
      <c r="EH12" s="14">
        <f t="shared" si="2"/>
        <v>1.2693622760664069</v>
      </c>
      <c r="EI12" s="14">
        <f t="shared" si="2"/>
        <v>1.32442621847832</v>
      </c>
      <c r="EJ12" s="14">
        <f t="shared" si="2"/>
        <v>2.1733174971102383</v>
      </c>
      <c r="EK12" s="14">
        <f t="shared" si="2"/>
        <v>1.9380539224157529</v>
      </c>
      <c r="EL12" s="14">
        <f t="shared" si="2"/>
        <v>1.0873256913588529</v>
      </c>
      <c r="EM12" s="14">
        <f t="shared" si="2"/>
        <v>1.6803320450143089</v>
      </c>
      <c r="EN12" s="14">
        <f t="shared" si="2"/>
        <v>2.0060007324822857</v>
      </c>
      <c r="EO12" s="14">
        <f t="shared" si="2"/>
        <v>1.7076448936527793</v>
      </c>
      <c r="EP12" s="14">
        <f t="shared" si="2"/>
        <v>1.7602729967168032</v>
      </c>
      <c r="EQ12" s="14">
        <f t="shared" si="2"/>
        <v>1.1450153519388617</v>
      </c>
      <c r="ER12" s="14">
        <f t="shared" si="2"/>
        <v>2.3827484839573971</v>
      </c>
      <c r="ES12" s="14">
        <f t="shared" si="2"/>
        <v>0.93547892806253041</v>
      </c>
      <c r="ET12" s="14">
        <f t="shared" si="2"/>
        <v>1.3914453511656941</v>
      </c>
      <c r="EU12" s="14">
        <f t="shared" si="2"/>
        <v>1.3450223581339855</v>
      </c>
      <c r="EV12" s="14">
        <f t="shared" si="2"/>
        <v>1.6960290065364048</v>
      </c>
      <c r="EW12" s="14">
        <f t="shared" si="2"/>
        <v>1.8729199267804051</v>
      </c>
      <c r="EX12" s="14">
        <f t="shared" si="2"/>
        <v>1.4791510194698418</v>
      </c>
      <c r="EY12" s="14">
        <f t="shared" si="2"/>
        <v>1.059731008060562</v>
      </c>
      <c r="EZ12" s="14">
        <f t="shared" si="2"/>
        <v>1.8776473165599594</v>
      </c>
      <c r="FA12" s="14">
        <f t="shared" si="2"/>
        <v>1.0447484305325745</v>
      </c>
      <c r="FB12" s="14">
        <f t="shared" si="2"/>
        <v>0.65623534457982413</v>
      </c>
      <c r="FC12" s="14">
        <f t="shared" si="2"/>
        <v>1.10946039776937</v>
      </c>
      <c r="FD12" s="14">
        <f t="shared" si="2"/>
        <v>0.87399326702957203</v>
      </c>
      <c r="FE12" s="14">
        <f t="shared" si="2"/>
        <v>1.1605606567557925</v>
      </c>
      <c r="FF12" s="14">
        <f t="shared" si="2"/>
        <v>1.006971205044364</v>
      </c>
      <c r="FG12" s="14">
        <f t="shared" si="2"/>
        <v>1.619616789336271</v>
      </c>
      <c r="FH12" s="14">
        <f t="shared" si="2"/>
        <v>1.1671650343309807</v>
      </c>
      <c r="FI12" s="14">
        <f t="shared" si="2"/>
        <v>0.70383130742735944</v>
      </c>
      <c r="FJ12" s="14">
        <f t="shared" si="2"/>
        <v>1.8802619012190991</v>
      </c>
      <c r="FK12" s="14">
        <f t="shared" si="2"/>
        <v>0.76813200322931574</v>
      </c>
      <c r="FL12" s="14">
        <f t="shared" si="2"/>
        <v>1.8435977753907482</v>
      </c>
      <c r="FM12" s="14">
        <f t="shared" si="2"/>
        <v>1.2001841521566698</v>
      </c>
      <c r="FN12" s="14">
        <f t="shared" si="2"/>
        <v>1.1167557930075864</v>
      </c>
      <c r="FO12" s="14">
        <f t="shared" si="2"/>
        <v>1.3872111825569899</v>
      </c>
      <c r="FP12" s="14">
        <f t="shared" si="2"/>
        <v>1.8031595899021051</v>
      </c>
      <c r="FQ12" s="14">
        <f t="shared" si="2"/>
        <v>1.7954644786072051</v>
      </c>
      <c r="FR12" s="14">
        <f t="shared" si="2"/>
        <v>1.2850892649766037</v>
      </c>
      <c r="FS12" s="14">
        <f t="shared" si="2"/>
        <v>1.6021000128332565</v>
      </c>
      <c r="FT12" s="14">
        <f t="shared" si="2"/>
        <v>1.0704178057876923</v>
      </c>
      <c r="FU12" s="14">
        <f t="shared" si="2"/>
        <v>1.9168116890452513</v>
      </c>
      <c r="FV12" s="14">
        <f t="shared" si="2"/>
        <v>1.471473827664423</v>
      </c>
      <c r="FW12" s="14">
        <f t="shared" si="2"/>
        <v>1.420125205155691</v>
      </c>
      <c r="FX12" s="14">
        <f t="shared" si="2"/>
        <v>0.84135058115184669</v>
      </c>
      <c r="FY12" s="14">
        <f t="shared" si="2"/>
        <v>0.87057026469220777</v>
      </c>
      <c r="FZ12" s="14">
        <f t="shared" si="2"/>
        <v>1.9444763071476119</v>
      </c>
      <c r="GA12" s="14">
        <f t="shared" si="2"/>
        <v>1.0764549811566531</v>
      </c>
      <c r="GB12" s="14">
        <f t="shared" si="2"/>
        <v>1.0855841181401071</v>
      </c>
      <c r="GC12" s="14">
        <f t="shared" si="2"/>
        <v>2.1220431951480085</v>
      </c>
      <c r="GD12" s="14">
        <f t="shared" si="2"/>
        <v>1.7536731197355417</v>
      </c>
      <c r="GE12" s="14">
        <f t="shared" si="2"/>
        <v>0.97430000620950818</v>
      </c>
      <c r="GF12" s="14">
        <f t="shared" si="2"/>
        <v>0.821025376793594</v>
      </c>
      <c r="GG12" s="14">
        <f t="shared" si="2"/>
        <v>0.99893370271647108</v>
      </c>
      <c r="GH12" s="14">
        <f t="shared" si="2"/>
        <v>1.6227551333705652</v>
      </c>
      <c r="GI12" s="14">
        <f t="shared" si="2"/>
        <v>1.0341484929300446</v>
      </c>
      <c r="GJ12" s="14">
        <f t="shared" si="2"/>
        <v>1.0880029993917419</v>
      </c>
      <c r="GK12" s="14">
        <f t="shared" si="2"/>
        <v>1.7673367965373636</v>
      </c>
      <c r="GL12" s="14">
        <f t="shared" si="2"/>
        <v>1.2765367693201413</v>
      </c>
      <c r="GM12" s="14">
        <f t="shared" ref="GM12:IX12" si="3">GM7*$E$16+GM8*$D$16+GM9*$C$16+GM10*$B$16+$F$16</f>
        <v>1.8018661736480486</v>
      </c>
      <c r="GN12" s="14">
        <f t="shared" si="3"/>
        <v>1.7528474291863143</v>
      </c>
      <c r="GO12" s="14">
        <f t="shared" si="3"/>
        <v>1.5232446222629925</v>
      </c>
      <c r="GP12" s="14">
        <f t="shared" si="3"/>
        <v>1.004248161513517</v>
      </c>
      <c r="GQ12" s="14">
        <f t="shared" si="3"/>
        <v>0.57047677508309502</v>
      </c>
      <c r="GR12" s="14">
        <f t="shared" si="3"/>
        <v>0.61805434129112213</v>
      </c>
      <c r="GS12" s="14">
        <f t="shared" si="3"/>
        <v>0.92609794242181276</v>
      </c>
      <c r="GT12" s="14">
        <f t="shared" si="3"/>
        <v>1.2560452296605822</v>
      </c>
      <c r="GU12" s="14">
        <f t="shared" si="3"/>
        <v>1.5539443188312243</v>
      </c>
      <c r="GV12" s="14">
        <f t="shared" si="3"/>
        <v>0.95693137545347295</v>
      </c>
      <c r="GW12" s="14">
        <f t="shared" si="3"/>
        <v>1.4237102899674523</v>
      </c>
      <c r="GX12" s="14">
        <f t="shared" si="3"/>
        <v>1.4185529835712229</v>
      </c>
      <c r="GY12" s="14">
        <f t="shared" si="3"/>
        <v>1.6073336654822403</v>
      </c>
      <c r="GZ12" s="14">
        <f t="shared" si="3"/>
        <v>0.87568550234662301</v>
      </c>
      <c r="HA12" s="14">
        <f t="shared" si="3"/>
        <v>1.2482134956232722</v>
      </c>
      <c r="HB12" s="14">
        <f t="shared" si="3"/>
        <v>0.71109970969504599</v>
      </c>
      <c r="HC12" s="14">
        <f t="shared" si="3"/>
        <v>1.434993305946388</v>
      </c>
      <c r="HD12" s="14">
        <f t="shared" si="3"/>
        <v>1.4704544354696567</v>
      </c>
      <c r="HE12" s="14">
        <f t="shared" si="3"/>
        <v>0.87907641880552245</v>
      </c>
      <c r="HF12" s="14">
        <f t="shared" si="3"/>
        <v>1.5038240675918544</v>
      </c>
      <c r="HG12" s="14">
        <f t="shared" si="3"/>
        <v>1.3934283720963363</v>
      </c>
      <c r="HH12" s="14">
        <f t="shared" si="3"/>
        <v>0.54588617366407988</v>
      </c>
      <c r="HI12" s="14">
        <f t="shared" si="3"/>
        <v>1.3677310722743019</v>
      </c>
      <c r="HJ12" s="14">
        <f t="shared" si="3"/>
        <v>1.8061906744738028</v>
      </c>
      <c r="HK12" s="14">
        <f t="shared" si="3"/>
        <v>1.1698356609310225</v>
      </c>
      <c r="HL12" s="14">
        <f t="shared" si="3"/>
        <v>0.75678274545637758</v>
      </c>
      <c r="HM12" s="14">
        <f t="shared" si="3"/>
        <v>1.1680773743288497</v>
      </c>
      <c r="HN12" s="14">
        <f t="shared" si="3"/>
        <v>1.0029600203114082</v>
      </c>
      <c r="HO12" s="14">
        <f t="shared" si="3"/>
        <v>0.93695840381010709</v>
      </c>
      <c r="HP12" s="14">
        <f t="shared" si="3"/>
        <v>1.3133671662889828</v>
      </c>
      <c r="HQ12" s="14">
        <f t="shared" si="3"/>
        <v>1.7180349902693257</v>
      </c>
      <c r="HR12" s="14">
        <f t="shared" si="3"/>
        <v>1.2256361837795005</v>
      </c>
      <c r="HS12" s="14">
        <f t="shared" si="3"/>
        <v>1.4184763911979072</v>
      </c>
      <c r="HT12" s="14">
        <f t="shared" si="3"/>
        <v>1.4103451091540482</v>
      </c>
      <c r="HU12" s="14">
        <f t="shared" si="3"/>
        <v>1.0366545745164653</v>
      </c>
      <c r="HV12" s="14">
        <f t="shared" si="3"/>
        <v>1.3044047213811838</v>
      </c>
      <c r="HW12" s="14">
        <f t="shared" si="3"/>
        <v>1.4116416461184216</v>
      </c>
      <c r="HX12" s="14">
        <f t="shared" si="3"/>
        <v>0.81383665981522646</v>
      </c>
      <c r="HY12" s="14">
        <f t="shared" si="3"/>
        <v>1.8289409238612351</v>
      </c>
      <c r="HZ12" s="14">
        <f t="shared" si="3"/>
        <v>1.3475790721578782</v>
      </c>
      <c r="IA12" s="14">
        <f t="shared" si="3"/>
        <v>1.3828093580492478</v>
      </c>
      <c r="IB12" s="14">
        <f t="shared" si="3"/>
        <v>1.5105982723886335</v>
      </c>
      <c r="IC12" s="14">
        <f t="shared" si="3"/>
        <v>1.1006462616309156</v>
      </c>
      <c r="ID12" s="14">
        <f t="shared" si="3"/>
        <v>1.4123110122381302</v>
      </c>
      <c r="IE12" s="14">
        <f t="shared" si="3"/>
        <v>1.1592404290281297</v>
      </c>
      <c r="IF12" s="14">
        <f t="shared" si="3"/>
        <v>1.4674705671186017</v>
      </c>
      <c r="IG12" s="14">
        <f t="shared" si="3"/>
        <v>0.53716424958926168</v>
      </c>
      <c r="IH12" s="14">
        <f t="shared" si="3"/>
        <v>0.92111093706819624</v>
      </c>
      <c r="II12" s="14">
        <f t="shared" si="3"/>
        <v>1.7543709456492234</v>
      </c>
      <c r="IJ12" s="14">
        <f t="shared" si="3"/>
        <v>1.9731697042467322</v>
      </c>
      <c r="IK12" s="14">
        <f t="shared" si="3"/>
        <v>0.94167184531121539</v>
      </c>
      <c r="IL12" s="14">
        <f t="shared" si="3"/>
        <v>1.1997912061789571</v>
      </c>
      <c r="IM12" s="14">
        <f t="shared" si="3"/>
        <v>1.5860665445475328</v>
      </c>
      <c r="IN12" s="14">
        <f t="shared" si="3"/>
        <v>1.7102022819344838</v>
      </c>
      <c r="IO12" s="14">
        <f t="shared" si="3"/>
        <v>0.57884314320374819</v>
      </c>
      <c r="IP12" s="14">
        <f t="shared" si="3"/>
        <v>1.0833104541411587</v>
      </c>
      <c r="IQ12" s="14">
        <f t="shared" si="3"/>
        <v>0.99127061701478891</v>
      </c>
      <c r="IR12" s="14">
        <f t="shared" si="3"/>
        <v>1.4845485529357723</v>
      </c>
      <c r="IS12" s="14">
        <f t="shared" si="3"/>
        <v>2.684455426336215</v>
      </c>
      <c r="IT12" s="14">
        <f t="shared" si="3"/>
        <v>0.89442296283567857</v>
      </c>
      <c r="IU12" s="14">
        <f t="shared" si="3"/>
        <v>0.81878793093791624</v>
      </c>
      <c r="IV12" s="14">
        <f t="shared" si="3"/>
        <v>1.814922370413546</v>
      </c>
      <c r="IW12" s="14">
        <f t="shared" si="3"/>
        <v>1.8467467112063993</v>
      </c>
      <c r="IX12" s="14">
        <f t="shared" si="3"/>
        <v>1.3877903462786618</v>
      </c>
      <c r="IY12" s="14">
        <f t="shared" ref="IY12:LJ12" si="4">IY7*$E$16+IY8*$D$16+IY9*$C$16+IY10*$B$16+$F$16</f>
        <v>1.6712594953881739</v>
      </c>
      <c r="IZ12" s="14">
        <f t="shared" si="4"/>
        <v>1.7625977784309834</v>
      </c>
      <c r="JA12" s="14">
        <f t="shared" si="4"/>
        <v>1.6758525229482164</v>
      </c>
      <c r="JB12" s="14">
        <f t="shared" si="4"/>
        <v>1.1415731178477071</v>
      </c>
      <c r="JC12" s="14">
        <f t="shared" si="4"/>
        <v>1.0731662955912651</v>
      </c>
      <c r="JD12" s="14">
        <f t="shared" si="4"/>
        <v>1.8737018489287858</v>
      </c>
      <c r="JE12" s="14">
        <f t="shared" si="4"/>
        <v>1.8336954906765988</v>
      </c>
      <c r="JF12" s="14">
        <f t="shared" si="4"/>
        <v>1.4633683957470096</v>
      </c>
      <c r="JG12" s="14">
        <f t="shared" si="4"/>
        <v>1.3622720982076173</v>
      </c>
      <c r="JH12" s="14">
        <f t="shared" si="4"/>
        <v>1.8848496092912057</v>
      </c>
      <c r="JI12" s="14">
        <f t="shared" si="4"/>
        <v>0.95492429454835581</v>
      </c>
      <c r="JJ12" s="14">
        <f t="shared" si="4"/>
        <v>1.3169798477561157</v>
      </c>
      <c r="JK12" s="14">
        <f t="shared" si="4"/>
        <v>1.165222928308802</v>
      </c>
      <c r="JL12" s="14">
        <f t="shared" si="4"/>
        <v>1.80886470512775</v>
      </c>
      <c r="JM12" s="14">
        <f t="shared" si="4"/>
        <v>1.6186496539052488</v>
      </c>
      <c r="JN12" s="14">
        <f t="shared" si="4"/>
        <v>1.8046223221569273</v>
      </c>
      <c r="JO12" s="14">
        <f t="shared" si="4"/>
        <v>1.4291119151084837</v>
      </c>
      <c r="JP12" s="14">
        <f t="shared" si="4"/>
        <v>0.68446596869316045</v>
      </c>
      <c r="JQ12" s="14">
        <f t="shared" si="4"/>
        <v>1.0867741550694949</v>
      </c>
      <c r="JR12" s="14">
        <f t="shared" si="4"/>
        <v>1.8753778505347258</v>
      </c>
      <c r="JS12" s="14">
        <f t="shared" si="4"/>
        <v>2.1397171207772931</v>
      </c>
      <c r="JT12" s="14">
        <f t="shared" si="4"/>
        <v>1.0384577799824128</v>
      </c>
      <c r="JU12" s="14">
        <f t="shared" si="4"/>
        <v>1.4490519431643489</v>
      </c>
      <c r="JV12" s="14">
        <f t="shared" si="4"/>
        <v>1.4766195212609461</v>
      </c>
      <c r="JW12" s="14">
        <f t="shared" si="4"/>
        <v>1.1057268352685361</v>
      </c>
      <c r="JX12" s="14">
        <f t="shared" si="4"/>
        <v>1.6100121266283589</v>
      </c>
      <c r="JY12" s="14">
        <f t="shared" si="4"/>
        <v>1.7706141974533132</v>
      </c>
      <c r="JZ12" s="14">
        <f t="shared" si="4"/>
        <v>1.0372165156787319</v>
      </c>
      <c r="KA12" s="14">
        <f t="shared" si="4"/>
        <v>1.5651920498997562</v>
      </c>
      <c r="KB12" s="14">
        <f t="shared" si="4"/>
        <v>1.2767315520246483</v>
      </c>
      <c r="KC12" s="14">
        <f t="shared" si="4"/>
        <v>1.047383134673894</v>
      </c>
      <c r="KD12" s="14">
        <f t="shared" si="4"/>
        <v>1.1553858134023296</v>
      </c>
      <c r="KE12" s="14">
        <f t="shared" si="4"/>
        <v>1.4631608741991127</v>
      </c>
      <c r="KF12" s="14">
        <f t="shared" si="4"/>
        <v>1.7488377623453013</v>
      </c>
      <c r="KG12" s="14">
        <f t="shared" si="4"/>
        <v>1.8676668491914812</v>
      </c>
      <c r="KH12" s="14">
        <f t="shared" si="4"/>
        <v>1.283032186508809</v>
      </c>
      <c r="KI12" s="14">
        <f t="shared" si="4"/>
        <v>1.1955276562326393</v>
      </c>
      <c r="KJ12" s="14">
        <f t="shared" si="4"/>
        <v>1.7397981955430939</v>
      </c>
      <c r="KK12" s="14">
        <f t="shared" si="4"/>
        <v>1.0201616380980651</v>
      </c>
      <c r="KL12" s="14">
        <f t="shared" si="4"/>
        <v>1.441248575807746</v>
      </c>
      <c r="KM12" s="14">
        <f t="shared" si="4"/>
        <v>1.7239680113128208</v>
      </c>
      <c r="KN12" s="14">
        <f t="shared" si="4"/>
        <v>1.8711614102402685</v>
      </c>
      <c r="KO12" s="14">
        <f t="shared" si="4"/>
        <v>2.0916421672228047</v>
      </c>
      <c r="KP12" s="14">
        <f t="shared" si="4"/>
        <v>1.2086161724660334</v>
      </c>
      <c r="KQ12" s="14">
        <f t="shared" si="4"/>
        <v>1.5027065354833635</v>
      </c>
      <c r="KR12" s="14">
        <f t="shared" si="4"/>
        <v>1.1219310433548613</v>
      </c>
      <c r="KS12" s="14">
        <f t="shared" si="4"/>
        <v>1.5222627668418955</v>
      </c>
      <c r="KT12" s="14">
        <f t="shared" si="4"/>
        <v>1.4150297972796839</v>
      </c>
      <c r="KU12" s="14">
        <f t="shared" si="4"/>
        <v>0.70405608945548726</v>
      </c>
      <c r="KV12" s="14">
        <f t="shared" si="4"/>
        <v>1.41477530665413</v>
      </c>
      <c r="KW12" s="14">
        <f t="shared" si="4"/>
        <v>0.30754130667653845</v>
      </c>
      <c r="KX12" s="14">
        <f t="shared" si="4"/>
        <v>0.88878708347062463</v>
      </c>
      <c r="KY12" s="14">
        <f t="shared" si="4"/>
        <v>1.4076420155908622</v>
      </c>
      <c r="KZ12" s="14">
        <f t="shared" si="4"/>
        <v>1.5709068549145544</v>
      </c>
      <c r="LA12" s="14">
        <f t="shared" si="4"/>
        <v>1.3362232532035045</v>
      </c>
      <c r="LB12" s="14">
        <f t="shared" si="4"/>
        <v>1.1873099939605976</v>
      </c>
      <c r="LC12" s="14">
        <f t="shared" si="4"/>
        <v>1.0609520651815842</v>
      </c>
      <c r="LD12" s="14">
        <f t="shared" si="4"/>
        <v>1.4847763069069491</v>
      </c>
      <c r="LE12" s="14">
        <f t="shared" si="4"/>
        <v>1.8304770210636854</v>
      </c>
      <c r="LF12" s="14">
        <f t="shared" si="4"/>
        <v>1.5767800403671062</v>
      </c>
      <c r="LG12" s="14">
        <f t="shared" si="4"/>
        <v>1.9247037555047781</v>
      </c>
      <c r="LH12" s="14">
        <f t="shared" si="4"/>
        <v>1.3234087078164325</v>
      </c>
      <c r="LI12" s="14">
        <f t="shared" si="4"/>
        <v>1.0312806485836596</v>
      </c>
      <c r="LJ12" s="14">
        <f t="shared" si="4"/>
        <v>0.93569729206017382</v>
      </c>
      <c r="LK12" s="14">
        <f t="shared" ref="LK12:NV12" si="5">LK7*$E$16+LK8*$D$16+LK9*$C$16+LK10*$B$16+$F$16</f>
        <v>0.89288491989346874</v>
      </c>
      <c r="LL12" s="14">
        <f t="shared" si="5"/>
        <v>1.8495894621159923</v>
      </c>
      <c r="LM12" s="14">
        <f t="shared" si="5"/>
        <v>1.7884630585104968</v>
      </c>
      <c r="LN12" s="14">
        <f t="shared" si="5"/>
        <v>1.4793753702897041</v>
      </c>
      <c r="LO12" s="14">
        <f t="shared" si="5"/>
        <v>1.8319435679616511</v>
      </c>
      <c r="LP12" s="14">
        <f t="shared" si="5"/>
        <v>1.4266968442951555</v>
      </c>
      <c r="LQ12" s="14">
        <f t="shared" si="5"/>
        <v>1.8615043427075346</v>
      </c>
      <c r="LR12" s="14">
        <f t="shared" si="5"/>
        <v>0.96487283120317158</v>
      </c>
      <c r="LS12" s="14">
        <f t="shared" si="5"/>
        <v>1.7886081944396668</v>
      </c>
      <c r="LT12" s="14">
        <f t="shared" si="5"/>
        <v>1.3288220934413275</v>
      </c>
      <c r="LU12" s="14">
        <f t="shared" si="5"/>
        <v>1.5087378575488122</v>
      </c>
      <c r="LV12" s="14">
        <f t="shared" si="5"/>
        <v>1.7720519215755941</v>
      </c>
      <c r="LW12" s="14">
        <f t="shared" si="5"/>
        <v>1.2401822144446648</v>
      </c>
      <c r="LX12" s="14">
        <f t="shared" si="5"/>
        <v>1.6788994533672461</v>
      </c>
      <c r="LY12" s="14">
        <f t="shared" si="5"/>
        <v>1.7934349241162779</v>
      </c>
      <c r="LZ12" s="14">
        <f t="shared" si="5"/>
        <v>1.2128343186913197</v>
      </c>
      <c r="MA12" s="14">
        <f t="shared" si="5"/>
        <v>0.68607457948974138</v>
      </c>
      <c r="MB12" s="14">
        <f t="shared" si="5"/>
        <v>1.9790432465196981</v>
      </c>
      <c r="MC12" s="14">
        <f t="shared" si="5"/>
        <v>1.238429719654069</v>
      </c>
      <c r="MD12" s="14">
        <f t="shared" si="5"/>
        <v>1.4630552050719861</v>
      </c>
      <c r="ME12" s="14">
        <f t="shared" si="5"/>
        <v>1.7733359666469075</v>
      </c>
      <c r="MF12" s="14">
        <f t="shared" si="5"/>
        <v>1.5755181499820152</v>
      </c>
      <c r="MG12" s="14">
        <f t="shared" si="5"/>
        <v>1.4550008818432258</v>
      </c>
      <c r="MH12" s="14">
        <f t="shared" si="5"/>
        <v>1.7343362240493729</v>
      </c>
      <c r="MI12" s="14">
        <f t="shared" si="5"/>
        <v>0.63901225338257839</v>
      </c>
      <c r="MJ12" s="14">
        <f t="shared" si="5"/>
        <v>1.4833945553337486</v>
      </c>
      <c r="MK12" s="14">
        <f t="shared" si="5"/>
        <v>1.4516779930818815</v>
      </c>
      <c r="ML12" s="14">
        <f t="shared" si="5"/>
        <v>1.5103761098806328</v>
      </c>
      <c r="MM12" s="14">
        <f t="shared" si="5"/>
        <v>0.7816294894665512</v>
      </c>
      <c r="MN12" s="14">
        <f t="shared" si="5"/>
        <v>1.6037318467639026</v>
      </c>
      <c r="MO12" s="14">
        <f t="shared" si="5"/>
        <v>2.147104155351764</v>
      </c>
      <c r="MP12" s="14">
        <f t="shared" si="5"/>
        <v>1.5208685641701323</v>
      </c>
      <c r="MQ12" s="14">
        <f t="shared" si="5"/>
        <v>1.4909026515969417</v>
      </c>
      <c r="MR12" s="14">
        <f t="shared" si="5"/>
        <v>1.0195776408640154</v>
      </c>
      <c r="MS12" s="14">
        <f t="shared" si="5"/>
        <v>1.675003607587022</v>
      </c>
      <c r="MT12" s="14">
        <f t="shared" si="5"/>
        <v>1.0534716057442266</v>
      </c>
      <c r="MU12" s="14">
        <f t="shared" si="5"/>
        <v>1.1662321684942316</v>
      </c>
      <c r="MV12" s="14">
        <f t="shared" si="5"/>
        <v>2.2390337241887064</v>
      </c>
      <c r="MW12" s="14">
        <f t="shared" si="5"/>
        <v>0.99615944059543993</v>
      </c>
      <c r="MX12" s="14">
        <f t="shared" si="5"/>
        <v>0.61909810206383775</v>
      </c>
      <c r="MY12" s="14">
        <f t="shared" si="5"/>
        <v>2.139472577472123</v>
      </c>
      <c r="MZ12" s="14">
        <f t="shared" si="5"/>
        <v>0.98391725859140577</v>
      </c>
      <c r="NA12" s="14">
        <f t="shared" si="5"/>
        <v>1.0521089384270839</v>
      </c>
      <c r="NB12" s="14">
        <f t="shared" si="5"/>
        <v>0.80807529028642722</v>
      </c>
      <c r="NC12" s="14">
        <f t="shared" si="5"/>
        <v>1.8387659598240227</v>
      </c>
      <c r="ND12" s="14">
        <f t="shared" si="5"/>
        <v>1.0608241095358208</v>
      </c>
      <c r="NE12" s="14">
        <f t="shared" si="5"/>
        <v>1.2306868258111654</v>
      </c>
      <c r="NF12" s="14">
        <f t="shared" si="5"/>
        <v>1.8362872754786086</v>
      </c>
      <c r="NG12" s="14">
        <f t="shared" si="5"/>
        <v>1.5745494252525669</v>
      </c>
      <c r="NH12" s="14">
        <f t="shared" si="5"/>
        <v>1.1399428613942917</v>
      </c>
      <c r="NI12" s="14">
        <f t="shared" si="5"/>
        <v>0.62558737516834184</v>
      </c>
      <c r="NJ12" s="14">
        <f t="shared" si="5"/>
        <v>0.98815369327863789</v>
      </c>
      <c r="NK12" s="14">
        <f t="shared" si="5"/>
        <v>1.746840330723374</v>
      </c>
      <c r="NL12" s="14">
        <f t="shared" si="5"/>
        <v>1.239018928669706</v>
      </c>
      <c r="NM12" s="14">
        <f t="shared" si="5"/>
        <v>1.3755894889002411</v>
      </c>
      <c r="NN12" s="14">
        <f t="shared" si="5"/>
        <v>1.4521406232098941</v>
      </c>
      <c r="NO12" s="14">
        <f t="shared" si="5"/>
        <v>2.0246334808362025</v>
      </c>
      <c r="NP12" s="14">
        <f t="shared" si="5"/>
        <v>1.3373271052739046</v>
      </c>
      <c r="NQ12" s="14">
        <f t="shared" si="5"/>
        <v>2.1627729442299222</v>
      </c>
      <c r="NR12" s="14">
        <f t="shared" si="5"/>
        <v>1.2309675204361421</v>
      </c>
      <c r="NS12" s="14">
        <f t="shared" si="5"/>
        <v>0.96530497836164009</v>
      </c>
      <c r="NT12" s="14">
        <f t="shared" si="5"/>
        <v>1.9339005781946919</v>
      </c>
      <c r="NU12" s="14">
        <f t="shared" si="5"/>
        <v>2.3811028918550496</v>
      </c>
      <c r="NV12" s="14">
        <f t="shared" si="5"/>
        <v>0.82205928695836206</v>
      </c>
      <c r="NW12" s="14">
        <f t="shared" ref="NW12:OK12" si="6">NW7*$E$16+NW8*$D$16+NW9*$C$16+NW10*$B$16+$F$16</f>
        <v>1.2165494648714004</v>
      </c>
      <c r="NX12" s="14">
        <f t="shared" si="6"/>
        <v>0.83132759656541988</v>
      </c>
      <c r="NY12" s="14">
        <f t="shared" si="6"/>
        <v>1.5242284644387027</v>
      </c>
      <c r="NZ12" s="14">
        <f t="shared" si="6"/>
        <v>1.4390290465946356</v>
      </c>
      <c r="OA12" s="14">
        <f t="shared" si="6"/>
        <v>1.2493603088461567</v>
      </c>
      <c r="OB12" s="14">
        <f t="shared" si="6"/>
        <v>0.95715066984081498</v>
      </c>
      <c r="OC12" s="14">
        <f t="shared" si="6"/>
        <v>0.80783297195279968</v>
      </c>
      <c r="OD12" s="14">
        <f t="shared" si="6"/>
        <v>1.3673625386902402</v>
      </c>
      <c r="OE12" s="14">
        <f t="shared" si="6"/>
        <v>1.7857335499473053</v>
      </c>
      <c r="OF12" s="14">
        <f t="shared" si="6"/>
        <v>0.78519261717108901</v>
      </c>
      <c r="OG12" s="14">
        <f t="shared" si="6"/>
        <v>1.8183226680581235</v>
      </c>
      <c r="OH12" s="14">
        <f t="shared" si="6"/>
        <v>0.82093780234124059</v>
      </c>
      <c r="OI12" s="14">
        <f t="shared" si="6"/>
        <v>1.6133711576829322</v>
      </c>
      <c r="OJ12" s="14">
        <f t="shared" si="6"/>
        <v>1.6262493652320409</v>
      </c>
      <c r="OK12" s="14">
        <f t="shared" si="6"/>
        <v>1.1737669023613393</v>
      </c>
    </row>
    <row r="13" spans="1:401">
      <c r="A13" s="18" t="s">
        <v>1929</v>
      </c>
      <c r="B13" s="14">
        <f>(B12-B11)^2</f>
        <v>4.0700465032279864E-2</v>
      </c>
      <c r="C13" s="14">
        <f>(C12-C11)^2</f>
        <v>1.223624711329391</v>
      </c>
      <c r="D13" s="14">
        <f t="shared" ref="D13:BO13" si="7">(D12-D11)^2</f>
        <v>1.1269875545537955E-2</v>
      </c>
      <c r="E13" s="14">
        <f t="shared" si="7"/>
        <v>5.0138024660681658E-2</v>
      </c>
      <c r="F13" s="14">
        <f t="shared" si="7"/>
        <v>5.4118449309227955E-2</v>
      </c>
      <c r="G13" s="14">
        <f t="shared" si="7"/>
        <v>0.1994503891485192</v>
      </c>
      <c r="H13" s="14">
        <f t="shared" si="7"/>
        <v>0.14117908354685846</v>
      </c>
      <c r="I13" s="14">
        <f t="shared" si="7"/>
        <v>0.45717580653891843</v>
      </c>
      <c r="J13" s="14">
        <f t="shared" si="7"/>
        <v>3.5085736805248309</v>
      </c>
      <c r="K13" s="14">
        <f t="shared" si="7"/>
        <v>8.7719800384878421E-2</v>
      </c>
      <c r="L13" s="14">
        <f t="shared" si="7"/>
        <v>1.5228250397015688E-2</v>
      </c>
      <c r="M13" s="14">
        <f t="shared" si="7"/>
        <v>1.1154104998196479</v>
      </c>
      <c r="N13" s="14">
        <f t="shared" si="7"/>
        <v>0.10775526111061791</v>
      </c>
      <c r="O13" s="14">
        <f t="shared" si="7"/>
        <v>5.5936009527235868E-2</v>
      </c>
      <c r="P13" s="14">
        <f t="shared" si="7"/>
        <v>5.2066337760031597E-2</v>
      </c>
      <c r="Q13" s="14">
        <f t="shared" si="7"/>
        <v>0.13184656817336468</v>
      </c>
      <c r="R13" s="14">
        <f t="shared" si="7"/>
        <v>4.1639988650869972E-2</v>
      </c>
      <c r="S13" s="14">
        <f t="shared" si="7"/>
        <v>0.19655305696063113</v>
      </c>
      <c r="T13" s="14">
        <f t="shared" si="7"/>
        <v>0.33685397075620643</v>
      </c>
      <c r="U13" s="14">
        <f t="shared" si="7"/>
        <v>0.18909154348313564</v>
      </c>
      <c r="V13" s="14">
        <f t="shared" si="7"/>
        <v>3.4861075367430813E-2</v>
      </c>
      <c r="W13" s="14">
        <f t="shared" si="7"/>
        <v>5.6086357605791719E-2</v>
      </c>
      <c r="X13" s="14">
        <f t="shared" si="7"/>
        <v>0.93641991814606929</v>
      </c>
      <c r="Y13" s="14">
        <f t="shared" si="7"/>
        <v>5.0453186799642814E-2</v>
      </c>
      <c r="Z13" s="14">
        <f t="shared" si="7"/>
        <v>1.4785400267132095E-3</v>
      </c>
      <c r="AA13" s="14">
        <f t="shared" si="7"/>
        <v>0.213465457656316</v>
      </c>
      <c r="AB13" s="14">
        <f t="shared" si="7"/>
        <v>6.8895871968738198E-2</v>
      </c>
      <c r="AC13" s="14">
        <f t="shared" si="7"/>
        <v>1.0369022925142858E-2</v>
      </c>
      <c r="AD13" s="14">
        <f t="shared" si="7"/>
        <v>0.26534305777619333</v>
      </c>
      <c r="AE13" s="14">
        <f t="shared" si="7"/>
        <v>0.20434650751520672</v>
      </c>
      <c r="AF13" s="14">
        <f t="shared" si="7"/>
        <v>0.17804863881962732</v>
      </c>
      <c r="AG13" s="14">
        <f t="shared" si="7"/>
        <v>1.0380271683609115E-3</v>
      </c>
      <c r="AH13" s="14">
        <f t="shared" si="7"/>
        <v>0.39433865415881136</v>
      </c>
      <c r="AI13" s="14">
        <f t="shared" si="7"/>
        <v>0.27156504731306874</v>
      </c>
      <c r="AJ13" s="14">
        <f t="shared" si="7"/>
        <v>0.14127484170633131</v>
      </c>
      <c r="AK13" s="14">
        <f t="shared" si="7"/>
        <v>0.53987577456973712</v>
      </c>
      <c r="AL13" s="14">
        <f t="shared" si="7"/>
        <v>3.767207001933779E-2</v>
      </c>
      <c r="AM13" s="14">
        <f t="shared" si="7"/>
        <v>1.5669181864082655</v>
      </c>
      <c r="AN13" s="14">
        <f t="shared" si="7"/>
        <v>0.20930523668043871</v>
      </c>
      <c r="AO13" s="14">
        <f t="shared" si="7"/>
        <v>3.4512109721877219E-3</v>
      </c>
      <c r="AP13" s="14">
        <f t="shared" si="7"/>
        <v>0.19079405243324257</v>
      </c>
      <c r="AQ13" s="14">
        <f t="shared" si="7"/>
        <v>0.36050096385016905</v>
      </c>
      <c r="AR13" s="14">
        <f t="shared" si="7"/>
        <v>1.2205962086897248</v>
      </c>
      <c r="AS13" s="14">
        <f t="shared" si="7"/>
        <v>1.2121994342691922E-2</v>
      </c>
      <c r="AT13" s="14">
        <f t="shared" si="7"/>
        <v>2.8901441428746712E-2</v>
      </c>
      <c r="AU13" s="14">
        <f t="shared" si="7"/>
        <v>0.48080923035922141</v>
      </c>
      <c r="AV13" s="14">
        <f t="shared" si="7"/>
        <v>0.17064025697259777</v>
      </c>
      <c r="AW13" s="14">
        <f t="shared" si="7"/>
        <v>3.4643981662808628E-3</v>
      </c>
      <c r="AX13" s="14">
        <f t="shared" si="7"/>
        <v>0.10325238810316828</v>
      </c>
      <c r="AY13" s="14">
        <f t="shared" si="7"/>
        <v>0.1309024251490829</v>
      </c>
      <c r="AZ13" s="14">
        <f t="shared" si="7"/>
        <v>0.15131600467042211</v>
      </c>
      <c r="BA13" s="14">
        <f t="shared" si="7"/>
        <v>1.1921866558598592E-2</v>
      </c>
      <c r="BB13" s="14">
        <f t="shared" si="7"/>
        <v>2.9649377036476926E-3</v>
      </c>
      <c r="BC13" s="14">
        <f t="shared" si="7"/>
        <v>0.29809895442477469</v>
      </c>
      <c r="BD13" s="14">
        <f t="shared" si="7"/>
        <v>9.9456714417782317E-3</v>
      </c>
      <c r="BE13" s="14">
        <f t="shared" si="7"/>
        <v>0.33937796737129494</v>
      </c>
      <c r="BF13" s="14">
        <f t="shared" si="7"/>
        <v>0.23790284693323407</v>
      </c>
      <c r="BG13" s="14">
        <f t="shared" si="7"/>
        <v>0.89542777667928231</v>
      </c>
      <c r="BH13" s="14">
        <f t="shared" si="7"/>
        <v>0.41672597415601081</v>
      </c>
      <c r="BI13" s="14">
        <f t="shared" si="7"/>
        <v>0.17255071069776862</v>
      </c>
      <c r="BJ13" s="14">
        <f t="shared" si="7"/>
        <v>1.8645064988232624E-2</v>
      </c>
      <c r="BK13" s="14">
        <f t="shared" si="7"/>
        <v>0.43654639695013403</v>
      </c>
      <c r="BL13" s="14">
        <f t="shared" si="7"/>
        <v>1.8412177383236687E-2</v>
      </c>
      <c r="BM13" s="14">
        <f t="shared" si="7"/>
        <v>2.3196154050572092E-2</v>
      </c>
      <c r="BN13" s="14">
        <f t="shared" si="7"/>
        <v>0.25047942080677088</v>
      </c>
      <c r="BO13" s="14">
        <f t="shared" si="7"/>
        <v>0.21326913490868685</v>
      </c>
      <c r="BP13" s="14">
        <f t="shared" ref="BP13:EA13" si="8">(BP12-BP11)^2</f>
        <v>1.9541776321227201E-2</v>
      </c>
      <c r="BQ13" s="14">
        <f t="shared" si="8"/>
        <v>4.0353044736323469E-3</v>
      </c>
      <c r="BR13" s="14">
        <f t="shared" si="8"/>
        <v>1.1180721832334959</v>
      </c>
      <c r="BS13" s="14">
        <f t="shared" si="8"/>
        <v>1.6528883086465593E-2</v>
      </c>
      <c r="BT13" s="14">
        <f t="shared" si="8"/>
        <v>4.0861914137182903E-2</v>
      </c>
      <c r="BU13" s="14">
        <f t="shared" si="8"/>
        <v>0.16819862399642493</v>
      </c>
      <c r="BV13" s="14">
        <f t="shared" si="8"/>
        <v>0.18999476484598807</v>
      </c>
      <c r="BW13" s="14">
        <f t="shared" si="8"/>
        <v>5.6234933386598664E-2</v>
      </c>
      <c r="BX13" s="14">
        <f t="shared" si="8"/>
        <v>0.37126977993899934</v>
      </c>
      <c r="BY13" s="14">
        <f t="shared" si="8"/>
        <v>0.18212060153042425</v>
      </c>
      <c r="BZ13" s="14">
        <f t="shared" si="8"/>
        <v>0.31914872848271514</v>
      </c>
      <c r="CA13" s="14">
        <f t="shared" si="8"/>
        <v>9.4579779239480383E-2</v>
      </c>
      <c r="CB13" s="14">
        <f t="shared" si="8"/>
        <v>9.0109042294827302E-2</v>
      </c>
      <c r="CC13" s="14">
        <f t="shared" si="8"/>
        <v>6.8540841347802584E-2</v>
      </c>
      <c r="CD13" s="14">
        <f t="shared" si="8"/>
        <v>0.6317453784284609</v>
      </c>
      <c r="CE13" s="14">
        <f t="shared" si="8"/>
        <v>1.708244089247546E-4</v>
      </c>
      <c r="CF13" s="14">
        <f t="shared" si="8"/>
        <v>0.60455181730536589</v>
      </c>
      <c r="CG13" s="14">
        <f t="shared" si="8"/>
        <v>8.8406349576152454E-2</v>
      </c>
      <c r="CH13" s="14">
        <f t="shared" si="8"/>
        <v>1.1007987001392361</v>
      </c>
      <c r="CI13" s="14">
        <f t="shared" si="8"/>
        <v>0.14601206700233565</v>
      </c>
      <c r="CJ13" s="14">
        <f t="shared" si="8"/>
        <v>0.55801048935012887</v>
      </c>
      <c r="CK13" s="14">
        <f t="shared" si="8"/>
        <v>0.15568205902459439</v>
      </c>
      <c r="CL13" s="14">
        <f t="shared" si="8"/>
        <v>0.10647238053598217</v>
      </c>
      <c r="CM13" s="14">
        <f t="shared" si="8"/>
        <v>3.9345192941773535E-2</v>
      </c>
      <c r="CN13" s="14">
        <f t="shared" si="8"/>
        <v>5.2091767372746081E-2</v>
      </c>
      <c r="CO13" s="14">
        <f t="shared" si="8"/>
        <v>2.6597682640801097E-2</v>
      </c>
      <c r="CP13" s="14">
        <f t="shared" si="8"/>
        <v>0.10587543922067479</v>
      </c>
      <c r="CQ13" s="14">
        <f t="shared" si="8"/>
        <v>0.64160206112956919</v>
      </c>
      <c r="CR13" s="14">
        <f t="shared" si="8"/>
        <v>0.98251352865515917</v>
      </c>
      <c r="CS13" s="14">
        <f t="shared" si="8"/>
        <v>0.10534876453718815</v>
      </c>
      <c r="CT13" s="14">
        <f t="shared" si="8"/>
        <v>2.5073531075247583E-5</v>
      </c>
      <c r="CU13" s="14">
        <f t="shared" si="8"/>
        <v>1.2491759689707789E-2</v>
      </c>
      <c r="CV13" s="14">
        <f t="shared" si="8"/>
        <v>0.53310413544430268</v>
      </c>
      <c r="CW13" s="14">
        <f t="shared" si="8"/>
        <v>0.17688306164826822</v>
      </c>
      <c r="CX13" s="14">
        <f t="shared" si="8"/>
        <v>0.10457894782692194</v>
      </c>
      <c r="CY13" s="14">
        <f t="shared" si="8"/>
        <v>0.21914724194541149</v>
      </c>
      <c r="CZ13" s="14">
        <f t="shared" si="8"/>
        <v>4.0561483748106385E-2</v>
      </c>
      <c r="DA13" s="14">
        <f t="shared" si="8"/>
        <v>0.44643654328237486</v>
      </c>
      <c r="DB13" s="14">
        <f t="shared" si="8"/>
        <v>3.3553352047467157E-2</v>
      </c>
      <c r="DC13" s="14">
        <f t="shared" si="8"/>
        <v>0.58404561022099499</v>
      </c>
      <c r="DD13" s="14">
        <f t="shared" si="8"/>
        <v>6.2780095143874018E-3</v>
      </c>
      <c r="DE13" s="14">
        <f t="shared" si="8"/>
        <v>3.4038087439404764E-2</v>
      </c>
      <c r="DF13" s="14">
        <f t="shared" si="8"/>
        <v>1.1094780466130443</v>
      </c>
      <c r="DG13" s="14">
        <f t="shared" si="8"/>
        <v>5.6941793183038526E-3</v>
      </c>
      <c r="DH13" s="14">
        <f t="shared" si="8"/>
        <v>0.12751759669739376</v>
      </c>
      <c r="DI13" s="14">
        <f t="shared" si="8"/>
        <v>5.5328310064646419E-2</v>
      </c>
      <c r="DJ13" s="14">
        <f t="shared" si="8"/>
        <v>7.7130241843597789E-3</v>
      </c>
      <c r="DK13" s="14">
        <f t="shared" si="8"/>
        <v>5.3616965473010425E-2</v>
      </c>
      <c r="DL13" s="14">
        <f t="shared" si="8"/>
        <v>9.002561283518988E-2</v>
      </c>
      <c r="DM13" s="14">
        <f t="shared" si="8"/>
        <v>8.1645810267998498E-2</v>
      </c>
      <c r="DN13" s="14">
        <f t="shared" si="8"/>
        <v>4.4007471583211062E-2</v>
      </c>
      <c r="DO13" s="14">
        <f t="shared" si="8"/>
        <v>2.631850855119292E-3</v>
      </c>
      <c r="DP13" s="14">
        <f t="shared" si="8"/>
        <v>1.8143919251162191</v>
      </c>
      <c r="DQ13" s="14">
        <f t="shared" si="8"/>
        <v>0.36730014176888842</v>
      </c>
      <c r="DR13" s="14">
        <f t="shared" si="8"/>
        <v>0.18496522572678012</v>
      </c>
      <c r="DS13" s="14">
        <f t="shared" si="8"/>
        <v>0.29688694251419506</v>
      </c>
      <c r="DT13" s="14">
        <f t="shared" si="8"/>
        <v>1.9407566854524577E-2</v>
      </c>
      <c r="DU13" s="14">
        <f t="shared" si="8"/>
        <v>2.1195020117648882E-3</v>
      </c>
      <c r="DV13" s="14">
        <f t="shared" si="8"/>
        <v>3.9303000868869752E-2</v>
      </c>
      <c r="DW13" s="14">
        <f t="shared" si="8"/>
        <v>2.0012619005567951E-2</v>
      </c>
      <c r="DX13" s="14">
        <f t="shared" si="8"/>
        <v>9.3179225801341484E-2</v>
      </c>
      <c r="DY13" s="14">
        <f t="shared" si="8"/>
        <v>1.9482957611338456</v>
      </c>
      <c r="DZ13" s="14">
        <f t="shared" si="8"/>
        <v>6.5755147778597506E-2</v>
      </c>
      <c r="EA13" s="14">
        <f t="shared" si="8"/>
        <v>0.53352354105785271</v>
      </c>
      <c r="EB13" s="14">
        <f t="shared" ref="EB13:GM13" si="9">(EB12-EB11)^2</f>
        <v>0.61140166745590985</v>
      </c>
      <c r="EC13" s="14">
        <f t="shared" si="9"/>
        <v>1.1491320738360864</v>
      </c>
      <c r="ED13" s="14">
        <f t="shared" si="9"/>
        <v>8.3273435482125541E-2</v>
      </c>
      <c r="EE13" s="14">
        <f t="shared" si="9"/>
        <v>0.49937193959679127</v>
      </c>
      <c r="EF13" s="14">
        <f t="shared" si="9"/>
        <v>0.16074376803214782</v>
      </c>
      <c r="EG13" s="14">
        <f t="shared" si="9"/>
        <v>0.29013899745734101</v>
      </c>
      <c r="EH13" s="14">
        <f t="shared" si="9"/>
        <v>7.2556035767675234E-2</v>
      </c>
      <c r="EI13" s="14">
        <f t="shared" si="9"/>
        <v>0.10525237123614262</v>
      </c>
      <c r="EJ13" s="14">
        <f t="shared" si="9"/>
        <v>3.0038954804557445E-2</v>
      </c>
      <c r="EK13" s="14">
        <f t="shared" si="9"/>
        <v>3.8373165280735592E-3</v>
      </c>
      <c r="EL13" s="14">
        <f t="shared" si="9"/>
        <v>7.6257763713016413E-3</v>
      </c>
      <c r="EM13" s="14">
        <f t="shared" si="9"/>
        <v>1.7415235114161161</v>
      </c>
      <c r="EN13" s="14">
        <f t="shared" si="9"/>
        <v>3.6008790323958937E-5</v>
      </c>
      <c r="EO13" s="14">
        <f t="shared" si="9"/>
        <v>8.5471508207294739E-2</v>
      </c>
      <c r="EP13" s="14">
        <f t="shared" si="9"/>
        <v>5.7469036103141871E-2</v>
      </c>
      <c r="EQ13" s="14">
        <f t="shared" si="9"/>
        <v>2.1029452297951928E-2</v>
      </c>
      <c r="ER13" s="14">
        <f t="shared" si="9"/>
        <v>2.6155024661420971</v>
      </c>
      <c r="ES13" s="14">
        <f t="shared" si="9"/>
        <v>4.1629687239601258E-3</v>
      </c>
      <c r="ET13" s="14">
        <f t="shared" si="9"/>
        <v>0.15322946294923359</v>
      </c>
      <c r="EU13" s="14">
        <f t="shared" si="9"/>
        <v>0.11904042761233616</v>
      </c>
      <c r="EV13" s="14">
        <f t="shared" si="9"/>
        <v>0.48445637794005458</v>
      </c>
      <c r="EW13" s="14">
        <f t="shared" si="9"/>
        <v>1.6149345009497603E-2</v>
      </c>
      <c r="EX13" s="14">
        <f t="shared" si="9"/>
        <v>0.22958569945898877</v>
      </c>
      <c r="EY13" s="14">
        <f t="shared" si="9"/>
        <v>3.5677933239309195E-3</v>
      </c>
      <c r="EZ13" s="14">
        <f t="shared" si="9"/>
        <v>1.4970179144978779E-2</v>
      </c>
      <c r="FA13" s="14">
        <f t="shared" si="9"/>
        <v>2.002422035128645E-3</v>
      </c>
      <c r="FB13" s="14">
        <f t="shared" si="9"/>
        <v>0.11817413831615226</v>
      </c>
      <c r="FC13" s="14">
        <f t="shared" si="9"/>
        <v>1.19815786798287E-2</v>
      </c>
      <c r="FD13" s="14">
        <f t="shared" si="9"/>
        <v>1.5877696753880739E-2</v>
      </c>
      <c r="FE13" s="14">
        <f t="shared" si="9"/>
        <v>2.5779724497851399E-2</v>
      </c>
      <c r="FF13" s="14">
        <f t="shared" si="9"/>
        <v>4.8597699770565978E-5</v>
      </c>
      <c r="FG13" s="14">
        <f t="shared" si="9"/>
        <v>0.14469138695484687</v>
      </c>
      <c r="FH13" s="14">
        <f t="shared" si="9"/>
        <v>0.69361408004091651</v>
      </c>
      <c r="FI13" s="14">
        <f t="shared" si="9"/>
        <v>8.771589446018728E-2</v>
      </c>
      <c r="FJ13" s="14">
        <f t="shared" si="9"/>
        <v>1.4337212299664785E-2</v>
      </c>
      <c r="FK13" s="14">
        <f t="shared" si="9"/>
        <v>5.3762767926450045E-2</v>
      </c>
      <c r="FL13" s="14">
        <f t="shared" si="9"/>
        <v>1.3372661050812265</v>
      </c>
      <c r="FM13" s="14">
        <f t="shared" si="9"/>
        <v>4.0073694774684747E-2</v>
      </c>
      <c r="FN13" s="14">
        <f t="shared" si="9"/>
        <v>1.3631915200830368E-2</v>
      </c>
      <c r="FO13" s="14">
        <f t="shared" si="9"/>
        <v>0.1499324998971826</v>
      </c>
      <c r="FP13" s="14">
        <f t="shared" si="9"/>
        <v>0.64506532685171769</v>
      </c>
      <c r="FQ13" s="14">
        <f t="shared" si="9"/>
        <v>0.63276373672583275</v>
      </c>
      <c r="FR13" s="14">
        <f t="shared" si="9"/>
        <v>8.1275889004900154E-2</v>
      </c>
      <c r="FS13" s="14">
        <f t="shared" si="9"/>
        <v>0.3625244254538077</v>
      </c>
      <c r="FT13" s="14">
        <f t="shared" si="9"/>
        <v>4.9586673719531514E-3</v>
      </c>
      <c r="FU13" s="14">
        <f t="shared" si="9"/>
        <v>0.84054367317000667</v>
      </c>
      <c r="FV13" s="14">
        <f t="shared" si="9"/>
        <v>0.22228757017254205</v>
      </c>
      <c r="FW13" s="14">
        <f t="shared" si="9"/>
        <v>0.17650518800711143</v>
      </c>
      <c r="FX13" s="14">
        <f t="shared" si="9"/>
        <v>2.5169638100856782E-2</v>
      </c>
      <c r="FY13" s="14">
        <f t="shared" si="9"/>
        <v>1.6752056381845157E-2</v>
      </c>
      <c r="FZ13" s="14">
        <f t="shared" si="9"/>
        <v>3.0828804679663355E-3</v>
      </c>
      <c r="GA13" s="14">
        <f t="shared" si="9"/>
        <v>5.8453641436641739E-3</v>
      </c>
      <c r="GB13" s="14">
        <f t="shared" si="9"/>
        <v>7.3246412778198156E-3</v>
      </c>
      <c r="GC13" s="14">
        <f t="shared" si="9"/>
        <v>1.4894541481934895E-2</v>
      </c>
      <c r="GD13" s="14">
        <f t="shared" si="9"/>
        <v>0.56802317141190428</v>
      </c>
      <c r="GE13" s="14">
        <f t="shared" si="9"/>
        <v>6.6048968083131786E-4</v>
      </c>
      <c r="GF13" s="14">
        <f t="shared" si="9"/>
        <v>3.2031915751875001E-2</v>
      </c>
      <c r="GG13" s="14">
        <f t="shared" si="9"/>
        <v>1.1369898968611463E-6</v>
      </c>
      <c r="GH13" s="14">
        <f t="shared" si="9"/>
        <v>0.38782395613939047</v>
      </c>
      <c r="GI13" s="14">
        <f t="shared" si="9"/>
        <v>1.1661195693933079E-3</v>
      </c>
      <c r="GJ13" s="14">
        <f t="shared" si="9"/>
        <v>7.7445279019429328E-3</v>
      </c>
      <c r="GK13" s="14">
        <f t="shared" si="9"/>
        <v>5.4132166245496126E-2</v>
      </c>
      <c r="GL13" s="14">
        <f t="shared" si="9"/>
        <v>7.6472584786021022E-2</v>
      </c>
      <c r="GM13" s="14">
        <f t="shared" si="9"/>
        <v>0.64298936044096244</v>
      </c>
      <c r="GN13" s="14">
        <f t="shared" ref="GN13:IY13" si="10">(GN12-GN11)^2</f>
        <v>6.1084393259813921E-2</v>
      </c>
      <c r="GO13" s="14">
        <f t="shared" si="10"/>
        <v>0.27378493472714172</v>
      </c>
      <c r="GP13" s="14">
        <f t="shared" si="10"/>
        <v>1.8046876244927345E-5</v>
      </c>
      <c r="GQ13" s="14">
        <f t="shared" si="10"/>
        <v>0.18449020074301814</v>
      </c>
      <c r="GR13" s="14">
        <f t="shared" si="10"/>
        <v>0.14588248620655861</v>
      </c>
      <c r="GS13" s="14">
        <f t="shared" si="10"/>
        <v>5.4615141142897025E-3</v>
      </c>
      <c r="GT13" s="14">
        <f t="shared" si="10"/>
        <v>6.555915963194027E-2</v>
      </c>
      <c r="GU13" s="14">
        <f t="shared" si="10"/>
        <v>0.19896567070294047</v>
      </c>
      <c r="GV13" s="14">
        <f t="shared" si="10"/>
        <v>1.8549064203297119E-3</v>
      </c>
      <c r="GW13" s="14">
        <f t="shared" si="10"/>
        <v>0.17953040982430252</v>
      </c>
      <c r="GX13" s="14">
        <f t="shared" si="10"/>
        <v>0.17518660005637243</v>
      </c>
      <c r="GY13" s="14">
        <f t="shared" si="10"/>
        <v>0.36885418122809377</v>
      </c>
      <c r="GZ13" s="14">
        <f t="shared" si="10"/>
        <v>1.5454094326811472E-2</v>
      </c>
      <c r="HA13" s="14">
        <f t="shared" si="10"/>
        <v>6.1609939409524174E-2</v>
      </c>
      <c r="HB13" s="14">
        <f t="shared" si="10"/>
        <v>8.3463377738286701E-2</v>
      </c>
      <c r="HC13" s="14">
        <f t="shared" si="10"/>
        <v>0.18921917621816789</v>
      </c>
      <c r="HD13" s="14">
        <f t="shared" si="10"/>
        <v>0.22132737585307338</v>
      </c>
      <c r="HE13" s="14">
        <f t="shared" si="10"/>
        <v>1.4622512488897404E-2</v>
      </c>
      <c r="HF13" s="14">
        <f t="shared" si="10"/>
        <v>0.24619055590109268</v>
      </c>
      <c r="HG13" s="14">
        <f t="shared" si="10"/>
        <v>0.15478588397037324</v>
      </c>
      <c r="HH13" s="14">
        <f t="shared" si="10"/>
        <v>0.20621936726945023</v>
      </c>
      <c r="HI13" s="14">
        <f t="shared" si="10"/>
        <v>0.13522614151600784</v>
      </c>
      <c r="HJ13" s="14">
        <f t="shared" si="10"/>
        <v>1.4251807057133139</v>
      </c>
      <c r="HK13" s="14">
        <f t="shared" si="10"/>
        <v>2.8844151723877255E-2</v>
      </c>
      <c r="HL13" s="14">
        <f t="shared" si="10"/>
        <v>5.9154632907737217E-2</v>
      </c>
      <c r="HM13" s="14">
        <f t="shared" si="10"/>
        <v>2.8250003761280274E-2</v>
      </c>
      <c r="HN13" s="14">
        <f t="shared" si="10"/>
        <v>8.7617202439490066E-6</v>
      </c>
      <c r="HO13" s="14">
        <f t="shared" si="10"/>
        <v>3.9742428501695209E-3</v>
      </c>
      <c r="HP13" s="14">
        <f t="shared" si="10"/>
        <v>9.8198980907986969E-2</v>
      </c>
      <c r="HQ13" s="14">
        <f t="shared" si="10"/>
        <v>7.9504266712419253E-2</v>
      </c>
      <c r="HR13" s="14">
        <f t="shared" si="10"/>
        <v>5.0911687430576502E-2</v>
      </c>
      <c r="HS13" s="14">
        <f t="shared" si="10"/>
        <v>0.17512248999002392</v>
      </c>
      <c r="HT13" s="14">
        <f t="shared" si="10"/>
        <v>0.34769289029855133</v>
      </c>
      <c r="HU13" s="14">
        <f t="shared" si="10"/>
        <v>1.3435578329831041E-3</v>
      </c>
      <c r="HV13" s="14">
        <f t="shared" si="10"/>
        <v>9.2662234399156135E-2</v>
      </c>
      <c r="HW13" s="14">
        <f t="shared" si="10"/>
        <v>0.16944884481908382</v>
      </c>
      <c r="HX13" s="14">
        <f t="shared" si="10"/>
        <v>3.4656789228751719E-2</v>
      </c>
      <c r="HY13" s="14">
        <f t="shared" si="10"/>
        <v>2.9261207529447775E-2</v>
      </c>
      <c r="HZ13" s="14">
        <f t="shared" si="10"/>
        <v>0.1208112114021315</v>
      </c>
      <c r="IA13" s="14">
        <f t="shared" si="10"/>
        <v>0.14654300461007716</v>
      </c>
      <c r="IB13" s="14">
        <f t="shared" si="10"/>
        <v>0.26071059576625721</v>
      </c>
      <c r="IC13" s="14">
        <f t="shared" si="10"/>
        <v>1.0129669980278717E-2</v>
      </c>
      <c r="ID13" s="14">
        <f t="shared" si="10"/>
        <v>0.17000037081283151</v>
      </c>
      <c r="IE13" s="14">
        <f t="shared" si="10"/>
        <v>0.70687665618080331</v>
      </c>
      <c r="IF13" s="14">
        <f t="shared" si="10"/>
        <v>0.2185287311221871</v>
      </c>
      <c r="IG13" s="14">
        <f t="shared" si="10"/>
        <v>0.21421693185827126</v>
      </c>
      <c r="IH13" s="14">
        <f t="shared" si="10"/>
        <v>6.2234842502580934E-3</v>
      </c>
      <c r="II13" s="14">
        <f t="shared" si="10"/>
        <v>6.0333632341256785E-2</v>
      </c>
      <c r="IJ13" s="14">
        <f t="shared" si="10"/>
        <v>7.1986477020781936E-4</v>
      </c>
      <c r="IK13" s="14">
        <f t="shared" si="10"/>
        <v>3.4021736293987858E-3</v>
      </c>
      <c r="IL13" s="14">
        <f t="shared" si="10"/>
        <v>3.9916526066442533E-2</v>
      </c>
      <c r="IM13" s="14">
        <f t="shared" si="10"/>
        <v>0.17134090554281964</v>
      </c>
      <c r="IN13" s="14">
        <f t="shared" si="10"/>
        <v>8.3982717395980441E-2</v>
      </c>
      <c r="IO13" s="14">
        <f t="shared" si="10"/>
        <v>0.17737309802649856</v>
      </c>
      <c r="IP13" s="14">
        <f t="shared" si="10"/>
        <v>0.84031972348688877</v>
      </c>
      <c r="IQ13" s="14">
        <f t="shared" si="10"/>
        <v>7.6202127302492834E-5</v>
      </c>
      <c r="IR13" s="14">
        <f t="shared" si="10"/>
        <v>0.23478730015215088</v>
      </c>
      <c r="IS13" s="14">
        <f t="shared" si="10"/>
        <v>9.9568377968659819E-2</v>
      </c>
      <c r="IT13" s="14">
        <f t="shared" si="10"/>
        <v>1.1146510776396508E-2</v>
      </c>
      <c r="IU13" s="14">
        <f t="shared" si="10"/>
        <v>3.2837813973761412E-2</v>
      </c>
      <c r="IV13" s="14">
        <f t="shared" si="10"/>
        <v>0.66409846980043263</v>
      </c>
      <c r="IW13" s="14">
        <f t="shared" si="10"/>
        <v>2.3486570526054771E-2</v>
      </c>
      <c r="IX13" s="14">
        <f t="shared" si="10"/>
        <v>0.15038135266692446</v>
      </c>
      <c r="IY13" s="14">
        <f t="shared" si="10"/>
        <v>1.7655513285960904</v>
      </c>
      <c r="IZ13" s="14">
        <f t="shared" ref="IZ13:LK13" si="11">(IZ12-IZ11)^2</f>
        <v>0.5815553716678713</v>
      </c>
      <c r="JA13" s="14">
        <f t="shared" si="11"/>
        <v>0.10507158687903657</v>
      </c>
      <c r="JB13" s="14">
        <f t="shared" si="11"/>
        <v>0.73689671200170659</v>
      </c>
      <c r="JC13" s="14">
        <f t="shared" si="11"/>
        <v>5.3533068105483762E-3</v>
      </c>
      <c r="JD13" s="14">
        <f t="shared" si="11"/>
        <v>0.76335492082157885</v>
      </c>
      <c r="JE13" s="14">
        <f t="shared" si="11"/>
        <v>0.6950481711744948</v>
      </c>
      <c r="JF13" s="14">
        <f t="shared" si="11"/>
        <v>0.21471027017715733</v>
      </c>
      <c r="JG13" s="14">
        <f t="shared" si="11"/>
        <v>0.1312410731397495</v>
      </c>
      <c r="JH13" s="14">
        <f t="shared" si="11"/>
        <v>1.3259612480387978E-2</v>
      </c>
      <c r="JI13" s="14">
        <f t="shared" si="11"/>
        <v>2.0318192219633854E-3</v>
      </c>
      <c r="JJ13" s="14">
        <f t="shared" si="11"/>
        <v>0.10047622388349026</v>
      </c>
      <c r="JK13" s="14">
        <f t="shared" si="11"/>
        <v>2.7298616038935537E-2</v>
      </c>
      <c r="JL13" s="14">
        <f t="shared" si="11"/>
        <v>3.6532700945901962E-2</v>
      </c>
      <c r="JM13" s="14">
        <f t="shared" si="11"/>
        <v>0.38272739427708419</v>
      </c>
      <c r="JN13" s="14">
        <f t="shared" si="11"/>
        <v>3.8172436999351501E-2</v>
      </c>
      <c r="JO13" s="14">
        <f t="shared" si="11"/>
        <v>2.4676893752541358</v>
      </c>
      <c r="JP13" s="14">
        <f t="shared" si="11"/>
        <v>9.9561724912745606E-2</v>
      </c>
      <c r="JQ13" s="14">
        <f t="shared" si="11"/>
        <v>7.5297539880247524E-3</v>
      </c>
      <c r="JR13" s="14">
        <f t="shared" si="11"/>
        <v>1.5530680137345135E-2</v>
      </c>
      <c r="JS13" s="14">
        <f t="shared" si="11"/>
        <v>0.74008663228371041</v>
      </c>
      <c r="JT13" s="14">
        <f t="shared" si="11"/>
        <v>1.4790008411756739E-3</v>
      </c>
      <c r="JU13" s="14">
        <f t="shared" si="11"/>
        <v>0.20164764765967766</v>
      </c>
      <c r="JV13" s="14">
        <f t="shared" si="11"/>
        <v>0.22716616804701345</v>
      </c>
      <c r="JW13" s="14">
        <f t="shared" si="11"/>
        <v>0.79972449315882799</v>
      </c>
      <c r="JX13" s="14">
        <f t="shared" si="11"/>
        <v>0.15209054137693517</v>
      </c>
      <c r="JY13" s="14">
        <f t="shared" si="11"/>
        <v>5.2617846409987602E-2</v>
      </c>
      <c r="JZ13" s="14">
        <f t="shared" si="11"/>
        <v>1.385069039265294E-3</v>
      </c>
      <c r="KA13" s="14">
        <f t="shared" si="11"/>
        <v>0.18905795347037607</v>
      </c>
      <c r="KB13" s="14">
        <f t="shared" si="11"/>
        <v>7.6580351885970621E-2</v>
      </c>
      <c r="KC13" s="14">
        <f t="shared" si="11"/>
        <v>2.245161451524375E-3</v>
      </c>
      <c r="KD13" s="14">
        <f t="shared" si="11"/>
        <v>2.4144751006703592E-2</v>
      </c>
      <c r="KE13" s="14">
        <f t="shared" si="11"/>
        <v>0.21451799538888627</v>
      </c>
      <c r="KF13" s="14">
        <f t="shared" si="11"/>
        <v>6.3082469623715345E-2</v>
      </c>
      <c r="KG13" s="14">
        <f t="shared" si="11"/>
        <v>0.75284576118587254</v>
      </c>
      <c r="KH13" s="14">
        <f t="shared" si="11"/>
        <v>8.0107218599957244E-2</v>
      </c>
      <c r="KI13" s="14">
        <f t="shared" si="11"/>
        <v>3.8231064351829186E-2</v>
      </c>
      <c r="KJ13" s="14">
        <f t="shared" si="11"/>
        <v>6.7704979042629995E-2</v>
      </c>
      <c r="KK13" s="14">
        <f t="shared" si="11"/>
        <v>4.0649165079735208E-4</v>
      </c>
      <c r="KL13" s="14">
        <f t="shared" si="11"/>
        <v>0.19470030565236418</v>
      </c>
      <c r="KM13" s="14">
        <f t="shared" si="11"/>
        <v>7.6193658778599002E-2</v>
      </c>
      <c r="KN13" s="14">
        <f t="shared" si="11"/>
        <v>0.75892220269181343</v>
      </c>
      <c r="KO13" s="14">
        <f t="shared" si="11"/>
        <v>1.191682621258902</v>
      </c>
      <c r="KP13" s="14">
        <f t="shared" si="11"/>
        <v>4.3520707414377781E-2</v>
      </c>
      <c r="KQ13" s="14">
        <f t="shared" si="11"/>
        <v>0.25271386081768621</v>
      </c>
      <c r="KR13" s="14">
        <f t="shared" si="11"/>
        <v>1.4867179333605058E-2</v>
      </c>
      <c r="KS13" s="14">
        <f t="shared" si="11"/>
        <v>0.22823286394556105</v>
      </c>
      <c r="KT13" s="14">
        <f t="shared" si="11"/>
        <v>0.17224973263001553</v>
      </c>
      <c r="KU13" s="14">
        <f t="shared" si="11"/>
        <v>8.7582798188378566E-2</v>
      </c>
      <c r="KV13" s="14">
        <f t="shared" si="11"/>
        <v>0.17203855501002757</v>
      </c>
      <c r="KW13" s="14">
        <f t="shared" si="11"/>
        <v>0.47949904195923576</v>
      </c>
      <c r="KX13" s="14">
        <f t="shared" si="11"/>
        <v>1.2368312802969813E-2</v>
      </c>
      <c r="KY13" s="14">
        <f t="shared" si="11"/>
        <v>0.3508879816932563</v>
      </c>
      <c r="KZ13" s="14">
        <f t="shared" si="11"/>
        <v>0.18412092715931927</v>
      </c>
      <c r="LA13" s="14">
        <f t="shared" si="11"/>
        <v>0.11304607599474793</v>
      </c>
      <c r="LB13" s="14">
        <f t="shared" si="11"/>
        <v>3.508503383751909E-2</v>
      </c>
      <c r="LC13" s="14">
        <f t="shared" si="11"/>
        <v>3.7151542499000946E-3</v>
      </c>
      <c r="LD13" s="14">
        <f t="shared" si="11"/>
        <v>0.23500806773834046</v>
      </c>
      <c r="LE13" s="14">
        <f t="shared" si="11"/>
        <v>0.68969208251481295</v>
      </c>
      <c r="LF13" s="14">
        <f t="shared" si="11"/>
        <v>0.17911513423166828</v>
      </c>
      <c r="LG13" s="14">
        <f t="shared" si="11"/>
        <v>5.6695244350842304E-3</v>
      </c>
      <c r="LH13" s="14">
        <f t="shared" si="11"/>
        <v>0.10459319229149461</v>
      </c>
      <c r="LI13" s="14">
        <f t="shared" si="11"/>
        <v>9.7847897581440808E-4</v>
      </c>
      <c r="LJ13" s="14">
        <f t="shared" si="11"/>
        <v>4.1348382483945845E-3</v>
      </c>
      <c r="LK13" s="14">
        <f t="shared" si="11"/>
        <v>1.1473640386228608E-2</v>
      </c>
      <c r="LL13" s="14">
        <f t="shared" ref="LL13:NW13" si="12">(LL12-LL11)^2</f>
        <v>1.323444405674572</v>
      </c>
      <c r="LM13" s="14">
        <f t="shared" si="12"/>
        <v>4.4747877614733499E-2</v>
      </c>
      <c r="LN13" s="14">
        <f t="shared" si="12"/>
        <v>0.2710500050609827</v>
      </c>
      <c r="LO13" s="14">
        <f t="shared" si="12"/>
        <v>0.69213010027276245</v>
      </c>
      <c r="LP13" s="14">
        <f t="shared" si="12"/>
        <v>0.18207019693144419</v>
      </c>
      <c r="LQ13" s="14">
        <f t="shared" si="12"/>
        <v>1.9181047088872021E-2</v>
      </c>
      <c r="LR13" s="14">
        <f t="shared" si="12"/>
        <v>1.2339179876808765E-3</v>
      </c>
      <c r="LS13" s="14">
        <f t="shared" si="12"/>
        <v>4.4686495458057723E-2</v>
      </c>
      <c r="LT13" s="14">
        <f t="shared" si="12"/>
        <v>0.10812396913513712</v>
      </c>
      <c r="LU13" s="14">
        <f t="shared" si="12"/>
        <v>0.24133849260573115</v>
      </c>
      <c r="LV13" s="14">
        <f t="shared" si="12"/>
        <v>1.5078564833061909</v>
      </c>
      <c r="LW13" s="14">
        <f t="shared" si="12"/>
        <v>5.7687496135542957E-2</v>
      </c>
      <c r="LX13" s="14">
        <f t="shared" si="12"/>
        <v>0.10310556104785336</v>
      </c>
      <c r="LY13" s="14">
        <f t="shared" si="12"/>
        <v>0.62953897880740373</v>
      </c>
      <c r="LZ13" s="14">
        <f t="shared" si="12"/>
        <v>4.5298447212798257E-2</v>
      </c>
      <c r="MA13" s="14">
        <f t="shared" si="12"/>
        <v>9.8549169642542706E-2</v>
      </c>
      <c r="MB13" s="14">
        <f t="shared" si="12"/>
        <v>1.0423526924770379</v>
      </c>
      <c r="MC13" s="14">
        <f t="shared" si="12"/>
        <v>5.6848731214317938E-2</v>
      </c>
      <c r="MD13" s="14">
        <f t="shared" si="12"/>
        <v>0.21442012294425905</v>
      </c>
      <c r="ME13" s="14">
        <f t="shared" si="12"/>
        <v>0.59804851730970687</v>
      </c>
      <c r="MF13" s="14">
        <f t="shared" si="12"/>
        <v>0.33122114095872135</v>
      </c>
      <c r="MG13" s="14">
        <f t="shared" si="12"/>
        <v>0.20702580247811317</v>
      </c>
      <c r="MH13" s="14">
        <f t="shared" si="12"/>
        <v>7.0577241852344971E-2</v>
      </c>
      <c r="MI13" s="14">
        <f t="shared" si="12"/>
        <v>0.13031215320792378</v>
      </c>
      <c r="MJ13" s="14">
        <f t="shared" si="12"/>
        <v>0.23367029612631257</v>
      </c>
      <c r="MK13" s="14">
        <f t="shared" si="12"/>
        <v>0.2040130094344762</v>
      </c>
      <c r="ML13" s="14">
        <f t="shared" si="12"/>
        <v>0.26048377353688773</v>
      </c>
      <c r="MM13" s="14">
        <f t="shared" si="12"/>
        <v>4.7685679870639076E-2</v>
      </c>
      <c r="MN13" s="14">
        <f t="shared" si="12"/>
        <v>0.36449214279695236</v>
      </c>
      <c r="MO13" s="14">
        <f t="shared" si="12"/>
        <v>2.1639632521755922E-2</v>
      </c>
      <c r="MP13" s="14">
        <f t="shared" si="12"/>
        <v>0.27130406114065519</v>
      </c>
      <c r="MQ13" s="14">
        <f t="shared" si="12"/>
        <v>0.24098541334490831</v>
      </c>
      <c r="MR13" s="14">
        <f t="shared" si="12"/>
        <v>3.8328402180036437E-4</v>
      </c>
      <c r="MS13" s="14">
        <f t="shared" si="12"/>
        <v>0.45562987025549445</v>
      </c>
      <c r="MT13" s="14">
        <f t="shared" si="12"/>
        <v>2.8592126208660073E-3</v>
      </c>
      <c r="MU13" s="14">
        <f t="shared" si="12"/>
        <v>2.763313384229461E-2</v>
      </c>
      <c r="MV13" s="14">
        <f t="shared" si="12"/>
        <v>5.7137121299522559E-2</v>
      </c>
      <c r="MW13" s="14">
        <f t="shared" si="12"/>
        <v>1.4749896539954825E-5</v>
      </c>
      <c r="MX13" s="14">
        <f t="shared" si="12"/>
        <v>0.14508625585137055</v>
      </c>
      <c r="MY13" s="14">
        <f t="shared" si="12"/>
        <v>1.9452599866717366E-2</v>
      </c>
      <c r="MZ13" s="14">
        <f t="shared" si="12"/>
        <v>2.5865457121571138E-4</v>
      </c>
      <c r="NA13" s="14">
        <f t="shared" si="12"/>
        <v>2.7153414639976173E-3</v>
      </c>
      <c r="NB13" s="14">
        <f t="shared" si="12"/>
        <v>3.683509419863918E-2</v>
      </c>
      <c r="NC13" s="14">
        <f t="shared" si="12"/>
        <v>1.3484644960634233</v>
      </c>
      <c r="ND13" s="14">
        <f t="shared" si="12"/>
        <v>3.6995723008255324E-3</v>
      </c>
      <c r="NE13" s="14">
        <f t="shared" si="12"/>
        <v>0.59184275998050018</v>
      </c>
      <c r="NF13" s="14">
        <f t="shared" si="12"/>
        <v>2.6801856170216992E-2</v>
      </c>
      <c r="NG13" s="14">
        <f t="shared" si="12"/>
        <v>0.33010704205805497</v>
      </c>
      <c r="NH13" s="14">
        <f t="shared" si="12"/>
        <v>1.9584004455221935E-2</v>
      </c>
      <c r="NI13" s="14">
        <f t="shared" si="12"/>
        <v>0.14018481363333202</v>
      </c>
      <c r="NJ13" s="14">
        <f t="shared" si="12"/>
        <v>1.403349829365891E-4</v>
      </c>
      <c r="NK13" s="14">
        <f t="shared" si="12"/>
        <v>6.4089818148250668E-2</v>
      </c>
      <c r="NL13" s="14">
        <f t="shared" si="12"/>
        <v>5.7130048262413996E-2</v>
      </c>
      <c r="NM13" s="14">
        <f t="shared" si="12"/>
        <v>0.14106746417234436</v>
      </c>
      <c r="NN13" s="14">
        <f t="shared" si="12"/>
        <v>0.30014989673684322</v>
      </c>
      <c r="NO13" s="14">
        <f t="shared" si="12"/>
        <v>6.0680837810755766E-4</v>
      </c>
      <c r="NP13" s="14">
        <f t="shared" si="12"/>
        <v>0.11378957595247194</v>
      </c>
      <c r="NQ13" s="14">
        <f t="shared" si="12"/>
        <v>2.6495031373277352E-2</v>
      </c>
      <c r="NR13" s="14">
        <f t="shared" si="12"/>
        <v>3.1294759137518513</v>
      </c>
      <c r="NS13" s="14">
        <f t="shared" si="12"/>
        <v>1.2037445264862627E-3</v>
      </c>
      <c r="NT13" s="14">
        <f t="shared" si="12"/>
        <v>1.1365679771736124</v>
      </c>
      <c r="NU13" s="14">
        <f t="shared" si="12"/>
        <v>2.6208278467600832</v>
      </c>
      <c r="NV13" s="14">
        <f t="shared" si="12"/>
        <v>3.1662897357766541E-2</v>
      </c>
      <c r="NW13" s="14">
        <f t="shared" si="12"/>
        <v>4.6893670736089861E-2</v>
      </c>
      <c r="NX13" s="14">
        <f t="shared" ref="NX13:OK13" si="13">(NX12-NX11)^2</f>
        <v>2.8450379680397757E-2</v>
      </c>
      <c r="NY13" s="14">
        <f t="shared" si="13"/>
        <v>0.2748154829277602</v>
      </c>
      <c r="NZ13" s="14">
        <f t="shared" si="13"/>
        <v>0.19274650375379471</v>
      </c>
      <c r="OA13" s="14">
        <f t="shared" si="13"/>
        <v>0.56345994593553728</v>
      </c>
      <c r="OB13" s="14">
        <f t="shared" si="13"/>
        <v>1.8360650950908428E-3</v>
      </c>
      <c r="OC13" s="14">
        <f t="shared" si="13"/>
        <v>3.6928166668493474E-2</v>
      </c>
      <c r="OD13" s="14">
        <f t="shared" si="13"/>
        <v>0.1349552348329382</v>
      </c>
      <c r="OE13" s="14">
        <f t="shared" si="13"/>
        <v>0.61737721151279445</v>
      </c>
      <c r="OF13" s="14">
        <f t="shared" si="13"/>
        <v>4.6142211717806324E-2</v>
      </c>
      <c r="OG13" s="14">
        <f t="shared" si="13"/>
        <v>0.6696519890577658</v>
      </c>
      <c r="OH13" s="14">
        <f t="shared" si="13"/>
        <v>3.2063270630384624E-2</v>
      </c>
      <c r="OI13" s="14">
        <f t="shared" si="13"/>
        <v>0.37622417707730044</v>
      </c>
      <c r="OJ13" s="14">
        <f t="shared" si="13"/>
        <v>0.39218826745353413</v>
      </c>
      <c r="OK13" s="14">
        <f t="shared" si="13"/>
        <v>3.0194936356255222E-2</v>
      </c>
    </row>
    <row r="15" spans="1:401" ht="15">
      <c r="B15" t="s">
        <v>11</v>
      </c>
      <c r="C15" t="s">
        <v>10</v>
      </c>
      <c r="D15" t="s">
        <v>9</v>
      </c>
      <c r="E15" t="s">
        <v>8</v>
      </c>
      <c r="F15" t="s">
        <v>12</v>
      </c>
    </row>
    <row r="16" spans="1:401">
      <c r="A16" t="s">
        <v>14</v>
      </c>
      <c r="B16" s="32" cm="1">
        <f t="array" ref="B16:F20">LINEST(B11:OK11,B7:OK10,1,1)</f>
        <v>0.45078772900647823</v>
      </c>
      <c r="C16" s="32">
        <v>-2.5194943169310841E-2</v>
      </c>
      <c r="D16" s="32">
        <v>-1.4722677633979579E-2</v>
      </c>
      <c r="E16" s="32">
        <v>-3.9291353370699954E-3</v>
      </c>
      <c r="F16" s="32">
        <v>-1.4424333023502347</v>
      </c>
    </row>
    <row r="17" spans="1:11" ht="15">
      <c r="A17" t="s">
        <v>13</v>
      </c>
      <c r="B17" s="32">
        <v>3.2107916851245491E-2</v>
      </c>
      <c r="C17" s="32">
        <v>1.2729740600325817E-2</v>
      </c>
      <c r="D17" s="32">
        <v>1.4322154883498353E-2</v>
      </c>
      <c r="E17" s="32">
        <v>3.4665939880781527E-3</v>
      </c>
      <c r="F17" s="32">
        <v>0.28730143639536987</v>
      </c>
    </row>
    <row r="18" spans="1:11" ht="15">
      <c r="A18" t="s">
        <v>15</v>
      </c>
      <c r="B18" s="33">
        <v>0.38635271230614476</v>
      </c>
      <c r="C18" s="32">
        <v>0.51360176498227195</v>
      </c>
      <c r="D18" s="32" t="e">
        <v>#N/A</v>
      </c>
      <c r="E18" s="32" t="e">
        <v>#N/A</v>
      </c>
      <c r="F18" s="32" t="e">
        <v>#N/A</v>
      </c>
    </row>
    <row r="19" spans="1:11" ht="15">
      <c r="A19" t="s">
        <v>16</v>
      </c>
      <c r="B19" s="32">
        <v>62.173061146594272</v>
      </c>
      <c r="C19" s="32">
        <v>395</v>
      </c>
      <c r="D19" s="32" t="e">
        <v>#N/A</v>
      </c>
      <c r="E19" s="32" t="e">
        <v>#N/A</v>
      </c>
      <c r="F19" s="32" t="e">
        <v>#N/A</v>
      </c>
    </row>
    <row r="20" spans="1:11" ht="15">
      <c r="A20" t="s">
        <v>17</v>
      </c>
      <c r="B20" s="32">
        <v>65.601724667802628</v>
      </c>
      <c r="C20" s="32">
        <v>104.19577533219741</v>
      </c>
      <c r="D20" s="32" t="e">
        <v>#N/A</v>
      </c>
      <c r="E20" s="32" t="e">
        <v>#N/A</v>
      </c>
      <c r="F20" s="32" t="e">
        <v>#N/A</v>
      </c>
    </row>
    <row r="22" spans="1:11">
      <c r="A22" t="s">
        <v>1971</v>
      </c>
      <c r="B22" s="19">
        <f>ABS(B16/B17)</f>
        <v>14.03976879269238</v>
      </c>
      <c r="C22" s="19">
        <f t="shared" ref="C22:E22" si="14">ABS(C16/C17)</f>
        <v>1.9792188985112531</v>
      </c>
      <c r="D22" s="19">
        <f t="shared" si="14"/>
        <v>1.0279652575844365</v>
      </c>
      <c r="E22" s="19">
        <f t="shared" si="14"/>
        <v>1.1334281864511833</v>
      </c>
    </row>
    <row r="23" spans="1:11">
      <c r="B23" s="58" t="s">
        <v>1974</v>
      </c>
      <c r="C23" s="58" t="s">
        <v>1974</v>
      </c>
      <c r="D23" s="59" t="s">
        <v>1975</v>
      </c>
      <c r="E23" s="59" t="s">
        <v>1975</v>
      </c>
    </row>
    <row r="24" spans="1:11">
      <c r="A24" t="s">
        <v>1972</v>
      </c>
      <c r="B24" s="19">
        <f>_xlfn.T.DIST.2T(2*ABS(B16/B17), $C$19)</f>
        <v>3.7245138963386762E-96</v>
      </c>
      <c r="C24" s="19">
        <f>_xlfn.T.DIST.2T(2*ABS(C16/C17), $C$19)</f>
        <v>8.9460725342103818E-5</v>
      </c>
      <c r="D24" s="19">
        <f>_xlfn.T.DIST.2T(2*ABS(D16/D17), $C$19)</f>
        <v>4.0445895219224343E-2</v>
      </c>
      <c r="E24" s="19">
        <f>_xlfn.T.DIST.2T(2*ABS(E16/E17), $C$19)</f>
        <v>2.3938971818620661E-2</v>
      </c>
    </row>
    <row r="25" spans="1:11">
      <c r="B25" s="58" t="s">
        <v>1976</v>
      </c>
      <c r="C25" s="58" t="s">
        <v>1976</v>
      </c>
      <c r="D25" s="59" t="s">
        <v>1977</v>
      </c>
      <c r="E25" s="59" t="s">
        <v>1977</v>
      </c>
    </row>
    <row r="26" spans="1:11">
      <c r="A26" t="s">
        <v>1916</v>
      </c>
      <c r="B26" s="56">
        <v>1.9670000000000001</v>
      </c>
    </row>
    <row r="27" spans="1:11" ht="15">
      <c r="A27" s="57" t="s">
        <v>1973</v>
      </c>
      <c r="B27" s="19">
        <v>0.05</v>
      </c>
      <c r="C27" s="60" t="s">
        <v>1985</v>
      </c>
      <c r="D27" s="61"/>
      <c r="E27" s="61"/>
    </row>
    <row r="28" spans="1:11" ht="15">
      <c r="J28" s="29" t="s">
        <v>7</v>
      </c>
      <c r="K28" s="7" t="s">
        <v>1922</v>
      </c>
    </row>
    <row r="29" spans="1:11" ht="15">
      <c r="A29" s="30" t="s">
        <v>1907</v>
      </c>
      <c r="B29" s="31">
        <f>B18</f>
        <v>0.38635271230614476</v>
      </c>
      <c r="E29" t="s">
        <v>5</v>
      </c>
      <c r="F29">
        <f>C20/C19</f>
        <v>0.26378677299290487</v>
      </c>
      <c r="I29" t="s">
        <v>0</v>
      </c>
      <c r="J29">
        <f>E16*SQRT(F30)/E17</f>
        <v>-0.73938937689217776</v>
      </c>
      <c r="K29">
        <f>J29^2</f>
        <v>0.54669665066100293</v>
      </c>
    </row>
    <row r="30" spans="1:11" ht="15">
      <c r="A30" s="30" t="s">
        <v>1908</v>
      </c>
      <c r="B30" s="31">
        <f>C18^2</f>
        <v>0.26378677299290493</v>
      </c>
      <c r="E30" t="s">
        <v>6</v>
      </c>
      <c r="F30">
        <f>VAR(B11:OK11)</f>
        <v>0.42555764411027575</v>
      </c>
      <c r="I30" t="s">
        <v>1</v>
      </c>
      <c r="J30">
        <f>D16*SQRT(F30)/D17</f>
        <v>-0.67059086791547651</v>
      </c>
      <c r="K30">
        <f t="shared" ref="K30:K32" si="15">J30^2</f>
        <v>0.44969211213163207</v>
      </c>
    </row>
    <row r="31" spans="1:11" ht="15">
      <c r="A31" s="30" t="s">
        <v>1921</v>
      </c>
      <c r="B31" s="31">
        <f>B18-SUM(K29:K32)</f>
        <v>-86.160917053002819</v>
      </c>
      <c r="F31">
        <f>1-F29/F30</f>
        <v>0.38013856255734613</v>
      </c>
      <c r="I31" t="s">
        <v>2</v>
      </c>
      <c r="J31">
        <f>C16*SQRT(F30)/C17</f>
        <v>-1.2911390819434923</v>
      </c>
      <c r="K31">
        <f t="shared" si="15"/>
        <v>1.6670401289218839</v>
      </c>
    </row>
    <row r="32" spans="1:11" ht="15">
      <c r="A32" s="30" t="s">
        <v>1923</v>
      </c>
      <c r="B32" s="37">
        <f>B18-Корреляция!F8</f>
        <v>-5.2011458130089561E-2</v>
      </c>
      <c r="I32" t="s">
        <v>3</v>
      </c>
      <c r="J32">
        <f>B16*SQRT(F30)/B17</f>
        <v>9.1588121977467392</v>
      </c>
      <c r="K32">
        <f t="shared" si="15"/>
        <v>83.883840873594451</v>
      </c>
    </row>
    <row r="34" spans="1:401" ht="15">
      <c r="F34" s="29" t="s">
        <v>1967</v>
      </c>
    </row>
    <row r="35" spans="1:401" ht="15">
      <c r="F35" s="19" t="s">
        <v>1933</v>
      </c>
      <c r="G35" s="19">
        <v>0.95</v>
      </c>
    </row>
    <row r="36" spans="1:401" ht="15">
      <c r="A36" s="41" t="s">
        <v>1925</v>
      </c>
      <c r="B36" s="41"/>
      <c r="C36" s="41"/>
      <c r="D36" s="41"/>
      <c r="F36" s="19" t="s">
        <v>1932</v>
      </c>
      <c r="G36" s="19">
        <f>C19</f>
        <v>395</v>
      </c>
    </row>
    <row r="37" spans="1:401" ht="15">
      <c r="A37" s="1" t="s">
        <v>1926</v>
      </c>
      <c r="B37" s="45" t="s">
        <v>1951</v>
      </c>
      <c r="C37" s="45"/>
      <c r="D37" s="45"/>
      <c r="F37" s="19" t="s">
        <v>1931</v>
      </c>
      <c r="G37" s="20">
        <f>(1/400)*SUM(B13:OK13)*SQRT(400/C18)</f>
        <v>7.2695388394232996</v>
      </c>
    </row>
    <row r="38" spans="1:401" ht="15">
      <c r="A38" s="1" t="s">
        <v>1927</v>
      </c>
      <c r="B38" s="46" t="s">
        <v>1947</v>
      </c>
      <c r="C38" s="46"/>
      <c r="D38" s="46"/>
      <c r="F38" s="19" t="s">
        <v>1916</v>
      </c>
      <c r="G38" s="21">
        <v>1.9670000000000001</v>
      </c>
    </row>
    <row r="39" spans="1:401" ht="15">
      <c r="A39" s="1" t="s">
        <v>1928</v>
      </c>
      <c r="B39" s="47" t="s">
        <v>1935</v>
      </c>
      <c r="C39" s="47"/>
      <c r="D39" s="47"/>
      <c r="F39" s="44" t="s">
        <v>1934</v>
      </c>
      <c r="G39" s="44"/>
      <c r="H39" s="44"/>
      <c r="I39" s="44"/>
    </row>
    <row r="41" spans="1:401" ht="15">
      <c r="A41" s="29" t="s">
        <v>1968</v>
      </c>
    </row>
    <row r="42" spans="1:401" ht="15">
      <c r="A42" s="19" t="s">
        <v>1929</v>
      </c>
      <c r="B42" s="22">
        <v>4.0700465032279864E-2</v>
      </c>
      <c r="C42" s="22">
        <v>1.223624711329391</v>
      </c>
      <c r="D42" s="22">
        <v>1.1269875545537955E-2</v>
      </c>
      <c r="E42" s="22">
        <v>5.0138024660681658E-2</v>
      </c>
      <c r="F42" s="22">
        <v>5.4118449309227955E-2</v>
      </c>
      <c r="G42" s="22">
        <v>0.1994503891485192</v>
      </c>
      <c r="H42" s="22">
        <v>0.14117908354685846</v>
      </c>
      <c r="I42" s="22">
        <v>0.45717580653891843</v>
      </c>
      <c r="J42" s="22">
        <v>3.5085736805248309</v>
      </c>
      <c r="K42" s="22">
        <v>8.7719800384878421E-2</v>
      </c>
      <c r="L42" s="22">
        <v>1.5228250397015688E-2</v>
      </c>
      <c r="M42" s="22">
        <v>1.1154104998196479</v>
      </c>
      <c r="N42" s="22">
        <v>0.10775526111061791</v>
      </c>
      <c r="O42" s="22">
        <v>5.5936009527235868E-2</v>
      </c>
      <c r="P42" s="22">
        <v>5.2066337760031597E-2</v>
      </c>
      <c r="Q42" s="22">
        <v>0.13184656817336468</v>
      </c>
      <c r="R42" s="22">
        <v>4.1639988650869972E-2</v>
      </c>
      <c r="S42" s="22">
        <v>0.19655305696063113</v>
      </c>
      <c r="T42" s="22">
        <v>0.33685397075620643</v>
      </c>
      <c r="U42" s="22">
        <v>0.18909154348313564</v>
      </c>
      <c r="V42" s="22">
        <v>3.4861075367430813E-2</v>
      </c>
      <c r="W42" s="22">
        <v>5.6086357605791719E-2</v>
      </c>
      <c r="X42" s="22">
        <v>0.93641991814606929</v>
      </c>
      <c r="Y42" s="22">
        <v>5.0453186799642814E-2</v>
      </c>
      <c r="Z42" s="22">
        <v>1.4785400267132095E-3</v>
      </c>
      <c r="AA42" s="22">
        <v>0.213465457656316</v>
      </c>
      <c r="AB42" s="22">
        <v>6.8895871968738198E-2</v>
      </c>
      <c r="AC42" s="22">
        <v>1.0369022925142858E-2</v>
      </c>
      <c r="AD42" s="22">
        <v>0.26534305777619333</v>
      </c>
      <c r="AE42" s="22">
        <v>0.20434650751520672</v>
      </c>
      <c r="AF42" s="22">
        <v>0.17804863881962732</v>
      </c>
      <c r="AG42" s="22">
        <v>1.0380271683609115E-3</v>
      </c>
      <c r="AH42" s="22">
        <v>0.39433865415881136</v>
      </c>
      <c r="AI42" s="22">
        <v>0.27156504731306874</v>
      </c>
      <c r="AJ42" s="22">
        <v>0.14127484170633131</v>
      </c>
      <c r="AK42" s="22">
        <v>0.53987577456973712</v>
      </c>
      <c r="AL42" s="22">
        <v>3.767207001933779E-2</v>
      </c>
      <c r="AM42" s="22">
        <v>1.5669181864082655</v>
      </c>
      <c r="AN42" s="22">
        <v>0.20930523668043871</v>
      </c>
      <c r="AO42" s="22">
        <v>3.4512109721877219E-3</v>
      </c>
      <c r="AP42" s="22">
        <v>0.19079405243324257</v>
      </c>
      <c r="AQ42" s="22">
        <v>0.36050096385016905</v>
      </c>
      <c r="AR42" s="22">
        <v>1.2205962086897248</v>
      </c>
      <c r="AS42" s="22">
        <v>1.2121994342691922E-2</v>
      </c>
      <c r="AT42" s="22">
        <v>2.8901441428746712E-2</v>
      </c>
      <c r="AU42" s="22">
        <v>0.48080923035922141</v>
      </c>
      <c r="AV42" s="22">
        <v>0.17064025697259777</v>
      </c>
      <c r="AW42" s="22">
        <v>3.4643981662808628E-3</v>
      </c>
      <c r="AX42" s="22">
        <v>0.10325238810316828</v>
      </c>
      <c r="AY42" s="22">
        <v>0.1309024251490829</v>
      </c>
      <c r="AZ42" s="22">
        <v>0.15131600467042211</v>
      </c>
      <c r="BA42" s="22">
        <v>1.1921866558598592E-2</v>
      </c>
      <c r="BB42" s="22">
        <v>2.9649377036476926E-3</v>
      </c>
      <c r="BC42" s="22">
        <v>0.29809895442477469</v>
      </c>
      <c r="BD42" s="22">
        <v>9.9456714417782317E-3</v>
      </c>
      <c r="BE42" s="22">
        <v>0.33937796737129494</v>
      </c>
      <c r="BF42" s="22">
        <v>0.23790284693323407</v>
      </c>
      <c r="BG42" s="22">
        <v>0.89542777667928231</v>
      </c>
      <c r="BH42" s="22">
        <v>0.41672597415601081</v>
      </c>
      <c r="BI42" s="22">
        <v>0.17255071069776862</v>
      </c>
      <c r="BJ42" s="22">
        <v>1.8645064988232624E-2</v>
      </c>
      <c r="BK42" s="22">
        <v>0.43654639695013403</v>
      </c>
      <c r="BL42" s="22">
        <v>1.8412177383236687E-2</v>
      </c>
      <c r="BM42" s="22">
        <v>2.3196154050572092E-2</v>
      </c>
      <c r="BN42" s="22">
        <v>0.25047942080677088</v>
      </c>
      <c r="BO42" s="22">
        <v>0.21326913490868685</v>
      </c>
      <c r="BP42" s="22">
        <v>1.9541776321227201E-2</v>
      </c>
      <c r="BQ42" s="22">
        <v>4.0353044736323469E-3</v>
      </c>
      <c r="BR42" s="22">
        <v>1.1180721832334959</v>
      </c>
      <c r="BS42" s="22">
        <v>1.6528883086465593E-2</v>
      </c>
      <c r="BT42" s="22">
        <v>4.0861914137182903E-2</v>
      </c>
      <c r="BU42" s="22">
        <v>0.16819862399642493</v>
      </c>
      <c r="BV42" s="22">
        <v>0.18999476484598807</v>
      </c>
      <c r="BW42" s="22">
        <v>5.6234933386598664E-2</v>
      </c>
      <c r="BX42" s="22">
        <v>0.37126977993899934</v>
      </c>
      <c r="BY42" s="22">
        <v>0.18212060153042425</v>
      </c>
      <c r="BZ42" s="22">
        <v>0.31914872848271514</v>
      </c>
      <c r="CA42" s="22">
        <v>9.4579779239480383E-2</v>
      </c>
      <c r="CB42" s="22">
        <v>9.0109042294827302E-2</v>
      </c>
      <c r="CC42" s="22">
        <v>6.8540841347802584E-2</v>
      </c>
      <c r="CD42" s="22">
        <v>0.6317453784284609</v>
      </c>
      <c r="CE42" s="22">
        <v>1.708244089247546E-4</v>
      </c>
      <c r="CF42" s="22">
        <v>0.60455181730536589</v>
      </c>
      <c r="CG42" s="22">
        <v>8.8406349576152454E-2</v>
      </c>
      <c r="CH42" s="22">
        <v>1.1007987001392361</v>
      </c>
      <c r="CI42" s="22">
        <v>0.14601206700233565</v>
      </c>
      <c r="CJ42" s="22">
        <v>0.55801048935012887</v>
      </c>
      <c r="CK42" s="22">
        <v>0.15568205902459439</v>
      </c>
      <c r="CL42" s="22">
        <v>0.10647238053598217</v>
      </c>
      <c r="CM42" s="22">
        <v>3.9345192941773535E-2</v>
      </c>
      <c r="CN42" s="22">
        <v>5.2091767372746081E-2</v>
      </c>
      <c r="CO42" s="22">
        <v>2.6597682640801097E-2</v>
      </c>
      <c r="CP42" s="22">
        <v>0.10587543922067479</v>
      </c>
      <c r="CQ42" s="22">
        <v>0.64160206112956919</v>
      </c>
      <c r="CR42" s="22">
        <v>0.98251352865515917</v>
      </c>
      <c r="CS42" s="22">
        <v>0.10534876453718815</v>
      </c>
      <c r="CT42" s="22">
        <v>2.5073531075247583E-5</v>
      </c>
      <c r="CU42" s="22">
        <v>1.2491759689707789E-2</v>
      </c>
      <c r="CV42" s="22">
        <v>0.53310413544430268</v>
      </c>
      <c r="CW42" s="22">
        <v>0.17688306164826822</v>
      </c>
      <c r="CX42" s="22">
        <v>0.10457894782692194</v>
      </c>
      <c r="CY42" s="22">
        <v>0.21914724194541149</v>
      </c>
      <c r="CZ42" s="22">
        <v>4.0561483748106385E-2</v>
      </c>
      <c r="DA42" s="22">
        <v>0.44643654328237486</v>
      </c>
      <c r="DB42" s="22">
        <v>3.3553352047467157E-2</v>
      </c>
      <c r="DC42" s="22">
        <v>0.58404561022099499</v>
      </c>
      <c r="DD42" s="22">
        <v>6.2780095143874018E-3</v>
      </c>
      <c r="DE42" s="22">
        <v>3.4038087439404764E-2</v>
      </c>
      <c r="DF42" s="22">
        <v>1.1094780466130443</v>
      </c>
      <c r="DG42" s="22">
        <v>5.6941793183038526E-3</v>
      </c>
      <c r="DH42" s="22">
        <v>0.12751759669739376</v>
      </c>
      <c r="DI42" s="22">
        <v>5.5328310064646419E-2</v>
      </c>
      <c r="DJ42" s="22">
        <v>7.7130241843597789E-3</v>
      </c>
      <c r="DK42" s="22">
        <v>5.3616965473010425E-2</v>
      </c>
      <c r="DL42" s="22">
        <v>9.002561283518988E-2</v>
      </c>
      <c r="DM42" s="22">
        <v>8.1645810267998498E-2</v>
      </c>
      <c r="DN42" s="22">
        <v>4.4007471583211062E-2</v>
      </c>
      <c r="DO42" s="22">
        <v>2.631850855119292E-3</v>
      </c>
      <c r="DP42" s="22">
        <v>1.8143919251162191</v>
      </c>
      <c r="DQ42" s="22">
        <v>0.36730014176888842</v>
      </c>
      <c r="DR42" s="22">
        <v>0.18496522572678012</v>
      </c>
      <c r="DS42" s="22">
        <v>0.29688694251419506</v>
      </c>
      <c r="DT42" s="22">
        <v>1.9407566854524577E-2</v>
      </c>
      <c r="DU42" s="22">
        <v>2.1195020117648882E-3</v>
      </c>
      <c r="DV42" s="22">
        <v>3.9303000868869752E-2</v>
      </c>
      <c r="DW42" s="22">
        <v>2.0012619005567951E-2</v>
      </c>
      <c r="DX42" s="22">
        <v>9.3179225801341484E-2</v>
      </c>
      <c r="DY42" s="22">
        <v>1.9482957611338456</v>
      </c>
      <c r="DZ42" s="22">
        <v>6.5755147778597506E-2</v>
      </c>
      <c r="EA42" s="22">
        <v>0.53352354105785271</v>
      </c>
      <c r="EB42" s="22">
        <v>0.61140166745590985</v>
      </c>
      <c r="EC42" s="22">
        <v>1.1491320738360864</v>
      </c>
      <c r="ED42" s="22">
        <v>8.3273435482125541E-2</v>
      </c>
      <c r="EE42" s="22">
        <v>0.49937193959679127</v>
      </c>
      <c r="EF42" s="22">
        <v>0.16074376803214782</v>
      </c>
      <c r="EG42" s="22">
        <v>0.29013899745734101</v>
      </c>
      <c r="EH42" s="22">
        <v>7.2556035767675234E-2</v>
      </c>
      <c r="EI42" s="22">
        <v>0.10525237123614262</v>
      </c>
      <c r="EJ42" s="22">
        <v>3.0038954804557445E-2</v>
      </c>
      <c r="EK42" s="22">
        <v>3.8373165280735592E-3</v>
      </c>
      <c r="EL42" s="22">
        <v>7.6257763713016413E-3</v>
      </c>
      <c r="EM42" s="22">
        <v>1.7415235114161161</v>
      </c>
      <c r="EN42" s="22">
        <v>3.6008790323958937E-5</v>
      </c>
      <c r="EO42" s="22">
        <v>8.5471508207294739E-2</v>
      </c>
      <c r="EP42" s="22">
        <v>5.7469036103141871E-2</v>
      </c>
      <c r="EQ42" s="22">
        <v>2.1029452297951928E-2</v>
      </c>
      <c r="ER42" s="22">
        <v>2.6155024661420971</v>
      </c>
      <c r="ES42" s="22">
        <v>4.1629687239601258E-3</v>
      </c>
      <c r="ET42" s="22">
        <v>0.15322946294923359</v>
      </c>
      <c r="EU42" s="22">
        <v>0.11904042761233616</v>
      </c>
      <c r="EV42" s="22">
        <v>0.48445637794005458</v>
      </c>
      <c r="EW42" s="22">
        <v>1.6149345009497603E-2</v>
      </c>
      <c r="EX42" s="22">
        <v>0.22958569945898877</v>
      </c>
      <c r="EY42" s="22">
        <v>3.5677933239309195E-3</v>
      </c>
      <c r="EZ42" s="22">
        <v>1.4970179144978779E-2</v>
      </c>
      <c r="FA42" s="22">
        <v>2.002422035128645E-3</v>
      </c>
      <c r="FB42" s="22">
        <v>0.11817413831615226</v>
      </c>
      <c r="FC42" s="22">
        <v>1.19815786798287E-2</v>
      </c>
      <c r="FD42" s="22">
        <v>1.5877696753880739E-2</v>
      </c>
      <c r="FE42" s="22">
        <v>2.5779724497851399E-2</v>
      </c>
      <c r="FF42" s="22">
        <v>4.8597699770565978E-5</v>
      </c>
      <c r="FG42" s="22">
        <v>0.14469138695484687</v>
      </c>
      <c r="FH42" s="22">
        <v>0.69361408004091651</v>
      </c>
      <c r="FI42" s="22">
        <v>8.771589446018728E-2</v>
      </c>
      <c r="FJ42" s="22">
        <v>1.4337212299664785E-2</v>
      </c>
      <c r="FK42" s="22">
        <v>5.3762767926450045E-2</v>
      </c>
      <c r="FL42" s="22">
        <v>1.3372661050812265</v>
      </c>
      <c r="FM42" s="22">
        <v>4.0073694774684747E-2</v>
      </c>
      <c r="FN42" s="22">
        <v>1.3631915200830368E-2</v>
      </c>
      <c r="FO42" s="22">
        <v>0.1499324998971826</v>
      </c>
      <c r="FP42" s="22">
        <v>0.64506532685171769</v>
      </c>
      <c r="FQ42" s="22">
        <v>0.63276373672583275</v>
      </c>
      <c r="FR42" s="22">
        <v>8.1275889004900154E-2</v>
      </c>
      <c r="FS42" s="22">
        <v>0.3625244254538077</v>
      </c>
      <c r="FT42" s="22">
        <v>4.9586673719531514E-3</v>
      </c>
      <c r="FU42" s="22">
        <v>0.84054367317000667</v>
      </c>
      <c r="FV42" s="22">
        <v>0.22228757017254205</v>
      </c>
      <c r="FW42" s="22">
        <v>0.17650518800711143</v>
      </c>
      <c r="FX42" s="22">
        <v>2.5169638100856782E-2</v>
      </c>
      <c r="FY42" s="22">
        <v>1.6752056381845157E-2</v>
      </c>
      <c r="FZ42" s="22">
        <v>3.0828804679663355E-3</v>
      </c>
      <c r="GA42" s="22">
        <v>5.8453641436641739E-3</v>
      </c>
      <c r="GB42" s="22">
        <v>7.3246412778198156E-3</v>
      </c>
      <c r="GC42" s="22">
        <v>1.4894541481934895E-2</v>
      </c>
      <c r="GD42" s="22">
        <v>0.56802317141190428</v>
      </c>
      <c r="GE42" s="22">
        <v>6.6048968083131786E-4</v>
      </c>
      <c r="GF42" s="22">
        <v>3.2031915751875001E-2</v>
      </c>
      <c r="GG42" s="22">
        <v>1.1369898968611463E-6</v>
      </c>
      <c r="GH42" s="22">
        <v>0.38782395613939047</v>
      </c>
      <c r="GI42" s="22">
        <v>1.1661195693933079E-3</v>
      </c>
      <c r="GJ42" s="22">
        <v>7.7445279019429328E-3</v>
      </c>
      <c r="GK42" s="22">
        <v>5.4132166245496126E-2</v>
      </c>
      <c r="GL42" s="22">
        <v>7.6472584786021022E-2</v>
      </c>
      <c r="GM42" s="22">
        <v>0.64298936044096244</v>
      </c>
      <c r="GN42" s="22">
        <v>6.1084393259813921E-2</v>
      </c>
      <c r="GO42" s="22">
        <v>0.27378493472714172</v>
      </c>
      <c r="GP42" s="22">
        <v>1.8046876244927345E-5</v>
      </c>
      <c r="GQ42" s="22">
        <v>0.18449020074301814</v>
      </c>
      <c r="GR42" s="22">
        <v>0.14588248620655861</v>
      </c>
      <c r="GS42" s="22">
        <v>5.4615141142897025E-3</v>
      </c>
      <c r="GT42" s="22">
        <v>6.555915963194027E-2</v>
      </c>
      <c r="GU42" s="22">
        <v>0.19896567070294047</v>
      </c>
      <c r="GV42" s="22">
        <v>1.8549064203297119E-3</v>
      </c>
      <c r="GW42" s="22">
        <v>0.17953040982430252</v>
      </c>
      <c r="GX42" s="22">
        <v>0.17518660005637243</v>
      </c>
      <c r="GY42" s="22">
        <v>0.36885418122809377</v>
      </c>
      <c r="GZ42" s="22">
        <v>1.5454094326811472E-2</v>
      </c>
      <c r="HA42" s="22">
        <v>6.1609939409524174E-2</v>
      </c>
      <c r="HB42" s="22">
        <v>8.3463377738286701E-2</v>
      </c>
      <c r="HC42" s="22">
        <v>0.18921917621816789</v>
      </c>
      <c r="HD42" s="22">
        <v>0.22132737585307338</v>
      </c>
      <c r="HE42" s="22">
        <v>1.4622512488897404E-2</v>
      </c>
      <c r="HF42" s="22">
        <v>0.24619055590109268</v>
      </c>
      <c r="HG42" s="22">
        <v>0.15478588397037324</v>
      </c>
      <c r="HH42" s="22">
        <v>0.20621936726945023</v>
      </c>
      <c r="HI42" s="22">
        <v>0.13522614151600784</v>
      </c>
      <c r="HJ42" s="22">
        <v>1.4251807057133139</v>
      </c>
      <c r="HK42" s="22">
        <v>2.8844151723877255E-2</v>
      </c>
      <c r="HL42" s="22">
        <v>5.9154632907737217E-2</v>
      </c>
      <c r="HM42" s="22">
        <v>2.8250003761280274E-2</v>
      </c>
      <c r="HN42" s="22">
        <v>8.7617202439490066E-6</v>
      </c>
      <c r="HO42" s="22">
        <v>3.9742428501695209E-3</v>
      </c>
      <c r="HP42" s="22">
        <v>9.8198980907986969E-2</v>
      </c>
      <c r="HQ42" s="22">
        <v>7.9504266712419253E-2</v>
      </c>
      <c r="HR42" s="22">
        <v>5.0911687430576502E-2</v>
      </c>
      <c r="HS42" s="22">
        <v>0.17512248999002392</v>
      </c>
      <c r="HT42" s="22">
        <v>0.34769289029855133</v>
      </c>
      <c r="HU42" s="22">
        <v>1.3435578329831041E-3</v>
      </c>
      <c r="HV42" s="22">
        <v>9.2662234399156135E-2</v>
      </c>
      <c r="HW42" s="22">
        <v>0.16944884481908382</v>
      </c>
      <c r="HX42" s="22">
        <v>3.4656789228751719E-2</v>
      </c>
      <c r="HY42" s="22">
        <v>2.9261207529447775E-2</v>
      </c>
      <c r="HZ42" s="22">
        <v>0.1208112114021315</v>
      </c>
      <c r="IA42" s="22">
        <v>0.14654300461007716</v>
      </c>
      <c r="IB42" s="22">
        <v>0.26071059576625721</v>
      </c>
      <c r="IC42" s="22">
        <v>1.0129669980278717E-2</v>
      </c>
      <c r="ID42" s="22">
        <v>0.17000037081283151</v>
      </c>
      <c r="IE42" s="22">
        <v>0.70687665618080331</v>
      </c>
      <c r="IF42" s="22">
        <v>0.2185287311221871</v>
      </c>
      <c r="IG42" s="22">
        <v>0.21421693185827126</v>
      </c>
      <c r="IH42" s="22">
        <v>6.2234842502580934E-3</v>
      </c>
      <c r="II42" s="22">
        <v>6.0333632341256785E-2</v>
      </c>
      <c r="IJ42" s="22">
        <v>7.1986477020781936E-4</v>
      </c>
      <c r="IK42" s="22">
        <v>3.4021736293987858E-3</v>
      </c>
      <c r="IL42" s="22">
        <v>3.9916526066442533E-2</v>
      </c>
      <c r="IM42" s="22">
        <v>0.17134090554281964</v>
      </c>
      <c r="IN42" s="22">
        <v>8.3982717395980441E-2</v>
      </c>
      <c r="IO42" s="22">
        <v>0.17737309802649856</v>
      </c>
      <c r="IP42" s="22">
        <v>0.84031972348688877</v>
      </c>
      <c r="IQ42" s="22">
        <v>7.6202127302492834E-5</v>
      </c>
      <c r="IR42" s="22">
        <v>0.23478730015215088</v>
      </c>
      <c r="IS42" s="22">
        <v>9.9568377968659819E-2</v>
      </c>
      <c r="IT42" s="22">
        <v>1.1146510776396508E-2</v>
      </c>
      <c r="IU42" s="22">
        <v>3.2837813973761412E-2</v>
      </c>
      <c r="IV42" s="22">
        <v>0.66409846980043263</v>
      </c>
      <c r="IW42" s="22">
        <v>2.3486570526054771E-2</v>
      </c>
      <c r="IX42" s="22">
        <v>0.15038135266692446</v>
      </c>
      <c r="IY42" s="22">
        <v>1.7655513285960904</v>
      </c>
      <c r="IZ42" s="22">
        <v>0.5815553716678713</v>
      </c>
      <c r="JA42" s="22">
        <v>0.10507158687903657</v>
      </c>
      <c r="JB42" s="22">
        <v>0.73689671200170659</v>
      </c>
      <c r="JC42" s="22">
        <v>5.3533068105483762E-3</v>
      </c>
      <c r="JD42" s="22">
        <v>0.76335492082157885</v>
      </c>
      <c r="JE42" s="22">
        <v>0.6950481711744948</v>
      </c>
      <c r="JF42" s="22">
        <v>0.21471027017715733</v>
      </c>
      <c r="JG42" s="22">
        <v>0.1312410731397495</v>
      </c>
      <c r="JH42" s="22">
        <v>1.3259612480387978E-2</v>
      </c>
      <c r="JI42" s="22">
        <v>2.0318192219633854E-3</v>
      </c>
      <c r="JJ42" s="22">
        <v>0.10047622388349026</v>
      </c>
      <c r="JK42" s="22">
        <v>2.7298616038935537E-2</v>
      </c>
      <c r="JL42" s="22">
        <v>3.6532700945901962E-2</v>
      </c>
      <c r="JM42" s="22">
        <v>0.38272739427708419</v>
      </c>
      <c r="JN42" s="22">
        <v>3.8172436999351501E-2</v>
      </c>
      <c r="JO42" s="22">
        <v>2.4676893752541358</v>
      </c>
      <c r="JP42" s="22">
        <v>9.9561724912745606E-2</v>
      </c>
      <c r="JQ42" s="22">
        <v>7.5297539880247524E-3</v>
      </c>
      <c r="JR42" s="22">
        <v>1.5530680137345135E-2</v>
      </c>
      <c r="JS42" s="22">
        <v>0.74008663228371041</v>
      </c>
      <c r="JT42" s="22">
        <v>1.4790008411756739E-3</v>
      </c>
      <c r="JU42" s="22">
        <v>0.20164764765967766</v>
      </c>
      <c r="JV42" s="22">
        <v>0.22716616804701345</v>
      </c>
      <c r="JW42" s="22">
        <v>0.79972449315882799</v>
      </c>
      <c r="JX42" s="22">
        <v>0.15209054137693517</v>
      </c>
      <c r="JY42" s="22">
        <v>5.2617846409987602E-2</v>
      </c>
      <c r="JZ42" s="22">
        <v>1.385069039265294E-3</v>
      </c>
      <c r="KA42" s="22">
        <v>0.18905795347037607</v>
      </c>
      <c r="KB42" s="22">
        <v>7.6580351885970621E-2</v>
      </c>
      <c r="KC42" s="22">
        <v>2.245161451524375E-3</v>
      </c>
      <c r="KD42" s="22">
        <v>2.4144751006703592E-2</v>
      </c>
      <c r="KE42" s="22">
        <v>0.21451799538888627</v>
      </c>
      <c r="KF42" s="22">
        <v>6.3082469623715345E-2</v>
      </c>
      <c r="KG42" s="22">
        <v>0.75284576118587254</v>
      </c>
      <c r="KH42" s="22">
        <v>8.0107218599957244E-2</v>
      </c>
      <c r="KI42" s="22">
        <v>3.8231064351829186E-2</v>
      </c>
      <c r="KJ42" s="22">
        <v>6.7704979042629995E-2</v>
      </c>
      <c r="KK42" s="22">
        <v>4.0649165079735208E-4</v>
      </c>
      <c r="KL42" s="22">
        <v>0.19470030565236418</v>
      </c>
      <c r="KM42" s="22">
        <v>7.6193658778599002E-2</v>
      </c>
      <c r="KN42" s="22">
        <v>0.75892220269181343</v>
      </c>
      <c r="KO42" s="22">
        <v>1.191682621258902</v>
      </c>
      <c r="KP42" s="22">
        <v>4.3520707414377781E-2</v>
      </c>
      <c r="KQ42" s="22">
        <v>0.25271386081768621</v>
      </c>
      <c r="KR42" s="22">
        <v>1.4867179333605058E-2</v>
      </c>
      <c r="KS42" s="22">
        <v>0.22823286394556105</v>
      </c>
      <c r="KT42" s="22">
        <v>0.17224973263001553</v>
      </c>
      <c r="KU42" s="22">
        <v>8.7582798188378566E-2</v>
      </c>
      <c r="KV42" s="22">
        <v>0.17203855501002757</v>
      </c>
      <c r="KW42" s="22">
        <v>0.47949904195923576</v>
      </c>
      <c r="KX42" s="22">
        <v>1.2368312802969813E-2</v>
      </c>
      <c r="KY42" s="22">
        <v>0.3508879816932563</v>
      </c>
      <c r="KZ42" s="22">
        <v>0.18412092715931927</v>
      </c>
      <c r="LA42" s="22">
        <v>0.11304607599474793</v>
      </c>
      <c r="LB42" s="22">
        <v>3.508503383751909E-2</v>
      </c>
      <c r="LC42" s="22">
        <v>3.7151542499000946E-3</v>
      </c>
      <c r="LD42" s="22">
        <v>0.23500806773834046</v>
      </c>
      <c r="LE42" s="22">
        <v>0.68969208251481295</v>
      </c>
      <c r="LF42" s="22">
        <v>0.17911513423166828</v>
      </c>
      <c r="LG42" s="22">
        <v>5.6695244350842304E-3</v>
      </c>
      <c r="LH42" s="22">
        <v>0.10459319229149461</v>
      </c>
      <c r="LI42" s="22">
        <v>9.7847897581440808E-4</v>
      </c>
      <c r="LJ42" s="22">
        <v>4.1348382483945845E-3</v>
      </c>
      <c r="LK42" s="22">
        <v>1.1473640386228608E-2</v>
      </c>
      <c r="LL42" s="22">
        <v>1.323444405674572</v>
      </c>
      <c r="LM42" s="22">
        <v>4.4747877614733499E-2</v>
      </c>
      <c r="LN42" s="22">
        <v>0.2710500050609827</v>
      </c>
      <c r="LO42" s="22">
        <v>0.69213010027276245</v>
      </c>
      <c r="LP42" s="22">
        <v>0.18207019693144419</v>
      </c>
      <c r="LQ42" s="22">
        <v>1.9181047088872021E-2</v>
      </c>
      <c r="LR42" s="22">
        <v>1.2339179876808765E-3</v>
      </c>
      <c r="LS42" s="22">
        <v>4.4686495458057723E-2</v>
      </c>
      <c r="LT42" s="22">
        <v>0.10812396913513712</v>
      </c>
      <c r="LU42" s="22">
        <v>0.24133849260573115</v>
      </c>
      <c r="LV42" s="22">
        <v>1.5078564833061909</v>
      </c>
      <c r="LW42" s="22">
        <v>5.7687496135542957E-2</v>
      </c>
      <c r="LX42" s="22">
        <v>0.10310556104785336</v>
      </c>
      <c r="LY42" s="22">
        <v>0.62953897880740373</v>
      </c>
      <c r="LZ42" s="22">
        <v>4.5298447212798257E-2</v>
      </c>
      <c r="MA42" s="22">
        <v>9.8549169642542706E-2</v>
      </c>
      <c r="MB42" s="22">
        <v>1.0423526924770379</v>
      </c>
      <c r="MC42" s="22">
        <v>5.6848731214317938E-2</v>
      </c>
      <c r="MD42" s="22">
        <v>0.21442012294425905</v>
      </c>
      <c r="ME42" s="22">
        <v>0.59804851730970687</v>
      </c>
      <c r="MF42" s="22">
        <v>0.33122114095872135</v>
      </c>
      <c r="MG42" s="22">
        <v>0.20702580247811317</v>
      </c>
      <c r="MH42" s="22">
        <v>7.0577241852344971E-2</v>
      </c>
      <c r="MI42" s="22">
        <v>0.13031215320792378</v>
      </c>
      <c r="MJ42" s="22">
        <v>0.23367029612631257</v>
      </c>
      <c r="MK42" s="22">
        <v>0.2040130094344762</v>
      </c>
      <c r="ML42" s="22">
        <v>0.26048377353688773</v>
      </c>
      <c r="MM42" s="22">
        <v>4.7685679870639076E-2</v>
      </c>
      <c r="MN42" s="22">
        <v>0.36449214279695236</v>
      </c>
      <c r="MO42" s="22">
        <v>2.1639632521755922E-2</v>
      </c>
      <c r="MP42" s="22">
        <v>0.27130406114065519</v>
      </c>
      <c r="MQ42" s="22">
        <v>0.24098541334490831</v>
      </c>
      <c r="MR42" s="22">
        <v>3.8328402180036437E-4</v>
      </c>
      <c r="MS42" s="22">
        <v>0.45562987025549445</v>
      </c>
      <c r="MT42" s="22">
        <v>2.8592126208660073E-3</v>
      </c>
      <c r="MU42" s="22">
        <v>2.763313384229461E-2</v>
      </c>
      <c r="MV42" s="22">
        <v>5.7137121299522559E-2</v>
      </c>
      <c r="MW42" s="22">
        <v>1.4749896539954825E-5</v>
      </c>
      <c r="MX42" s="22">
        <v>0.14508625585137055</v>
      </c>
      <c r="MY42" s="22">
        <v>1.9452599866717366E-2</v>
      </c>
      <c r="MZ42" s="22">
        <v>2.5865457121571138E-4</v>
      </c>
      <c r="NA42" s="22">
        <v>2.7153414639976173E-3</v>
      </c>
      <c r="NB42" s="22">
        <v>3.683509419863918E-2</v>
      </c>
      <c r="NC42" s="22">
        <v>1.3484644960634233</v>
      </c>
      <c r="ND42" s="22">
        <v>3.6995723008255324E-3</v>
      </c>
      <c r="NE42" s="22">
        <v>0.59184275998050018</v>
      </c>
      <c r="NF42" s="22">
        <v>2.6801856170216992E-2</v>
      </c>
      <c r="NG42" s="22">
        <v>0.33010704205805497</v>
      </c>
      <c r="NH42" s="22">
        <v>1.9584004455221935E-2</v>
      </c>
      <c r="NI42" s="22">
        <v>0.14018481363333202</v>
      </c>
      <c r="NJ42" s="22">
        <v>1.403349829365891E-4</v>
      </c>
      <c r="NK42" s="22">
        <v>6.4089818148250668E-2</v>
      </c>
      <c r="NL42" s="22">
        <v>5.7130048262413996E-2</v>
      </c>
      <c r="NM42" s="22">
        <v>0.14106746417234436</v>
      </c>
      <c r="NN42" s="22">
        <v>0.30014989673684322</v>
      </c>
      <c r="NO42" s="22">
        <v>6.0680837810755766E-4</v>
      </c>
      <c r="NP42" s="22">
        <v>0.11378957595247194</v>
      </c>
      <c r="NQ42" s="22">
        <v>2.6495031373277352E-2</v>
      </c>
      <c r="NR42" s="22">
        <v>3.1294759137518513</v>
      </c>
      <c r="NS42" s="22">
        <v>1.2037445264862627E-3</v>
      </c>
      <c r="NT42" s="22">
        <v>1.1365679771736124</v>
      </c>
      <c r="NU42" s="22">
        <v>2.6208278467600832</v>
      </c>
      <c r="NV42" s="22">
        <v>3.1662897357766541E-2</v>
      </c>
      <c r="NW42" s="22">
        <v>4.6893670736089861E-2</v>
      </c>
      <c r="NX42" s="22">
        <v>2.8450379680397757E-2</v>
      </c>
      <c r="NY42" s="22">
        <v>0.2748154829277602</v>
      </c>
      <c r="NZ42" s="22">
        <v>0.19274650375379471</v>
      </c>
      <c r="OA42" s="22">
        <v>0.56345994593553728</v>
      </c>
      <c r="OB42" s="22">
        <v>1.8360650950908428E-3</v>
      </c>
      <c r="OC42" s="22">
        <v>3.6928166668493474E-2</v>
      </c>
      <c r="OD42" s="22">
        <v>0.1349552348329382</v>
      </c>
      <c r="OE42" s="22">
        <v>0.61737721151279445</v>
      </c>
      <c r="OF42" s="22">
        <v>4.6142211717806324E-2</v>
      </c>
      <c r="OG42" s="22">
        <v>0.6696519890577658</v>
      </c>
      <c r="OH42" s="22">
        <v>3.2063270630384624E-2</v>
      </c>
      <c r="OI42" s="22">
        <v>0.37622417707730044</v>
      </c>
      <c r="OJ42" s="22">
        <v>0.39218826745353413</v>
      </c>
      <c r="OK42" s="22">
        <v>3.0194936356255222E-2</v>
      </c>
    </row>
    <row r="43" spans="1:401">
      <c r="A43" s="19" t="s">
        <v>1936</v>
      </c>
      <c r="B43" s="22"/>
      <c r="C43" s="22">
        <f>C42-B42</f>
        <v>1.182924246297111</v>
      </c>
      <c r="D43" s="22">
        <f t="shared" ref="D43:BO43" si="16">D42-C42</f>
        <v>-1.2123548357838529</v>
      </c>
      <c r="E43" s="22">
        <f t="shared" si="16"/>
        <v>3.8868149115143705E-2</v>
      </c>
      <c r="F43" s="22">
        <f t="shared" si="16"/>
        <v>3.9804246485462963E-3</v>
      </c>
      <c r="G43" s="22">
        <f t="shared" si="16"/>
        <v>0.14533193983929124</v>
      </c>
      <c r="H43" s="22">
        <f t="shared" si="16"/>
        <v>-5.8271305601660744E-2</v>
      </c>
      <c r="I43" s="22">
        <f t="shared" si="16"/>
        <v>0.31599672299205994</v>
      </c>
      <c r="J43" s="22">
        <f t="shared" si="16"/>
        <v>3.0513978739859127</v>
      </c>
      <c r="K43" s="22">
        <f t="shared" si="16"/>
        <v>-3.4208538801399526</v>
      </c>
      <c r="L43" s="22">
        <f t="shared" si="16"/>
        <v>-7.2491549987862738E-2</v>
      </c>
      <c r="M43" s="22">
        <f t="shared" si="16"/>
        <v>1.1001822494226323</v>
      </c>
      <c r="N43" s="22">
        <f t="shared" si="16"/>
        <v>-1.0076552387090301</v>
      </c>
      <c r="O43" s="22">
        <f t="shared" si="16"/>
        <v>-5.1819251583382041E-2</v>
      </c>
      <c r="P43" s="22">
        <f t="shared" si="16"/>
        <v>-3.8696717672042705E-3</v>
      </c>
      <c r="Q43" s="22">
        <f t="shared" si="16"/>
        <v>7.9780230413333084E-2</v>
      </c>
      <c r="R43" s="22">
        <f t="shared" si="16"/>
        <v>-9.0206579522494709E-2</v>
      </c>
      <c r="S43" s="22">
        <f t="shared" si="16"/>
        <v>0.15491306830976115</v>
      </c>
      <c r="T43" s="22">
        <f t="shared" si="16"/>
        <v>0.1403009137955753</v>
      </c>
      <c r="U43" s="22">
        <f t="shared" si="16"/>
        <v>-0.14776242727307079</v>
      </c>
      <c r="V43" s="22">
        <f t="shared" si="16"/>
        <v>-0.15423046811570484</v>
      </c>
      <c r="W43" s="22">
        <f t="shared" si="16"/>
        <v>2.1225282238360905E-2</v>
      </c>
      <c r="X43" s="22">
        <f t="shared" si="16"/>
        <v>0.88033356054027756</v>
      </c>
      <c r="Y43" s="22">
        <f t="shared" si="16"/>
        <v>-0.88596673134642645</v>
      </c>
      <c r="Z43" s="22">
        <f t="shared" si="16"/>
        <v>-4.8974646772929606E-2</v>
      </c>
      <c r="AA43" s="22">
        <f t="shared" si="16"/>
        <v>0.21198691762960278</v>
      </c>
      <c r="AB43" s="22">
        <f t="shared" si="16"/>
        <v>-0.1445695856875778</v>
      </c>
      <c r="AC43" s="22">
        <f t="shared" si="16"/>
        <v>-5.8526849043595341E-2</v>
      </c>
      <c r="AD43" s="22">
        <f t="shared" si="16"/>
        <v>0.25497403485105047</v>
      </c>
      <c r="AE43" s="22">
        <f t="shared" si="16"/>
        <v>-6.0996550260986604E-2</v>
      </c>
      <c r="AF43" s="22">
        <f t="shared" si="16"/>
        <v>-2.6297868695579402E-2</v>
      </c>
      <c r="AG43" s="22">
        <f t="shared" si="16"/>
        <v>-0.17701061165126641</v>
      </c>
      <c r="AH43" s="22">
        <f t="shared" si="16"/>
        <v>0.39330062699045043</v>
      </c>
      <c r="AI43" s="22">
        <f t="shared" si="16"/>
        <v>-0.12277360684574262</v>
      </c>
      <c r="AJ43" s="22">
        <f t="shared" si="16"/>
        <v>-0.13029020560673743</v>
      </c>
      <c r="AK43" s="22">
        <f t="shared" si="16"/>
        <v>0.39860093286340581</v>
      </c>
      <c r="AL43" s="22">
        <f t="shared" si="16"/>
        <v>-0.50220370455039931</v>
      </c>
      <c r="AM43" s="22">
        <f t="shared" si="16"/>
        <v>1.5292461163889277</v>
      </c>
      <c r="AN43" s="22">
        <f t="shared" si="16"/>
        <v>-1.3576129497278269</v>
      </c>
      <c r="AO43" s="22">
        <f t="shared" si="16"/>
        <v>-0.20585402570825098</v>
      </c>
      <c r="AP43" s="22">
        <f t="shared" si="16"/>
        <v>0.18734284146105484</v>
      </c>
      <c r="AQ43" s="22">
        <f t="shared" si="16"/>
        <v>0.16970691141692648</v>
      </c>
      <c r="AR43" s="22">
        <f t="shared" si="16"/>
        <v>0.86009524483955579</v>
      </c>
      <c r="AS43" s="22">
        <f t="shared" si="16"/>
        <v>-1.2084742143470328</v>
      </c>
      <c r="AT43" s="22">
        <f t="shared" si="16"/>
        <v>1.6779447086054791E-2</v>
      </c>
      <c r="AU43" s="22">
        <f t="shared" si="16"/>
        <v>0.45190778893047467</v>
      </c>
      <c r="AV43" s="22">
        <f t="shared" si="16"/>
        <v>-0.31016897338662364</v>
      </c>
      <c r="AW43" s="22">
        <f t="shared" si="16"/>
        <v>-0.16717585880631691</v>
      </c>
      <c r="AX43" s="22">
        <f t="shared" si="16"/>
        <v>9.9787989936887422E-2</v>
      </c>
      <c r="AY43" s="22">
        <f t="shared" si="16"/>
        <v>2.7650037045914622E-2</v>
      </c>
      <c r="AZ43" s="22">
        <f t="shared" si="16"/>
        <v>2.0413579521339209E-2</v>
      </c>
      <c r="BA43" s="22">
        <f t="shared" si="16"/>
        <v>-0.13939413811182352</v>
      </c>
      <c r="BB43" s="22">
        <f t="shared" si="16"/>
        <v>-8.9569288549508994E-3</v>
      </c>
      <c r="BC43" s="22">
        <f t="shared" si="16"/>
        <v>0.29513401672112699</v>
      </c>
      <c r="BD43" s="22">
        <f t="shared" si="16"/>
        <v>-0.28815328298299647</v>
      </c>
      <c r="BE43" s="22">
        <f t="shared" si="16"/>
        <v>0.32943229592951673</v>
      </c>
      <c r="BF43" s="22">
        <f t="shared" si="16"/>
        <v>-0.10147512043806087</v>
      </c>
      <c r="BG43" s="22">
        <f t="shared" si="16"/>
        <v>0.65752492974604826</v>
      </c>
      <c r="BH43" s="22">
        <f t="shared" si="16"/>
        <v>-0.47870180252327149</v>
      </c>
      <c r="BI43" s="22">
        <f t="shared" si="16"/>
        <v>-0.2441752634582422</v>
      </c>
      <c r="BJ43" s="22">
        <f t="shared" si="16"/>
        <v>-0.15390564570953599</v>
      </c>
      <c r="BK43" s="22">
        <f t="shared" si="16"/>
        <v>0.41790133196190138</v>
      </c>
      <c r="BL43" s="22">
        <f t="shared" si="16"/>
        <v>-0.41813421956689734</v>
      </c>
      <c r="BM43" s="22">
        <f t="shared" si="16"/>
        <v>4.7839766673354045E-3</v>
      </c>
      <c r="BN43" s="22">
        <f t="shared" si="16"/>
        <v>0.22728326675619878</v>
      </c>
      <c r="BO43" s="22">
        <f t="shared" si="16"/>
        <v>-3.7210285898084033E-2</v>
      </c>
      <c r="BP43" s="22">
        <f t="shared" ref="BP43:EA43" si="17">BP42-BO42</f>
        <v>-0.19372735858745965</v>
      </c>
      <c r="BQ43" s="22">
        <f t="shared" si="17"/>
        <v>-1.5506471847594855E-2</v>
      </c>
      <c r="BR43" s="22">
        <f t="shared" si="17"/>
        <v>1.1140368787598636</v>
      </c>
      <c r="BS43" s="22">
        <f t="shared" si="17"/>
        <v>-1.1015433001470303</v>
      </c>
      <c r="BT43" s="22">
        <f t="shared" si="17"/>
        <v>2.433303105071731E-2</v>
      </c>
      <c r="BU43" s="22">
        <f t="shared" si="17"/>
        <v>0.12733670985924203</v>
      </c>
      <c r="BV43" s="22">
        <f t="shared" si="17"/>
        <v>2.1796140849563134E-2</v>
      </c>
      <c r="BW43" s="22">
        <f t="shared" si="17"/>
        <v>-0.13375983145938941</v>
      </c>
      <c r="BX43" s="22">
        <f t="shared" si="17"/>
        <v>0.31503484655240066</v>
      </c>
      <c r="BY43" s="22">
        <f t="shared" si="17"/>
        <v>-0.18914917840857509</v>
      </c>
      <c r="BZ43" s="22">
        <f t="shared" si="17"/>
        <v>0.13702812695229089</v>
      </c>
      <c r="CA43" s="22">
        <f t="shared" si="17"/>
        <v>-0.22456894924323476</v>
      </c>
      <c r="CB43" s="22">
        <f t="shared" si="17"/>
        <v>-4.4707369446530809E-3</v>
      </c>
      <c r="CC43" s="22">
        <f t="shared" si="17"/>
        <v>-2.1568200947024718E-2</v>
      </c>
      <c r="CD43" s="22">
        <f t="shared" si="17"/>
        <v>0.56320453708065832</v>
      </c>
      <c r="CE43" s="22">
        <f t="shared" si="17"/>
        <v>-0.63157455401953611</v>
      </c>
      <c r="CF43" s="22">
        <f t="shared" si="17"/>
        <v>0.60438099289644109</v>
      </c>
      <c r="CG43" s="22">
        <f t="shared" si="17"/>
        <v>-0.51614546772921344</v>
      </c>
      <c r="CH43" s="22">
        <f t="shared" si="17"/>
        <v>1.0123923505630836</v>
      </c>
      <c r="CI43" s="22">
        <f t="shared" si="17"/>
        <v>-0.95478663313690038</v>
      </c>
      <c r="CJ43" s="22">
        <f t="shared" si="17"/>
        <v>0.41199842234779321</v>
      </c>
      <c r="CK43" s="22">
        <f t="shared" si="17"/>
        <v>-0.40232843032553445</v>
      </c>
      <c r="CL43" s="22">
        <f t="shared" si="17"/>
        <v>-4.9209678488612227E-2</v>
      </c>
      <c r="CM43" s="22">
        <f t="shared" si="17"/>
        <v>-6.7127187594208632E-2</v>
      </c>
      <c r="CN43" s="22">
        <f t="shared" si="17"/>
        <v>1.2746574430972546E-2</v>
      </c>
      <c r="CO43" s="22">
        <f t="shared" si="17"/>
        <v>-2.5494084731944984E-2</v>
      </c>
      <c r="CP43" s="22">
        <f t="shared" si="17"/>
        <v>7.9277756579873682E-2</v>
      </c>
      <c r="CQ43" s="22">
        <f t="shared" si="17"/>
        <v>0.53572662190889442</v>
      </c>
      <c r="CR43" s="22">
        <f t="shared" si="17"/>
        <v>0.34091146752558998</v>
      </c>
      <c r="CS43" s="22">
        <f t="shared" si="17"/>
        <v>-0.87716476411797106</v>
      </c>
      <c r="CT43" s="22">
        <f t="shared" si="17"/>
        <v>-0.1053236910061129</v>
      </c>
      <c r="CU43" s="22">
        <f t="shared" si="17"/>
        <v>1.2466686158632542E-2</v>
      </c>
      <c r="CV43" s="22">
        <f t="shared" si="17"/>
        <v>0.52061237575459485</v>
      </c>
      <c r="CW43" s="22">
        <f t="shared" si="17"/>
        <v>-0.35622107379603446</v>
      </c>
      <c r="CX43" s="22">
        <f t="shared" si="17"/>
        <v>-7.2304113821346286E-2</v>
      </c>
      <c r="CY43" s="22">
        <f t="shared" si="17"/>
        <v>0.11456829411848955</v>
      </c>
      <c r="CZ43" s="22">
        <f t="shared" si="17"/>
        <v>-0.1785857581973051</v>
      </c>
      <c r="DA43" s="22">
        <f t="shared" si="17"/>
        <v>0.4058750595342685</v>
      </c>
      <c r="DB43" s="22">
        <f t="shared" si="17"/>
        <v>-0.41288319123490769</v>
      </c>
      <c r="DC43" s="22">
        <f t="shared" si="17"/>
        <v>0.55049225817352787</v>
      </c>
      <c r="DD43" s="22">
        <f t="shared" si="17"/>
        <v>-0.5777676007066076</v>
      </c>
      <c r="DE43" s="22">
        <f t="shared" si="17"/>
        <v>2.7760077925017362E-2</v>
      </c>
      <c r="DF43" s="22">
        <f t="shared" si="17"/>
        <v>1.0754399591736394</v>
      </c>
      <c r="DG43" s="22">
        <f t="shared" si="17"/>
        <v>-1.1037838672947404</v>
      </c>
      <c r="DH43" s="22">
        <f t="shared" si="17"/>
        <v>0.12182341737908992</v>
      </c>
      <c r="DI43" s="22">
        <f t="shared" si="17"/>
        <v>-7.2189286632747346E-2</v>
      </c>
      <c r="DJ43" s="22">
        <f t="shared" si="17"/>
        <v>-4.7615285880286642E-2</v>
      </c>
      <c r="DK43" s="22">
        <f t="shared" si="17"/>
        <v>4.5903941288650649E-2</v>
      </c>
      <c r="DL43" s="22">
        <f t="shared" si="17"/>
        <v>3.6408647362179455E-2</v>
      </c>
      <c r="DM43" s="22">
        <f t="shared" si="17"/>
        <v>-8.3798025671913828E-3</v>
      </c>
      <c r="DN43" s="22">
        <f t="shared" si="17"/>
        <v>-3.7638338684787435E-2</v>
      </c>
      <c r="DO43" s="22">
        <f t="shared" si="17"/>
        <v>-4.1375620728091769E-2</v>
      </c>
      <c r="DP43" s="22">
        <f t="shared" si="17"/>
        <v>1.8117600742610998</v>
      </c>
      <c r="DQ43" s="22">
        <f t="shared" si="17"/>
        <v>-1.4470917833473307</v>
      </c>
      <c r="DR43" s="22">
        <f t="shared" si="17"/>
        <v>-0.1823349160421083</v>
      </c>
      <c r="DS43" s="22">
        <f t="shared" si="17"/>
        <v>0.11192171678741494</v>
      </c>
      <c r="DT43" s="22">
        <f t="shared" si="17"/>
        <v>-0.27747937565967051</v>
      </c>
      <c r="DU43" s="22">
        <f t="shared" si="17"/>
        <v>-1.7288064842759687E-2</v>
      </c>
      <c r="DV43" s="22">
        <f t="shared" si="17"/>
        <v>3.7183498857104862E-2</v>
      </c>
      <c r="DW43" s="22">
        <f t="shared" si="17"/>
        <v>-1.92903818633018E-2</v>
      </c>
      <c r="DX43" s="22">
        <f t="shared" si="17"/>
        <v>7.3166606795773526E-2</v>
      </c>
      <c r="DY43" s="22">
        <f t="shared" si="17"/>
        <v>1.8551165353325041</v>
      </c>
      <c r="DZ43" s="22">
        <f t="shared" si="17"/>
        <v>-1.882540613355248</v>
      </c>
      <c r="EA43" s="22">
        <f t="shared" si="17"/>
        <v>0.46776839327925523</v>
      </c>
      <c r="EB43" s="22">
        <f t="shared" ref="EB43:GM43" si="18">EB42-EA42</f>
        <v>7.7878126398057135E-2</v>
      </c>
      <c r="EC43" s="22">
        <f t="shared" si="18"/>
        <v>0.53773040638017655</v>
      </c>
      <c r="ED43" s="22">
        <f t="shared" si="18"/>
        <v>-1.0658586383539608</v>
      </c>
      <c r="EE43" s="22">
        <f t="shared" si="18"/>
        <v>0.41609850411466576</v>
      </c>
      <c r="EF43" s="22">
        <f t="shared" si="18"/>
        <v>-0.33862817156464342</v>
      </c>
      <c r="EG43" s="22">
        <f t="shared" si="18"/>
        <v>0.12939522942519319</v>
      </c>
      <c r="EH43" s="22">
        <f t="shared" si="18"/>
        <v>-0.21758296168966579</v>
      </c>
      <c r="EI43" s="22">
        <f t="shared" si="18"/>
        <v>3.2696335468467383E-2</v>
      </c>
      <c r="EJ43" s="22">
        <f t="shared" si="18"/>
        <v>-7.5213416431585176E-2</v>
      </c>
      <c r="EK43" s="22">
        <f t="shared" si="18"/>
        <v>-2.6201638276483884E-2</v>
      </c>
      <c r="EL43" s="22">
        <f t="shared" si="18"/>
        <v>3.7884598432280821E-3</v>
      </c>
      <c r="EM43" s="22">
        <f t="shared" si="18"/>
        <v>1.7338977350448144</v>
      </c>
      <c r="EN43" s="22">
        <f t="shared" si="18"/>
        <v>-1.7414875026257921</v>
      </c>
      <c r="EO43" s="22">
        <f t="shared" si="18"/>
        <v>8.5435499416970775E-2</v>
      </c>
      <c r="EP43" s="22">
        <f t="shared" si="18"/>
        <v>-2.8002472104152867E-2</v>
      </c>
      <c r="EQ43" s="22">
        <f t="shared" si="18"/>
        <v>-3.643958380518994E-2</v>
      </c>
      <c r="ER43" s="22">
        <f t="shared" si="18"/>
        <v>2.5944730138441452</v>
      </c>
      <c r="ES43" s="22">
        <f t="shared" si="18"/>
        <v>-2.611339497418137</v>
      </c>
      <c r="ET43" s="22">
        <f t="shared" si="18"/>
        <v>0.14906649422527346</v>
      </c>
      <c r="EU43" s="22">
        <f t="shared" si="18"/>
        <v>-3.4189035336897433E-2</v>
      </c>
      <c r="EV43" s="22">
        <f t="shared" si="18"/>
        <v>0.36541595032771845</v>
      </c>
      <c r="EW43" s="22">
        <f t="shared" si="18"/>
        <v>-0.46830703293055698</v>
      </c>
      <c r="EX43" s="22">
        <f t="shared" si="18"/>
        <v>0.21343635444949116</v>
      </c>
      <c r="EY43" s="22">
        <f t="shared" si="18"/>
        <v>-0.22601790613505784</v>
      </c>
      <c r="EZ43" s="22">
        <f t="shared" si="18"/>
        <v>1.1402385821047859E-2</v>
      </c>
      <c r="FA43" s="22">
        <f t="shared" si="18"/>
        <v>-1.2967757109850134E-2</v>
      </c>
      <c r="FB43" s="22">
        <f t="shared" si="18"/>
        <v>0.11617171628102362</v>
      </c>
      <c r="FC43" s="22">
        <f t="shared" si="18"/>
        <v>-0.10619255963632356</v>
      </c>
      <c r="FD43" s="22">
        <f t="shared" si="18"/>
        <v>3.8961180740520393E-3</v>
      </c>
      <c r="FE43" s="22">
        <f t="shared" si="18"/>
        <v>9.9020277439706601E-3</v>
      </c>
      <c r="FF43" s="22">
        <f t="shared" si="18"/>
        <v>-2.5731126798080834E-2</v>
      </c>
      <c r="FG43" s="22">
        <f t="shared" si="18"/>
        <v>0.14464278925507632</v>
      </c>
      <c r="FH43" s="22">
        <f t="shared" si="18"/>
        <v>0.54892269308606967</v>
      </c>
      <c r="FI43" s="22">
        <f t="shared" si="18"/>
        <v>-0.60589818558072928</v>
      </c>
      <c r="FJ43" s="22">
        <f t="shared" si="18"/>
        <v>-7.3378682160522499E-2</v>
      </c>
      <c r="FK43" s="22">
        <f t="shared" si="18"/>
        <v>3.9425555626785264E-2</v>
      </c>
      <c r="FL43" s="22">
        <f t="shared" si="18"/>
        <v>1.2835033371547764</v>
      </c>
      <c r="FM43" s="22">
        <f t="shared" si="18"/>
        <v>-1.2971924103065418</v>
      </c>
      <c r="FN43" s="22">
        <f t="shared" si="18"/>
        <v>-2.6441779573854379E-2</v>
      </c>
      <c r="FO43" s="22">
        <f t="shared" si="18"/>
        <v>0.13630058469635223</v>
      </c>
      <c r="FP43" s="22">
        <f t="shared" si="18"/>
        <v>0.49513282695453509</v>
      </c>
      <c r="FQ43" s="22">
        <f t="shared" si="18"/>
        <v>-1.2301590125884942E-2</v>
      </c>
      <c r="FR43" s="22">
        <f t="shared" si="18"/>
        <v>-0.55148784772093262</v>
      </c>
      <c r="FS43" s="22">
        <f t="shared" si="18"/>
        <v>0.28124853644890757</v>
      </c>
      <c r="FT43" s="22">
        <f t="shared" si="18"/>
        <v>-0.35756575808185453</v>
      </c>
      <c r="FU43" s="22">
        <f t="shared" si="18"/>
        <v>0.8355850057980535</v>
      </c>
      <c r="FV43" s="22">
        <f t="shared" si="18"/>
        <v>-0.61825610299746458</v>
      </c>
      <c r="FW43" s="22">
        <f t="shared" si="18"/>
        <v>-4.5782382165430624E-2</v>
      </c>
      <c r="FX43" s="22">
        <f t="shared" si="18"/>
        <v>-0.15133554990625464</v>
      </c>
      <c r="FY43" s="22">
        <f t="shared" si="18"/>
        <v>-8.4175817190116249E-3</v>
      </c>
      <c r="FZ43" s="22">
        <f t="shared" si="18"/>
        <v>-1.3669175913878822E-2</v>
      </c>
      <c r="GA43" s="22">
        <f t="shared" si="18"/>
        <v>2.7624836756978384E-3</v>
      </c>
      <c r="GB43" s="22">
        <f t="shared" si="18"/>
        <v>1.4792771341556417E-3</v>
      </c>
      <c r="GC43" s="22">
        <f t="shared" si="18"/>
        <v>7.5699002041150799E-3</v>
      </c>
      <c r="GD43" s="22">
        <f t="shared" si="18"/>
        <v>0.55312862992996936</v>
      </c>
      <c r="GE43" s="22">
        <f t="shared" si="18"/>
        <v>-0.56736268173107296</v>
      </c>
      <c r="GF43" s="22">
        <f t="shared" si="18"/>
        <v>3.1371426071043686E-2</v>
      </c>
      <c r="GG43" s="22">
        <f t="shared" si="18"/>
        <v>-3.2030778761978143E-2</v>
      </c>
      <c r="GH43" s="22">
        <f t="shared" si="18"/>
        <v>0.38782281914949363</v>
      </c>
      <c r="GI43" s="22">
        <f t="shared" si="18"/>
        <v>-0.38665783656999714</v>
      </c>
      <c r="GJ43" s="22">
        <f t="shared" si="18"/>
        <v>6.578408332549625E-3</v>
      </c>
      <c r="GK43" s="22">
        <f t="shared" si="18"/>
        <v>4.6387638343553195E-2</v>
      </c>
      <c r="GL43" s="22">
        <f t="shared" si="18"/>
        <v>2.2340418540524896E-2</v>
      </c>
      <c r="GM43" s="22">
        <f t="shared" si="18"/>
        <v>0.56651677565494141</v>
      </c>
      <c r="GN43" s="22">
        <f t="shared" ref="GN43:IY43" si="19">GN42-GM42</f>
        <v>-0.58190496718114848</v>
      </c>
      <c r="GO43" s="22">
        <f t="shared" si="19"/>
        <v>0.21270054146732781</v>
      </c>
      <c r="GP43" s="22">
        <f t="shared" si="19"/>
        <v>-0.27376688785089681</v>
      </c>
      <c r="GQ43" s="22">
        <f t="shared" si="19"/>
        <v>0.18447215386677321</v>
      </c>
      <c r="GR43" s="22">
        <f t="shared" si="19"/>
        <v>-3.8607714536459531E-2</v>
      </c>
      <c r="GS43" s="22">
        <f t="shared" si="19"/>
        <v>-0.14042097209226892</v>
      </c>
      <c r="GT43" s="22">
        <f t="shared" si="19"/>
        <v>6.0097645517650566E-2</v>
      </c>
      <c r="GU43" s="22">
        <f t="shared" si="19"/>
        <v>0.13340651107100021</v>
      </c>
      <c r="GV43" s="22">
        <f t="shared" si="19"/>
        <v>-0.19711076428261076</v>
      </c>
      <c r="GW43" s="22">
        <f t="shared" si="19"/>
        <v>0.17767550340397281</v>
      </c>
      <c r="GX43" s="22">
        <f t="shared" si="19"/>
        <v>-4.3438097679300847E-3</v>
      </c>
      <c r="GY43" s="22">
        <f t="shared" si="19"/>
        <v>0.19366758117172134</v>
      </c>
      <c r="GZ43" s="22">
        <f t="shared" si="19"/>
        <v>-0.35340008690128227</v>
      </c>
      <c r="HA43" s="22">
        <f t="shared" si="19"/>
        <v>4.6155845082712699E-2</v>
      </c>
      <c r="HB43" s="22">
        <f t="shared" si="19"/>
        <v>2.1853438328762527E-2</v>
      </c>
      <c r="HC43" s="22">
        <f t="shared" si="19"/>
        <v>0.10575579847988119</v>
      </c>
      <c r="HD43" s="22">
        <f t="shared" si="19"/>
        <v>3.2108199634905493E-2</v>
      </c>
      <c r="HE43" s="22">
        <f t="shared" si="19"/>
        <v>-0.20670486336417598</v>
      </c>
      <c r="HF43" s="22">
        <f t="shared" si="19"/>
        <v>0.23156804341219528</v>
      </c>
      <c r="HG43" s="22">
        <f t="shared" si="19"/>
        <v>-9.1404671930719439E-2</v>
      </c>
      <c r="HH43" s="22">
        <f t="shared" si="19"/>
        <v>5.1433483299076987E-2</v>
      </c>
      <c r="HI43" s="22">
        <f t="shared" si="19"/>
        <v>-7.0993225753442385E-2</v>
      </c>
      <c r="HJ43" s="22">
        <f t="shared" si="19"/>
        <v>1.289954564197306</v>
      </c>
      <c r="HK43" s="22">
        <f t="shared" si="19"/>
        <v>-1.3963365539894366</v>
      </c>
      <c r="HL43" s="22">
        <f t="shared" si="19"/>
        <v>3.0310481183859962E-2</v>
      </c>
      <c r="HM43" s="22">
        <f t="shared" si="19"/>
        <v>-3.0904629146456943E-2</v>
      </c>
      <c r="HN43" s="22">
        <f t="shared" si="19"/>
        <v>-2.8241242041036327E-2</v>
      </c>
      <c r="HO43" s="22">
        <f t="shared" si="19"/>
        <v>3.9654811299255719E-3</v>
      </c>
      <c r="HP43" s="22">
        <f t="shared" si="19"/>
        <v>9.4224738057817448E-2</v>
      </c>
      <c r="HQ43" s="22">
        <f t="shared" si="19"/>
        <v>-1.8694714195567716E-2</v>
      </c>
      <c r="HR43" s="22">
        <f t="shared" si="19"/>
        <v>-2.859257928184275E-2</v>
      </c>
      <c r="HS43" s="22">
        <f t="shared" si="19"/>
        <v>0.12421080255944741</v>
      </c>
      <c r="HT43" s="22">
        <f t="shared" si="19"/>
        <v>0.17257040030852741</v>
      </c>
      <c r="HU43" s="22">
        <f t="shared" si="19"/>
        <v>-0.3463493324655682</v>
      </c>
      <c r="HV43" s="22">
        <f t="shared" si="19"/>
        <v>9.1318676566173027E-2</v>
      </c>
      <c r="HW43" s="22">
        <f t="shared" si="19"/>
        <v>7.6786610419927681E-2</v>
      </c>
      <c r="HX43" s="22">
        <f t="shared" si="19"/>
        <v>-0.13479205559033208</v>
      </c>
      <c r="HY43" s="22">
        <f t="shared" si="19"/>
        <v>-5.3955816993039446E-3</v>
      </c>
      <c r="HZ43" s="22">
        <f t="shared" si="19"/>
        <v>9.1550003872683722E-2</v>
      </c>
      <c r="IA43" s="22">
        <f t="shared" si="19"/>
        <v>2.5731793207945663E-2</v>
      </c>
      <c r="IB43" s="22">
        <f t="shared" si="19"/>
        <v>0.11416759115618005</v>
      </c>
      <c r="IC43" s="22">
        <f t="shared" si="19"/>
        <v>-0.25058092578597851</v>
      </c>
      <c r="ID43" s="22">
        <f t="shared" si="19"/>
        <v>0.15987070083255278</v>
      </c>
      <c r="IE43" s="22">
        <f t="shared" si="19"/>
        <v>0.53687628536797183</v>
      </c>
      <c r="IF43" s="22">
        <f t="shared" si="19"/>
        <v>-0.48834792505861624</v>
      </c>
      <c r="IG43" s="22">
        <f t="shared" si="19"/>
        <v>-4.3117992639158387E-3</v>
      </c>
      <c r="IH43" s="22">
        <f t="shared" si="19"/>
        <v>-0.20799344760801317</v>
      </c>
      <c r="II43" s="22">
        <f t="shared" si="19"/>
        <v>5.4110148090998691E-2</v>
      </c>
      <c r="IJ43" s="22">
        <f t="shared" si="19"/>
        <v>-5.9613767571048963E-2</v>
      </c>
      <c r="IK43" s="22">
        <f t="shared" si="19"/>
        <v>2.6823088591909662E-3</v>
      </c>
      <c r="IL43" s="22">
        <f t="shared" si="19"/>
        <v>3.6514352437043748E-2</v>
      </c>
      <c r="IM43" s="22">
        <f t="shared" si="19"/>
        <v>0.13142437947637711</v>
      </c>
      <c r="IN43" s="22">
        <f t="shared" si="19"/>
        <v>-8.7358188146839197E-2</v>
      </c>
      <c r="IO43" s="22">
        <f t="shared" si="19"/>
        <v>9.3390380630518119E-2</v>
      </c>
      <c r="IP43" s="22">
        <f t="shared" si="19"/>
        <v>0.66294662546039018</v>
      </c>
      <c r="IQ43" s="22">
        <f t="shared" si="19"/>
        <v>-0.84024352135958624</v>
      </c>
      <c r="IR43" s="22">
        <f t="shared" si="19"/>
        <v>0.23471109802484838</v>
      </c>
      <c r="IS43" s="22">
        <f t="shared" si="19"/>
        <v>-0.13521892218349107</v>
      </c>
      <c r="IT43" s="22">
        <f t="shared" si="19"/>
        <v>-8.8421867192263304E-2</v>
      </c>
      <c r="IU43" s="22">
        <f t="shared" si="19"/>
        <v>2.1691303197364904E-2</v>
      </c>
      <c r="IV43" s="22">
        <f t="shared" si="19"/>
        <v>0.63126065582667124</v>
      </c>
      <c r="IW43" s="22">
        <f t="shared" si="19"/>
        <v>-0.64061189927437789</v>
      </c>
      <c r="IX43" s="22">
        <f t="shared" si="19"/>
        <v>0.12689478214086969</v>
      </c>
      <c r="IY43" s="22">
        <f t="shared" si="19"/>
        <v>1.615169975929166</v>
      </c>
      <c r="IZ43" s="22">
        <f t="shared" ref="IZ43:LK43" si="20">IZ42-IY42</f>
        <v>-1.1839959569282192</v>
      </c>
      <c r="JA43" s="22">
        <f t="shared" si="20"/>
        <v>-0.47648378478883474</v>
      </c>
      <c r="JB43" s="22">
        <f t="shared" si="20"/>
        <v>0.63182512512266997</v>
      </c>
      <c r="JC43" s="22">
        <f t="shared" si="20"/>
        <v>-0.73154340519115824</v>
      </c>
      <c r="JD43" s="22">
        <f t="shared" si="20"/>
        <v>0.7580016140110305</v>
      </c>
      <c r="JE43" s="22">
        <f t="shared" si="20"/>
        <v>-6.8306749647084053E-2</v>
      </c>
      <c r="JF43" s="22">
        <f t="shared" si="20"/>
        <v>-0.48033790099733747</v>
      </c>
      <c r="JG43" s="22">
        <f t="shared" si="20"/>
        <v>-8.3469197037407822E-2</v>
      </c>
      <c r="JH43" s="22">
        <f t="shared" si="20"/>
        <v>-0.11798146065936152</v>
      </c>
      <c r="JI43" s="22">
        <f t="shared" si="20"/>
        <v>-1.1227793258424592E-2</v>
      </c>
      <c r="JJ43" s="22">
        <f t="shared" si="20"/>
        <v>9.8444404661526874E-2</v>
      </c>
      <c r="JK43" s="22">
        <f t="shared" si="20"/>
        <v>-7.3177607844554723E-2</v>
      </c>
      <c r="JL43" s="22">
        <f t="shared" si="20"/>
        <v>9.2340849069664256E-3</v>
      </c>
      <c r="JM43" s="22">
        <f t="shared" si="20"/>
        <v>0.34619469333118225</v>
      </c>
      <c r="JN43" s="22">
        <f t="shared" si="20"/>
        <v>-0.34455495727773267</v>
      </c>
      <c r="JO43" s="22">
        <f t="shared" si="20"/>
        <v>2.4295169382547841</v>
      </c>
      <c r="JP43" s="22">
        <f t="shared" si="20"/>
        <v>-2.3681276503413904</v>
      </c>
      <c r="JQ43" s="22">
        <f t="shared" si="20"/>
        <v>-9.2031970924720846E-2</v>
      </c>
      <c r="JR43" s="22">
        <f t="shared" si="20"/>
        <v>8.0009261493203827E-3</v>
      </c>
      <c r="JS43" s="22">
        <f t="shared" si="20"/>
        <v>0.72455595214636526</v>
      </c>
      <c r="JT43" s="22">
        <f t="shared" si="20"/>
        <v>-0.73860763144253472</v>
      </c>
      <c r="JU43" s="22">
        <f t="shared" si="20"/>
        <v>0.20016864681850199</v>
      </c>
      <c r="JV43" s="22">
        <f t="shared" si="20"/>
        <v>2.5518520387335791E-2</v>
      </c>
      <c r="JW43" s="22">
        <f t="shared" si="20"/>
        <v>0.57255832511181448</v>
      </c>
      <c r="JX43" s="22">
        <f t="shared" si="20"/>
        <v>-0.64763395178189276</v>
      </c>
      <c r="JY43" s="22">
        <f t="shared" si="20"/>
        <v>-9.9472694966947578E-2</v>
      </c>
      <c r="JZ43" s="22">
        <f t="shared" si="20"/>
        <v>-5.1232777370722307E-2</v>
      </c>
      <c r="KA43" s="22">
        <f t="shared" si="20"/>
        <v>0.18767288443111077</v>
      </c>
      <c r="KB43" s="22">
        <f t="shared" si="20"/>
        <v>-0.11247760158440545</v>
      </c>
      <c r="KC43" s="22">
        <f t="shared" si="20"/>
        <v>-7.4335190434446252E-2</v>
      </c>
      <c r="KD43" s="22">
        <f t="shared" si="20"/>
        <v>2.1899589555179216E-2</v>
      </c>
      <c r="KE43" s="22">
        <f t="shared" si="20"/>
        <v>0.19037324438218267</v>
      </c>
      <c r="KF43" s="22">
        <f t="shared" si="20"/>
        <v>-0.15143552576517094</v>
      </c>
      <c r="KG43" s="22">
        <f t="shared" si="20"/>
        <v>0.68976329156215721</v>
      </c>
      <c r="KH43" s="22">
        <f t="shared" si="20"/>
        <v>-0.67273854258591526</v>
      </c>
      <c r="KI43" s="22">
        <f t="shared" si="20"/>
        <v>-4.1876154248128059E-2</v>
      </c>
      <c r="KJ43" s="22">
        <f t="shared" si="20"/>
        <v>2.9473914690800809E-2</v>
      </c>
      <c r="KK43" s="22">
        <f t="shared" si="20"/>
        <v>-6.729848739183264E-2</v>
      </c>
      <c r="KL43" s="22">
        <f t="shared" si="20"/>
        <v>0.19429381400156684</v>
      </c>
      <c r="KM43" s="22">
        <f t="shared" si="20"/>
        <v>-0.11850664687376518</v>
      </c>
      <c r="KN43" s="22">
        <f t="shared" si="20"/>
        <v>0.68272854391321447</v>
      </c>
      <c r="KO43" s="22">
        <f t="shared" si="20"/>
        <v>0.43276041856708858</v>
      </c>
      <c r="KP43" s="22">
        <f t="shared" si="20"/>
        <v>-1.1481619138445243</v>
      </c>
      <c r="KQ43" s="22">
        <f t="shared" si="20"/>
        <v>0.20919315340330844</v>
      </c>
      <c r="KR43" s="22">
        <f t="shared" si="20"/>
        <v>-0.23784668148408114</v>
      </c>
      <c r="KS43" s="22">
        <f t="shared" si="20"/>
        <v>0.21336568461195599</v>
      </c>
      <c r="KT43" s="22">
        <f t="shared" si="20"/>
        <v>-5.5983131315545526E-2</v>
      </c>
      <c r="KU43" s="22">
        <f t="shared" si="20"/>
        <v>-8.4666934441636962E-2</v>
      </c>
      <c r="KV43" s="22">
        <f t="shared" si="20"/>
        <v>8.4455756821649006E-2</v>
      </c>
      <c r="KW43" s="22">
        <f t="shared" si="20"/>
        <v>0.30746048694920819</v>
      </c>
      <c r="KX43" s="22">
        <f t="shared" si="20"/>
        <v>-0.46713072915626597</v>
      </c>
      <c r="KY43" s="22">
        <f t="shared" si="20"/>
        <v>0.33851966889028651</v>
      </c>
      <c r="KZ43" s="22">
        <f t="shared" si="20"/>
        <v>-0.16676705453393703</v>
      </c>
      <c r="LA43" s="22">
        <f t="shared" si="20"/>
        <v>-7.1074851164571337E-2</v>
      </c>
      <c r="LB43" s="22">
        <f t="shared" si="20"/>
        <v>-7.7961042157228849E-2</v>
      </c>
      <c r="LC43" s="22">
        <f t="shared" si="20"/>
        <v>-3.1369879587618998E-2</v>
      </c>
      <c r="LD43" s="22">
        <f t="shared" si="20"/>
        <v>0.23129291348844036</v>
      </c>
      <c r="LE43" s="22">
        <f t="shared" si="20"/>
        <v>0.45468401477647247</v>
      </c>
      <c r="LF43" s="22">
        <f t="shared" si="20"/>
        <v>-0.5105769482831447</v>
      </c>
      <c r="LG43" s="22">
        <f t="shared" si="20"/>
        <v>-0.17344560979658405</v>
      </c>
      <c r="LH43" s="22">
        <f t="shared" si="20"/>
        <v>9.892366785641038E-2</v>
      </c>
      <c r="LI43" s="22">
        <f t="shared" si="20"/>
        <v>-0.1036147133156802</v>
      </c>
      <c r="LJ43" s="22">
        <f t="shared" si="20"/>
        <v>3.1563592725801764E-3</v>
      </c>
      <c r="LK43" s="22">
        <f t="shared" si="20"/>
        <v>7.3388021378340239E-3</v>
      </c>
      <c r="LL43" s="22">
        <f t="shared" ref="LL43:NW43" si="21">LL42-LK42</f>
        <v>1.3119707652883434</v>
      </c>
      <c r="LM43" s="22">
        <f t="shared" si="21"/>
        <v>-1.2786965280598386</v>
      </c>
      <c r="LN43" s="22">
        <f t="shared" si="21"/>
        <v>0.2263021274462492</v>
      </c>
      <c r="LO43" s="22">
        <f t="shared" si="21"/>
        <v>0.42108009521177975</v>
      </c>
      <c r="LP43" s="22">
        <f t="shared" si="21"/>
        <v>-0.51005990334131823</v>
      </c>
      <c r="LQ43" s="22">
        <f t="shared" si="21"/>
        <v>-0.16288914984257216</v>
      </c>
      <c r="LR43" s="22">
        <f t="shared" si="21"/>
        <v>-1.7947129101191145E-2</v>
      </c>
      <c r="LS43" s="22">
        <f t="shared" si="21"/>
        <v>4.3452577470376848E-2</v>
      </c>
      <c r="LT43" s="22">
        <f t="shared" si="21"/>
        <v>6.3437473677079401E-2</v>
      </c>
      <c r="LU43" s="22">
        <f t="shared" si="21"/>
        <v>0.13321452347059404</v>
      </c>
      <c r="LV43" s="22">
        <f t="shared" si="21"/>
        <v>1.2665179907004598</v>
      </c>
      <c r="LW43" s="22">
        <f t="shared" si="21"/>
        <v>-1.450168987170648</v>
      </c>
      <c r="LX43" s="22">
        <f t="shared" si="21"/>
        <v>4.5418064912310402E-2</v>
      </c>
      <c r="LY43" s="22">
        <f t="shared" si="21"/>
        <v>0.52643341775955033</v>
      </c>
      <c r="LZ43" s="22">
        <f t="shared" si="21"/>
        <v>-0.58424053159460543</v>
      </c>
      <c r="MA43" s="22">
        <f t="shared" si="21"/>
        <v>5.3250722429744449E-2</v>
      </c>
      <c r="MB43" s="22">
        <f t="shared" si="21"/>
        <v>0.9438035228344952</v>
      </c>
      <c r="MC43" s="22">
        <f t="shared" si="21"/>
        <v>-0.98550396126271989</v>
      </c>
      <c r="MD43" s="22">
        <f t="shared" si="21"/>
        <v>0.15757139172994111</v>
      </c>
      <c r="ME43" s="22">
        <f t="shared" si="21"/>
        <v>0.38362839436544782</v>
      </c>
      <c r="MF43" s="22">
        <f t="shared" si="21"/>
        <v>-0.26682737635098552</v>
      </c>
      <c r="MG43" s="22">
        <f t="shared" si="21"/>
        <v>-0.12419533848060818</v>
      </c>
      <c r="MH43" s="22">
        <f t="shared" si="21"/>
        <v>-0.13644856062576821</v>
      </c>
      <c r="MI43" s="22">
        <f t="shared" si="21"/>
        <v>5.9734911355578804E-2</v>
      </c>
      <c r="MJ43" s="22">
        <f t="shared" si="21"/>
        <v>0.1033581429183888</v>
      </c>
      <c r="MK43" s="22">
        <f t="shared" si="21"/>
        <v>-2.9657286691836371E-2</v>
      </c>
      <c r="ML43" s="22">
        <f t="shared" si="21"/>
        <v>5.647076410241153E-2</v>
      </c>
      <c r="MM43" s="22">
        <f t="shared" si="21"/>
        <v>-0.21279809366624866</v>
      </c>
      <c r="MN43" s="22">
        <f t="shared" si="21"/>
        <v>0.31680646292631326</v>
      </c>
      <c r="MO43" s="22">
        <f t="shared" si="21"/>
        <v>-0.34285251027519642</v>
      </c>
      <c r="MP43" s="22">
        <f t="shared" si="21"/>
        <v>0.24966442861889926</v>
      </c>
      <c r="MQ43" s="22">
        <f t="shared" si="21"/>
        <v>-3.0318647795746889E-2</v>
      </c>
      <c r="MR43" s="22">
        <f t="shared" si="21"/>
        <v>-0.24060212932310795</v>
      </c>
      <c r="MS43" s="22">
        <f t="shared" si="21"/>
        <v>0.45524658623369407</v>
      </c>
      <c r="MT43" s="22">
        <f t="shared" si="21"/>
        <v>-0.45277065763462843</v>
      </c>
      <c r="MU43" s="22">
        <f t="shared" si="21"/>
        <v>2.4773921221428602E-2</v>
      </c>
      <c r="MV43" s="22">
        <f t="shared" si="21"/>
        <v>2.9503987457227949E-2</v>
      </c>
      <c r="MW43" s="22">
        <f t="shared" si="21"/>
        <v>-5.7122371402982604E-2</v>
      </c>
      <c r="MX43" s="22">
        <f t="shared" si="21"/>
        <v>0.14507150595483059</v>
      </c>
      <c r="MY43" s="22">
        <f t="shared" si="21"/>
        <v>-0.1256336559846532</v>
      </c>
      <c r="MZ43" s="22">
        <f t="shared" si="21"/>
        <v>-1.9193945295501655E-2</v>
      </c>
      <c r="NA43" s="22">
        <f t="shared" si="21"/>
        <v>2.4566868927819057E-3</v>
      </c>
      <c r="NB43" s="22">
        <f t="shared" si="21"/>
        <v>3.4119752734641566E-2</v>
      </c>
      <c r="NC43" s="22">
        <f t="shared" si="21"/>
        <v>1.3116294018647841</v>
      </c>
      <c r="ND43" s="22">
        <f t="shared" si="21"/>
        <v>-1.3447649237625978</v>
      </c>
      <c r="NE43" s="22">
        <f t="shared" si="21"/>
        <v>0.58814318767967466</v>
      </c>
      <c r="NF43" s="22">
        <f t="shared" si="21"/>
        <v>-0.56504090381028316</v>
      </c>
      <c r="NG43" s="22">
        <f t="shared" si="21"/>
        <v>0.30330518588783795</v>
      </c>
      <c r="NH43" s="22">
        <f t="shared" si="21"/>
        <v>-0.31052303760283301</v>
      </c>
      <c r="NI43" s="22">
        <f t="shared" si="21"/>
        <v>0.12060080917811009</v>
      </c>
      <c r="NJ43" s="22">
        <f t="shared" si="21"/>
        <v>-0.14004447865039543</v>
      </c>
      <c r="NK43" s="22">
        <f t="shared" si="21"/>
        <v>6.3949483165314083E-2</v>
      </c>
      <c r="NL43" s="22">
        <f t="shared" si="21"/>
        <v>-6.9597698858366724E-3</v>
      </c>
      <c r="NM43" s="22">
        <f t="shared" si="21"/>
        <v>8.3937415909930368E-2</v>
      </c>
      <c r="NN43" s="22">
        <f t="shared" si="21"/>
        <v>0.15908243256449886</v>
      </c>
      <c r="NO43" s="22">
        <f t="shared" si="21"/>
        <v>-0.29954308835873567</v>
      </c>
      <c r="NP43" s="22">
        <f t="shared" si="21"/>
        <v>0.11318276757436438</v>
      </c>
      <c r="NQ43" s="22">
        <f t="shared" si="21"/>
        <v>-8.7294544579194583E-2</v>
      </c>
      <c r="NR43" s="22">
        <f t="shared" si="21"/>
        <v>3.1029808823785738</v>
      </c>
      <c r="NS43" s="22">
        <f t="shared" si="21"/>
        <v>-3.1282721692253652</v>
      </c>
      <c r="NT43" s="22">
        <f t="shared" si="21"/>
        <v>1.135364232647126</v>
      </c>
      <c r="NU43" s="22">
        <f t="shared" si="21"/>
        <v>1.4842598695864708</v>
      </c>
      <c r="NV43" s="22">
        <f t="shared" si="21"/>
        <v>-2.5891649494023166</v>
      </c>
      <c r="NW43" s="22">
        <f t="shared" si="21"/>
        <v>1.523077337832332E-2</v>
      </c>
      <c r="NX43" s="22">
        <f t="shared" ref="NX43:OK43" si="22">NX42-NW42</f>
        <v>-1.8443291055692104E-2</v>
      </c>
      <c r="NY43" s="22">
        <f t="shared" si="22"/>
        <v>0.24636510324736244</v>
      </c>
      <c r="NZ43" s="22">
        <f t="shared" si="22"/>
        <v>-8.2068979173965495E-2</v>
      </c>
      <c r="OA43" s="22">
        <f t="shared" si="22"/>
        <v>0.37071344218174257</v>
      </c>
      <c r="OB43" s="22">
        <f t="shared" si="22"/>
        <v>-0.56162388084044645</v>
      </c>
      <c r="OC43" s="22">
        <f t="shared" si="22"/>
        <v>3.5092101573402631E-2</v>
      </c>
      <c r="OD43" s="22">
        <f t="shared" si="22"/>
        <v>9.8027068164444731E-2</v>
      </c>
      <c r="OE43" s="22">
        <f t="shared" si="22"/>
        <v>0.48242197667985626</v>
      </c>
      <c r="OF43" s="22">
        <f t="shared" si="22"/>
        <v>-0.57123499979498815</v>
      </c>
      <c r="OG43" s="22">
        <f t="shared" si="22"/>
        <v>0.62350977733995949</v>
      </c>
      <c r="OH43" s="22">
        <f t="shared" si="22"/>
        <v>-0.63758871842738118</v>
      </c>
      <c r="OI43" s="22">
        <f t="shared" si="22"/>
        <v>0.34416090644691583</v>
      </c>
      <c r="OJ43" s="22">
        <f t="shared" si="22"/>
        <v>1.5964090376233697E-2</v>
      </c>
      <c r="OK43" s="22">
        <f t="shared" si="22"/>
        <v>-0.36199333109727894</v>
      </c>
    </row>
    <row r="44" spans="1:401">
      <c r="A44" s="19" t="s">
        <v>1937</v>
      </c>
      <c r="B44" s="22"/>
      <c r="C44" s="22">
        <f>C43^2</f>
        <v>1.3993097724775883</v>
      </c>
      <c r="D44" s="22">
        <f t="shared" ref="D44:BO44" si="23">D43^2</f>
        <v>1.469804247848493</v>
      </c>
      <c r="E44" s="22">
        <f t="shared" si="23"/>
        <v>1.5107330156370463E-3</v>
      </c>
      <c r="F44" s="22">
        <f t="shared" si="23"/>
        <v>1.5843780382754908E-5</v>
      </c>
      <c r="G44" s="22">
        <f t="shared" si="23"/>
        <v>2.112137273745137E-2</v>
      </c>
      <c r="H44" s="22">
        <f t="shared" si="23"/>
        <v>3.3955450565221388E-3</v>
      </c>
      <c r="I44" s="22">
        <f t="shared" si="23"/>
        <v>9.9853928941720668E-2</v>
      </c>
      <c r="J44" s="22">
        <f t="shared" si="23"/>
        <v>9.3110289853657484</v>
      </c>
      <c r="K44" s="22">
        <f t="shared" si="23"/>
        <v>11.702241269268569</v>
      </c>
      <c r="L44" s="22">
        <f t="shared" si="23"/>
        <v>5.255024819642802E-3</v>
      </c>
      <c r="M44" s="22">
        <f t="shared" si="23"/>
        <v>1.2104009819446431</v>
      </c>
      <c r="N44" s="22">
        <f t="shared" si="23"/>
        <v>1.0153690800977524</v>
      </c>
      <c r="O44" s="22">
        <f t="shared" si="23"/>
        <v>2.6852348346618421E-3</v>
      </c>
      <c r="P44" s="22">
        <f t="shared" si="23"/>
        <v>1.4974359585897822E-5</v>
      </c>
      <c r="Q44" s="22">
        <f t="shared" si="23"/>
        <v>6.3648851648045171E-3</v>
      </c>
      <c r="R44" s="22">
        <f t="shared" si="23"/>
        <v>8.1372269891481618E-3</v>
      </c>
      <c r="S44" s="22">
        <f t="shared" si="23"/>
        <v>2.3998058733144725E-2</v>
      </c>
      <c r="T44" s="22">
        <f t="shared" si="23"/>
        <v>1.968434641187345E-2</v>
      </c>
      <c r="U44" s="22">
        <f t="shared" si="23"/>
        <v>2.1833734913629534E-2</v>
      </c>
      <c r="V44" s="22">
        <f t="shared" si="23"/>
        <v>2.378703729518945E-2</v>
      </c>
      <c r="W44" s="22">
        <f t="shared" si="23"/>
        <v>4.5051260609807892E-4</v>
      </c>
      <c r="X44" s="22">
        <f t="shared" si="23"/>
        <v>0.77498717781352255</v>
      </c>
      <c r="Y44" s="22">
        <f t="shared" si="23"/>
        <v>0.78493704905267103</v>
      </c>
      <c r="Z44" s="22">
        <f t="shared" si="23"/>
        <v>2.3985160265332242E-3</v>
      </c>
      <c r="AA44" s="22">
        <f t="shared" si="23"/>
        <v>4.4938453246099998E-2</v>
      </c>
      <c r="AB44" s="22">
        <f t="shared" si="23"/>
        <v>2.0900365105877901E-2</v>
      </c>
      <c r="AC44" s="22">
        <f t="shared" si="23"/>
        <v>3.4253920589717968E-3</v>
      </c>
      <c r="AD44" s="22">
        <f t="shared" si="23"/>
        <v>6.5011758448224696E-2</v>
      </c>
      <c r="AE44" s="22">
        <f t="shared" si="23"/>
        <v>3.720579143741065E-3</v>
      </c>
      <c r="AF44" s="22">
        <f t="shared" si="23"/>
        <v>6.9157789792993502E-4</v>
      </c>
      <c r="AG44" s="22">
        <f t="shared" si="23"/>
        <v>3.133275663715545E-2</v>
      </c>
      <c r="AH44" s="22">
        <f t="shared" si="23"/>
        <v>0.15468538319108144</v>
      </c>
      <c r="AI44" s="22">
        <f t="shared" si="23"/>
        <v>1.507335853791298E-2</v>
      </c>
      <c r="AJ44" s="22">
        <f t="shared" si="23"/>
        <v>1.6975537677045915E-2</v>
      </c>
      <c r="AK44" s="22">
        <f t="shared" si="23"/>
        <v>0.15888270367957735</v>
      </c>
      <c r="AL44" s="22">
        <f t="shared" si="23"/>
        <v>0.25220856086414478</v>
      </c>
      <c r="AM44" s="22">
        <f t="shared" si="23"/>
        <v>2.3385936844906179</v>
      </c>
      <c r="AN44" s="22">
        <f t="shared" si="23"/>
        <v>1.843112921268691</v>
      </c>
      <c r="AO44" s="22">
        <f t="shared" si="23"/>
        <v>4.2375879900293255E-2</v>
      </c>
      <c r="AP44" s="22">
        <f t="shared" si="23"/>
        <v>3.5097340246701927E-2</v>
      </c>
      <c r="AQ44" s="22">
        <f t="shared" si="23"/>
        <v>2.880043578267253E-2</v>
      </c>
      <c r="AR44" s="22">
        <f t="shared" si="23"/>
        <v>0.73976383019561542</v>
      </c>
      <c r="AS44" s="22">
        <f t="shared" si="23"/>
        <v>1.4604099267416784</v>
      </c>
      <c r="AT44" s="22">
        <f t="shared" si="23"/>
        <v>2.8154984451371262E-4</v>
      </c>
      <c r="AU44" s="22">
        <f t="shared" si="23"/>
        <v>0.20422064969603046</v>
      </c>
      <c r="AV44" s="22">
        <f t="shared" si="23"/>
        <v>9.6204792051712035E-2</v>
      </c>
      <c r="AW44" s="22">
        <f t="shared" si="23"/>
        <v>2.7947767767629608E-2</v>
      </c>
      <c r="AX44" s="22">
        <f t="shared" si="23"/>
        <v>9.9576429356443459E-3</v>
      </c>
      <c r="AY44" s="22">
        <f t="shared" si="23"/>
        <v>7.6452454864045093E-4</v>
      </c>
      <c r="AZ44" s="22">
        <f t="shared" si="23"/>
        <v>4.1671422887403951E-4</v>
      </c>
      <c r="BA44" s="22">
        <f t="shared" si="23"/>
        <v>1.9430725739938131E-2</v>
      </c>
      <c r="BB44" s="22">
        <f t="shared" si="23"/>
        <v>8.0226574512652025E-5</v>
      </c>
      <c r="BC44" s="22">
        <f t="shared" si="23"/>
        <v>8.7104087825946461E-2</v>
      </c>
      <c r="BD44" s="22">
        <f t="shared" si="23"/>
        <v>8.303231449387885E-2</v>
      </c>
      <c r="BE44" s="22">
        <f t="shared" si="23"/>
        <v>0.10852563760139268</v>
      </c>
      <c r="BF44" s="22">
        <f t="shared" si="23"/>
        <v>1.0297200067918958E-2</v>
      </c>
      <c r="BG44" s="22">
        <f t="shared" si="23"/>
        <v>0.43233903323754569</v>
      </c>
      <c r="BH44" s="22">
        <f t="shared" si="23"/>
        <v>0.22915541573902923</v>
      </c>
      <c r="BI44" s="22">
        <f t="shared" si="23"/>
        <v>5.9621559284901988E-2</v>
      </c>
      <c r="BJ44" s="22">
        <f t="shared" si="23"/>
        <v>2.3686947781269216E-2</v>
      </c>
      <c r="BK44" s="22">
        <f t="shared" si="23"/>
        <v>0.17464152325553128</v>
      </c>
      <c r="BL44" s="22">
        <f t="shared" si="23"/>
        <v>0.1748362255728183</v>
      </c>
      <c r="BM44" s="22">
        <f t="shared" si="23"/>
        <v>2.2886432753609563E-5</v>
      </c>
      <c r="BN44" s="22">
        <f t="shared" si="23"/>
        <v>5.1657683347369414E-2</v>
      </c>
      <c r="BO44" s="22">
        <f t="shared" si="23"/>
        <v>1.3846053766171514E-3</v>
      </c>
      <c r="BP44" s="22">
        <f t="shared" ref="BP44:EA44" si="24">BP43^2</f>
        <v>3.7530289465274175E-2</v>
      </c>
      <c r="BQ44" s="22">
        <f t="shared" si="24"/>
        <v>2.4045066916025178E-4</v>
      </c>
      <c r="BR44" s="22">
        <f t="shared" si="24"/>
        <v>1.241078167237019</v>
      </c>
      <c r="BS44" s="22">
        <f t="shared" si="24"/>
        <v>1.2133976420988104</v>
      </c>
      <c r="BT44" s="22">
        <f t="shared" si="24"/>
        <v>5.9209640011517273E-4</v>
      </c>
      <c r="BU44" s="22">
        <f t="shared" si="24"/>
        <v>1.6214637677776787E-2</v>
      </c>
      <c r="BV44" s="22">
        <f t="shared" si="24"/>
        <v>4.7507175593399474E-4</v>
      </c>
      <c r="BW44" s="22">
        <f t="shared" si="24"/>
        <v>1.7891692512044262E-2</v>
      </c>
      <c r="BX44" s="22">
        <f t="shared" si="24"/>
        <v>9.9246954542294624E-2</v>
      </c>
      <c r="BY44" s="22">
        <f t="shared" si="24"/>
        <v>3.5777411692638969E-2</v>
      </c>
      <c r="BZ44" s="22">
        <f t="shared" si="24"/>
        <v>1.8776707576053146E-2</v>
      </c>
      <c r="CA44" s="22">
        <f t="shared" si="24"/>
        <v>5.0431212964210548E-2</v>
      </c>
      <c r="CB44" s="22">
        <f t="shared" si="24"/>
        <v>1.9987488828285965E-5</v>
      </c>
      <c r="CC44" s="22">
        <f t="shared" si="24"/>
        <v>4.6518729209123796E-4</v>
      </c>
      <c r="CD44" s="22">
        <f t="shared" si="24"/>
        <v>0.31719935058823862</v>
      </c>
      <c r="CE44" s="22">
        <f t="shared" si="24"/>
        <v>0.39888641728497592</v>
      </c>
      <c r="CF44" s="22">
        <f t="shared" si="24"/>
        <v>0.36527638457448797</v>
      </c>
      <c r="CG44" s="22">
        <f t="shared" si="24"/>
        <v>0.26640614385740852</v>
      </c>
      <c r="CH44" s="22">
        <f t="shared" si="24"/>
        <v>1.0249382714786457</v>
      </c>
      <c r="CI44" s="22">
        <f t="shared" si="24"/>
        <v>0.91161751481689801</v>
      </c>
      <c r="CJ44" s="22">
        <f t="shared" si="24"/>
        <v>0.16974270001707059</v>
      </c>
      <c r="CK44" s="22">
        <f t="shared" si="24"/>
        <v>0.16186816584820843</v>
      </c>
      <c r="CL44" s="22">
        <f t="shared" si="24"/>
        <v>2.4215924569525849E-3</v>
      </c>
      <c r="CM44" s="22">
        <f t="shared" si="24"/>
        <v>4.5060593143080776E-3</v>
      </c>
      <c r="CN44" s="22">
        <f t="shared" si="24"/>
        <v>1.6247515972432307E-4</v>
      </c>
      <c r="CO44" s="22">
        <f t="shared" si="24"/>
        <v>6.4994835631959039E-4</v>
      </c>
      <c r="CP44" s="22">
        <f t="shared" si="24"/>
        <v>6.2849626883377053E-3</v>
      </c>
      <c r="CQ44" s="22">
        <f t="shared" si="24"/>
        <v>0.28700301342191553</v>
      </c>
      <c r="CR44" s="22">
        <f t="shared" si="24"/>
        <v>0.1162206286904514</v>
      </c>
      <c r="CS44" s="22">
        <f t="shared" si="24"/>
        <v>0.76941802341013577</v>
      </c>
      <c r="CT44" s="22">
        <f t="shared" si="24"/>
        <v>1.1093079887151146E-2</v>
      </c>
      <c r="CU44" s="22">
        <f t="shared" si="24"/>
        <v>1.5541826377784022E-4</v>
      </c>
      <c r="CV44" s="22">
        <f t="shared" si="24"/>
        <v>0.27103724578884347</v>
      </c>
      <c r="CW44" s="22">
        <f t="shared" si="24"/>
        <v>0.12689345341639982</v>
      </c>
      <c r="CX44" s="22">
        <f t="shared" si="24"/>
        <v>5.2278848754901989E-3</v>
      </c>
      <c r="CY44" s="22">
        <f t="shared" si="24"/>
        <v>1.3125894017220727E-2</v>
      </c>
      <c r="CZ44" s="22">
        <f t="shared" si="24"/>
        <v>3.1892873030906328E-2</v>
      </c>
      <c r="DA44" s="22">
        <f t="shared" si="24"/>
        <v>0.16473456395194599</v>
      </c>
      <c r="DB44" s="22">
        <f t="shared" si="24"/>
        <v>0.17047252960432135</v>
      </c>
      <c r="DC44" s="22">
        <f t="shared" si="24"/>
        <v>0.30304172630899007</v>
      </c>
      <c r="DD44" s="22">
        <f t="shared" si="24"/>
        <v>0.33381540042626995</v>
      </c>
      <c r="DE44" s="22">
        <f t="shared" si="24"/>
        <v>7.7062192640303629E-4</v>
      </c>
      <c r="DF44" s="22">
        <f t="shared" si="24"/>
        <v>1.1565711057873993</v>
      </c>
      <c r="DG44" s="22">
        <f t="shared" si="24"/>
        <v>1.2183388257001331</v>
      </c>
      <c r="DH44" s="22">
        <f t="shared" si="24"/>
        <v>1.4840945021919946E-2</v>
      </c>
      <c r="DI44" s="22">
        <f t="shared" si="24"/>
        <v>5.2112931045449548E-3</v>
      </c>
      <c r="DJ44" s="22">
        <f t="shared" si="24"/>
        <v>2.2672154494614246E-3</v>
      </c>
      <c r="DK44" s="22">
        <f t="shared" si="24"/>
        <v>2.1071718258318856E-3</v>
      </c>
      <c r="DL44" s="22">
        <f t="shared" si="24"/>
        <v>1.325589602743537E-3</v>
      </c>
      <c r="DM44" s="22">
        <f t="shared" si="24"/>
        <v>7.0221091065107296E-5</v>
      </c>
      <c r="DN44" s="22">
        <f t="shared" si="24"/>
        <v>1.4166445389507663E-3</v>
      </c>
      <c r="DO44" s="22">
        <f t="shared" si="24"/>
        <v>1.7119419906348973E-3</v>
      </c>
      <c r="DP44" s="22">
        <f t="shared" si="24"/>
        <v>3.2824745666865858</v>
      </c>
      <c r="DQ44" s="22">
        <f t="shared" si="24"/>
        <v>2.0940746294313577</v>
      </c>
      <c r="DR44" s="22">
        <f t="shared" si="24"/>
        <v>3.3246021608082682E-2</v>
      </c>
      <c r="DS44" s="22">
        <f t="shared" si="24"/>
        <v>1.252647068864232E-2</v>
      </c>
      <c r="DT44" s="22">
        <f t="shared" si="24"/>
        <v>7.6994803916480545E-2</v>
      </c>
      <c r="DU44" s="22">
        <f t="shared" si="24"/>
        <v>2.9887718600746352E-4</v>
      </c>
      <c r="DV44" s="22">
        <f t="shared" si="24"/>
        <v>1.3826125872563185E-3</v>
      </c>
      <c r="DW44" s="22">
        <f t="shared" si="24"/>
        <v>3.7211883243200305E-4</v>
      </c>
      <c r="DX44" s="22">
        <f t="shared" si="24"/>
        <v>5.3533523500073326E-3</v>
      </c>
      <c r="DY44" s="22">
        <f t="shared" si="24"/>
        <v>3.4414573596640738</v>
      </c>
      <c r="DZ44" s="22">
        <f t="shared" si="24"/>
        <v>3.5439591609319536</v>
      </c>
      <c r="EA44" s="22">
        <f t="shared" si="24"/>
        <v>0.21880726975105599</v>
      </c>
      <c r="EB44" s="22">
        <f t="shared" ref="EB44:GM44" si="25">EB43^2</f>
        <v>6.0650025712717633E-3</v>
      </c>
      <c r="EC44" s="22">
        <f t="shared" si="25"/>
        <v>0.28915398994578984</v>
      </c>
      <c r="ED44" s="22">
        <f t="shared" si="25"/>
        <v>1.1360546369537594</v>
      </c>
      <c r="EE44" s="22">
        <f t="shared" si="25"/>
        <v>0.17313796512646251</v>
      </c>
      <c r="EF44" s="22">
        <f t="shared" si="25"/>
        <v>0.11466903857721358</v>
      </c>
      <c r="EG44" s="22">
        <f t="shared" si="25"/>
        <v>1.6743125397998382E-2</v>
      </c>
      <c r="EH44" s="22">
        <f t="shared" si="25"/>
        <v>4.7342345217646568E-2</v>
      </c>
      <c r="EI44" s="22">
        <f t="shared" si="25"/>
        <v>1.0690503530665582E-3</v>
      </c>
      <c r="EJ44" s="22">
        <f t="shared" si="25"/>
        <v>5.6570580113110471E-3</v>
      </c>
      <c r="EK44" s="22">
        <f t="shared" si="25"/>
        <v>6.8652584837170536E-4</v>
      </c>
      <c r="EL44" s="22">
        <f t="shared" si="25"/>
        <v>1.4352427983751745E-5</v>
      </c>
      <c r="EM44" s="22">
        <f t="shared" si="25"/>
        <v>3.0064013555935372</v>
      </c>
      <c r="EN44" s="22">
        <f t="shared" si="25"/>
        <v>3.0327787218018183</v>
      </c>
      <c r="EO44" s="22">
        <f t="shared" si="25"/>
        <v>7.2992245606272139E-3</v>
      </c>
      <c r="EP44" s="22">
        <f t="shared" si="25"/>
        <v>7.8413844394385952E-4</v>
      </c>
      <c r="EQ44" s="22">
        <f t="shared" si="25"/>
        <v>1.327843267895461E-3</v>
      </c>
      <c r="ER44" s="22">
        <f t="shared" si="25"/>
        <v>6.7312902195655218</v>
      </c>
      <c r="ES44" s="22">
        <f t="shared" si="25"/>
        <v>6.8190939707760085</v>
      </c>
      <c r="ET44" s="22">
        <f t="shared" si="25"/>
        <v>2.2220819700613487E-2</v>
      </c>
      <c r="EU44" s="22">
        <f t="shared" si="25"/>
        <v>1.1688901372676214E-3</v>
      </c>
      <c r="EV44" s="22">
        <f t="shared" si="25"/>
        <v>0.1335288167539096</v>
      </c>
      <c r="EW44" s="22">
        <f t="shared" si="25"/>
        <v>0.21931147709222179</v>
      </c>
      <c r="EX44" s="22">
        <f t="shared" si="25"/>
        <v>4.5555077400688829E-2</v>
      </c>
      <c r="EY44" s="22">
        <f t="shared" si="25"/>
        <v>5.1084093893675818E-2</v>
      </c>
      <c r="EZ44" s="22">
        <f t="shared" si="25"/>
        <v>1.3001440241203327E-4</v>
      </c>
      <c r="FA44" s="22">
        <f t="shared" si="25"/>
        <v>1.681627244600687E-4</v>
      </c>
      <c r="FB44" s="22">
        <f t="shared" si="25"/>
        <v>1.3495867663678647E-2</v>
      </c>
      <c r="FC44" s="22">
        <f t="shared" si="25"/>
        <v>1.1276859722114134E-2</v>
      </c>
      <c r="FD44" s="22">
        <f t="shared" si="25"/>
        <v>1.5179736046954971E-5</v>
      </c>
      <c r="FE44" s="22">
        <f t="shared" si="25"/>
        <v>9.8050153442364674E-5</v>
      </c>
      <c r="FF44" s="22">
        <f t="shared" si="25"/>
        <v>6.6209088629891365E-4</v>
      </c>
      <c r="FG44" s="22">
        <f t="shared" si="25"/>
        <v>2.092153648348842E-2</v>
      </c>
      <c r="FH44" s="22">
        <f t="shared" si="25"/>
        <v>0.30131612298486343</v>
      </c>
      <c r="FI44" s="22">
        <f t="shared" si="25"/>
        <v>0.36711261129001987</v>
      </c>
      <c r="FJ44" s="22">
        <f t="shared" si="25"/>
        <v>5.3844309956149828E-3</v>
      </c>
      <c r="FK44" s="22">
        <f t="shared" si="25"/>
        <v>1.5543744364807392E-3</v>
      </c>
      <c r="FL44" s="22">
        <f t="shared" si="25"/>
        <v>1.6473808164874475</v>
      </c>
      <c r="FM44" s="22">
        <f t="shared" si="25"/>
        <v>1.6827081493568954</v>
      </c>
      <c r="FN44" s="22">
        <f t="shared" si="25"/>
        <v>6.9916770703230271E-4</v>
      </c>
      <c r="FO44" s="22">
        <f t="shared" si="25"/>
        <v>1.8577849388567488E-2</v>
      </c>
      <c r="FP44" s="22">
        <f t="shared" si="25"/>
        <v>0.2451565163279896</v>
      </c>
      <c r="FQ44" s="22">
        <f t="shared" si="25"/>
        <v>1.5132911962526991E-4</v>
      </c>
      <c r="FR44" s="22">
        <f t="shared" si="25"/>
        <v>0.30413884618386655</v>
      </c>
      <c r="FS44" s="22">
        <f t="shared" si="25"/>
        <v>7.9100739254652497E-2</v>
      </c>
      <c r="FT44" s="22">
        <f t="shared" si="25"/>
        <v>0.12785327135265132</v>
      </c>
      <c r="FU44" s="22">
        <f t="shared" si="25"/>
        <v>0.69820230191453314</v>
      </c>
      <c r="FV44" s="22">
        <f t="shared" si="25"/>
        <v>0.38224060889361156</v>
      </c>
      <c r="FW44" s="22">
        <f t="shared" si="25"/>
        <v>2.0960265167415401E-3</v>
      </c>
      <c r="FX44" s="22">
        <f t="shared" si="25"/>
        <v>2.2902448665428489E-2</v>
      </c>
      <c r="FY44" s="22">
        <f t="shared" si="25"/>
        <v>7.0855681996238697E-5</v>
      </c>
      <c r="FZ44" s="22">
        <f t="shared" si="25"/>
        <v>1.8684637016456494E-4</v>
      </c>
      <c r="GA44" s="22">
        <f t="shared" si="25"/>
        <v>7.6313160584970403E-6</v>
      </c>
      <c r="GB44" s="22">
        <f t="shared" si="25"/>
        <v>2.1882608396357281E-6</v>
      </c>
      <c r="GC44" s="22">
        <f t="shared" si="25"/>
        <v>5.7303389100261529E-5</v>
      </c>
      <c r="GD44" s="22">
        <f t="shared" si="25"/>
        <v>0.30595128124820498</v>
      </c>
      <c r="GE44" s="22">
        <f t="shared" si="25"/>
        <v>0.32190041262107477</v>
      </c>
      <c r="GF44" s="22">
        <f t="shared" si="25"/>
        <v>9.8416637373095945E-4</v>
      </c>
      <c r="GG44" s="22">
        <f t="shared" si="25"/>
        <v>1.02597078809879E-3</v>
      </c>
      <c r="GH44" s="22">
        <f t="shared" si="25"/>
        <v>0.15040653905306084</v>
      </c>
      <c r="GI44" s="22">
        <f t="shared" si="25"/>
        <v>0.14950428258099061</v>
      </c>
      <c r="GJ44" s="22">
        <f t="shared" si="25"/>
        <v>4.327545618975834E-5</v>
      </c>
      <c r="GK44" s="22">
        <f t="shared" si="25"/>
        <v>2.1518129910922867E-3</v>
      </c>
      <c r="GL44" s="22">
        <f t="shared" si="25"/>
        <v>4.9909430056582858E-4</v>
      </c>
      <c r="GM44" s="22">
        <f t="shared" si="25"/>
        <v>0.32094125709847121</v>
      </c>
      <c r="GN44" s="22">
        <f t="shared" ref="GN44:IY44" si="26">GN43^2</f>
        <v>0.33861339083009351</v>
      </c>
      <c r="GO44" s="22">
        <f t="shared" si="26"/>
        <v>4.5241520340494439E-2</v>
      </c>
      <c r="GP44" s="22">
        <f t="shared" si="26"/>
        <v>7.4948308883565518E-2</v>
      </c>
      <c r="GQ44" s="22">
        <f t="shared" si="26"/>
        <v>3.4029975552246447E-2</v>
      </c>
      <c r="GR44" s="22">
        <f t="shared" si="26"/>
        <v>1.4905556217287485E-3</v>
      </c>
      <c r="GS44" s="22">
        <f t="shared" si="26"/>
        <v>1.9718049403337767E-2</v>
      </c>
      <c r="GT44" s="22">
        <f t="shared" si="26"/>
        <v>3.6117269967651851E-3</v>
      </c>
      <c r="GU44" s="22">
        <f t="shared" si="26"/>
        <v>1.7797297196136902E-2</v>
      </c>
      <c r="GV44" s="22">
        <f t="shared" si="26"/>
        <v>3.8852653396074945E-2</v>
      </c>
      <c r="GW44" s="22">
        <f t="shared" si="26"/>
        <v>3.1568584509855155E-2</v>
      </c>
      <c r="GX44" s="22">
        <f t="shared" si="26"/>
        <v>1.8868683299964817E-5</v>
      </c>
      <c r="GY44" s="22">
        <f t="shared" si="26"/>
        <v>3.7507131996905273E-2</v>
      </c>
      <c r="GZ44" s="22">
        <f t="shared" si="26"/>
        <v>0.12489162142183387</v>
      </c>
      <c r="HA44" s="22">
        <f t="shared" si="26"/>
        <v>2.1303620352993739E-3</v>
      </c>
      <c r="HB44" s="22">
        <f t="shared" si="26"/>
        <v>4.7757276678902713E-4</v>
      </c>
      <c r="HC44" s="22">
        <f t="shared" si="26"/>
        <v>1.118428891211724E-2</v>
      </c>
      <c r="HD44" s="22">
        <f t="shared" si="26"/>
        <v>1.0309364837949452E-3</v>
      </c>
      <c r="HE44" s="22">
        <f t="shared" si="26"/>
        <v>4.2726900538402661E-2</v>
      </c>
      <c r="HF44" s="22">
        <f t="shared" si="26"/>
        <v>5.3623758729752356E-2</v>
      </c>
      <c r="HG44" s="22">
        <f t="shared" si="26"/>
        <v>8.3548140507624501E-3</v>
      </c>
      <c r="HH44" s="22">
        <f t="shared" si="26"/>
        <v>2.6454032042764314E-3</v>
      </c>
      <c r="HI44" s="22">
        <f t="shared" si="26"/>
        <v>5.0400381028792348E-3</v>
      </c>
      <c r="HJ44" s="22">
        <f t="shared" si="26"/>
        <v>1.6639827776934617</v>
      </c>
      <c r="HK44" s="22">
        <f t="shared" si="26"/>
        <v>1.9497557720070946</v>
      </c>
      <c r="HL44" s="22">
        <f t="shared" si="26"/>
        <v>9.1872526959712881E-4</v>
      </c>
      <c r="HM44" s="22">
        <f t="shared" si="26"/>
        <v>9.5509610268003603E-4</v>
      </c>
      <c r="HN44" s="22">
        <f t="shared" si="26"/>
        <v>7.9756775202039767E-4</v>
      </c>
      <c r="HO44" s="22">
        <f t="shared" si="26"/>
        <v>1.572504059179579E-5</v>
      </c>
      <c r="HP44" s="22">
        <f t="shared" si="26"/>
        <v>8.8783012620643111E-3</v>
      </c>
      <c r="HQ44" s="22">
        <f t="shared" si="26"/>
        <v>3.4949233885396108E-4</v>
      </c>
      <c r="HR44" s="22">
        <f t="shared" si="26"/>
        <v>8.1753558998846334E-4</v>
      </c>
      <c r="HS44" s="22">
        <f t="shared" si="26"/>
        <v>1.5428323472462029E-2</v>
      </c>
      <c r="HT44" s="22">
        <f t="shared" si="26"/>
        <v>2.9780543062645399E-2</v>
      </c>
      <c r="HU44" s="22">
        <f t="shared" si="26"/>
        <v>0.1199578600993447</v>
      </c>
      <c r="HV44" s="22">
        <f t="shared" si="26"/>
        <v>8.3391006897973186E-3</v>
      </c>
      <c r="HW44" s="22">
        <f t="shared" si="26"/>
        <v>5.8961835397817464E-3</v>
      </c>
      <c r="HX44" s="22">
        <f t="shared" si="26"/>
        <v>1.8168898250267174E-2</v>
      </c>
      <c r="HY44" s="22">
        <f t="shared" si="26"/>
        <v>2.9112301873863643E-5</v>
      </c>
      <c r="HZ44" s="22">
        <f t="shared" si="26"/>
        <v>8.3814032090884037E-3</v>
      </c>
      <c r="IA44" s="22">
        <f t="shared" si="26"/>
        <v>6.6212518169647856E-4</v>
      </c>
      <c r="IB44" s="22">
        <f t="shared" si="26"/>
        <v>1.3034238870404682E-2</v>
      </c>
      <c r="IC44" s="22">
        <f t="shared" si="26"/>
        <v>6.2790800367758068E-2</v>
      </c>
      <c r="ID44" s="22">
        <f t="shared" si="26"/>
        <v>2.5558640984691593E-2</v>
      </c>
      <c r="IE44" s="22">
        <f t="shared" si="26"/>
        <v>0.28823614579051193</v>
      </c>
      <c r="IF44" s="22">
        <f t="shared" si="26"/>
        <v>0.23848369590905585</v>
      </c>
      <c r="IG44" s="22">
        <f t="shared" si="26"/>
        <v>1.8591612892305167E-5</v>
      </c>
      <c r="IH44" s="22">
        <f t="shared" si="26"/>
        <v>4.3261274247867319E-2</v>
      </c>
      <c r="II44" s="22">
        <f t="shared" si="26"/>
        <v>2.9279081264298092E-3</v>
      </c>
      <c r="IJ44" s="22">
        <f t="shared" si="26"/>
        <v>3.553801284015049E-3</v>
      </c>
      <c r="IK44" s="22">
        <f t="shared" si="26"/>
        <v>7.1947808160943425E-6</v>
      </c>
      <c r="IL44" s="22">
        <f t="shared" si="26"/>
        <v>1.3332979338966427E-3</v>
      </c>
      <c r="IM44" s="22">
        <f t="shared" si="26"/>
        <v>1.7272367520750773E-2</v>
      </c>
      <c r="IN44" s="22">
        <f t="shared" si="26"/>
        <v>7.631453036298556E-3</v>
      </c>
      <c r="IO44" s="22">
        <f t="shared" si="26"/>
        <v>8.7217631943130539E-3</v>
      </c>
      <c r="IP44" s="22">
        <f t="shared" si="26"/>
        <v>0.43949822820931889</v>
      </c>
      <c r="IQ44" s="22">
        <f t="shared" si="26"/>
        <v>0.70600917518675743</v>
      </c>
      <c r="IR44" s="22">
        <f t="shared" si="26"/>
        <v>5.5089299536029986E-2</v>
      </c>
      <c r="IS44" s="22">
        <f t="shared" si="26"/>
        <v>1.8284156916465014E-2</v>
      </c>
      <c r="IT44" s="22">
        <f t="shared" si="26"/>
        <v>7.8184265977662495E-3</v>
      </c>
      <c r="IU44" s="22">
        <f t="shared" si="26"/>
        <v>4.7051263440001291E-4</v>
      </c>
      <c r="IV44" s="22">
        <f t="shared" si="26"/>
        <v>0.39849001559471908</v>
      </c>
      <c r="IW44" s="22">
        <f t="shared" si="26"/>
        <v>0.41038360549192571</v>
      </c>
      <c r="IX44" s="22">
        <f t="shared" si="26"/>
        <v>1.6102285734578781E-2</v>
      </c>
      <c r="IY44" s="22">
        <f t="shared" si="26"/>
        <v>2.6087740511430226</v>
      </c>
      <c r="IZ44" s="22">
        <f t="shared" ref="IZ44:LK44" si="27">IZ43^2</f>
        <v>1.4018464260223695</v>
      </c>
      <c r="JA44" s="22">
        <f t="shared" si="27"/>
        <v>0.22703679716669259</v>
      </c>
      <c r="JB44" s="22">
        <f t="shared" si="27"/>
        <v>0.39920298873627758</v>
      </c>
      <c r="JC44" s="22">
        <f t="shared" si="27"/>
        <v>0.53515575367867507</v>
      </c>
      <c r="JD44" s="22">
        <f t="shared" si="27"/>
        <v>0.57456644684332725</v>
      </c>
      <c r="JE44" s="22">
        <f t="shared" si="27"/>
        <v>4.665812047349417E-3</v>
      </c>
      <c r="JF44" s="22">
        <f t="shared" si="27"/>
        <v>0.23072449913452797</v>
      </c>
      <c r="JG44" s="22">
        <f t="shared" si="27"/>
        <v>6.9671068540696109E-3</v>
      </c>
      <c r="JH44" s="22">
        <f t="shared" si="27"/>
        <v>1.391962505931647E-2</v>
      </c>
      <c r="JI44" s="22">
        <f t="shared" si="27"/>
        <v>1.2606334145392472E-4</v>
      </c>
      <c r="JJ44" s="22">
        <f t="shared" si="27"/>
        <v>9.691300809162454E-3</v>
      </c>
      <c r="JK44" s="22">
        <f t="shared" si="27"/>
        <v>5.3549622898514367E-3</v>
      </c>
      <c r="JL44" s="22">
        <f t="shared" si="27"/>
        <v>8.5268324069065146E-5</v>
      </c>
      <c r="JM44" s="22">
        <f t="shared" si="27"/>
        <v>0.11985076569067132</v>
      </c>
      <c r="JN44" s="22">
        <f t="shared" si="27"/>
        <v>0.11871811858466018</v>
      </c>
      <c r="JO44" s="22">
        <f t="shared" si="27"/>
        <v>5.9025525532669008</v>
      </c>
      <c r="JP44" s="22">
        <f t="shared" si="27"/>
        <v>5.6080285683114344</v>
      </c>
      <c r="JQ44" s="22">
        <f t="shared" si="27"/>
        <v>8.4698836722886632E-3</v>
      </c>
      <c r="JR44" s="22">
        <f t="shared" si="27"/>
        <v>6.4014819246878684E-5</v>
      </c>
      <c r="JS44" s="22">
        <f t="shared" si="27"/>
        <v>0.52498132779072593</v>
      </c>
      <c r="JT44" s="22">
        <f t="shared" si="27"/>
        <v>0.54554123322515125</v>
      </c>
      <c r="JU44" s="22">
        <f t="shared" si="27"/>
        <v>4.0067487169150186E-2</v>
      </c>
      <c r="JV44" s="22">
        <f t="shared" si="27"/>
        <v>6.5119488275887242E-4</v>
      </c>
      <c r="JW44" s="22">
        <f t="shared" si="27"/>
        <v>0.32782303565484627</v>
      </c>
      <c r="JX44" s="22">
        <f t="shared" si="27"/>
        <v>0.41942973550063101</v>
      </c>
      <c r="JY44" s="22">
        <f t="shared" si="27"/>
        <v>9.8948170439873973E-3</v>
      </c>
      <c r="JZ44" s="22">
        <f t="shared" si="27"/>
        <v>2.6247974771179956E-3</v>
      </c>
      <c r="KA44" s="22">
        <f t="shared" si="27"/>
        <v>3.522111155069306E-2</v>
      </c>
      <c r="KB44" s="22">
        <f t="shared" si="27"/>
        <v>1.2651210858180247E-2</v>
      </c>
      <c r="KC44" s="22">
        <f t="shared" si="27"/>
        <v>5.52572053692539E-3</v>
      </c>
      <c r="KD44" s="22">
        <f t="shared" si="27"/>
        <v>4.795920226853146E-4</v>
      </c>
      <c r="KE44" s="22">
        <f t="shared" si="27"/>
        <v>3.6241972176598247E-2</v>
      </c>
      <c r="KF44" s="22">
        <f t="shared" si="27"/>
        <v>2.2932718463773753E-2</v>
      </c>
      <c r="KG44" s="22">
        <f t="shared" si="27"/>
        <v>0.47577339838666149</v>
      </c>
      <c r="KH44" s="22">
        <f t="shared" si="27"/>
        <v>0.45257714668062132</v>
      </c>
      <c r="KI44" s="22">
        <f t="shared" si="27"/>
        <v>1.7536122946130136E-3</v>
      </c>
      <c r="KJ44" s="22">
        <f t="shared" si="27"/>
        <v>8.6871164720060375E-4</v>
      </c>
      <c r="KK44" s="22">
        <f t="shared" si="27"/>
        <v>4.5290864052286569E-3</v>
      </c>
      <c r="KL44" s="22">
        <f t="shared" si="27"/>
        <v>3.7750086159275449E-2</v>
      </c>
      <c r="KM44" s="22">
        <f t="shared" si="27"/>
        <v>1.4043825353263277E-2</v>
      </c>
      <c r="KN44" s="22">
        <f t="shared" si="27"/>
        <v>0.46611826467385803</v>
      </c>
      <c r="KO44" s="22">
        <f t="shared" si="27"/>
        <v>0.18728157987836169</v>
      </c>
      <c r="KP44" s="22">
        <f t="shared" si="27"/>
        <v>1.3182757804031207</v>
      </c>
      <c r="KQ44" s="22">
        <f t="shared" si="27"/>
        <v>4.3761775430820132E-2</v>
      </c>
      <c r="KR44" s="22">
        <f t="shared" si="27"/>
        <v>5.6571043892989947E-2</v>
      </c>
      <c r="KS44" s="22">
        <f t="shared" si="27"/>
        <v>4.552491536992867E-2</v>
      </c>
      <c r="KT44" s="22">
        <f t="shared" si="27"/>
        <v>3.134110991893614E-3</v>
      </c>
      <c r="KU44" s="22">
        <f t="shared" si="27"/>
        <v>7.1684897877444514E-3</v>
      </c>
      <c r="KV44" s="22">
        <f t="shared" si="27"/>
        <v>7.1327748603175123E-3</v>
      </c>
      <c r="KW44" s="22">
        <f t="shared" si="27"/>
        <v>9.453195103504422E-2</v>
      </c>
      <c r="KX44" s="22">
        <f t="shared" si="27"/>
        <v>0.2182111181220647</v>
      </c>
      <c r="KY44" s="22">
        <f t="shared" si="27"/>
        <v>0.11459556622558921</v>
      </c>
      <c r="KZ44" s="22">
        <f t="shared" si="27"/>
        <v>2.7811250477925129E-2</v>
      </c>
      <c r="LA44" s="22">
        <f t="shared" si="27"/>
        <v>5.0516344680659672E-3</v>
      </c>
      <c r="LB44" s="22">
        <f t="shared" si="27"/>
        <v>6.077924094241214E-3</v>
      </c>
      <c r="LC44" s="22">
        <f t="shared" si="27"/>
        <v>9.8406934534171504E-4</v>
      </c>
      <c r="LD44" s="22">
        <f t="shared" si="27"/>
        <v>5.3496411829971155E-2</v>
      </c>
      <c r="LE44" s="22">
        <f t="shared" si="27"/>
        <v>0.20673755329325144</v>
      </c>
      <c r="LF44" s="22">
        <f t="shared" si="27"/>
        <v>0.26068882011812905</v>
      </c>
      <c r="LG44" s="22">
        <f t="shared" si="27"/>
        <v>3.0083379557708893E-2</v>
      </c>
      <c r="LH44" s="22">
        <f t="shared" si="27"/>
        <v>9.7858920621654005E-3</v>
      </c>
      <c r="LI44" s="22">
        <f t="shared" si="27"/>
        <v>1.0736008815490595E-2</v>
      </c>
      <c r="LJ44" s="22">
        <f t="shared" si="27"/>
        <v>9.9626038576028596E-6</v>
      </c>
      <c r="LK44" s="22">
        <f t="shared" si="27"/>
        <v>5.3858016818277238E-5</v>
      </c>
      <c r="LL44" s="22">
        <f t="shared" ref="LL44:NW44" si="28">LL43^2</f>
        <v>1.7212672889712815</v>
      </c>
      <c r="LM44" s="22">
        <f t="shared" si="28"/>
        <v>1.6350648108722856</v>
      </c>
      <c r="LN44" s="22">
        <f t="shared" si="28"/>
        <v>5.1212652886698413E-2</v>
      </c>
      <c r="LO44" s="22">
        <f t="shared" si="28"/>
        <v>0.17730844658356149</v>
      </c>
      <c r="LP44" s="22">
        <f t="shared" si="28"/>
        <v>0.26016110499655493</v>
      </c>
      <c r="LQ44" s="22">
        <f t="shared" si="28"/>
        <v>2.6532875136435926E-2</v>
      </c>
      <c r="LR44" s="22">
        <f t="shared" si="28"/>
        <v>3.2209944297482209E-4</v>
      </c>
      <c r="LS44" s="22">
        <f t="shared" si="28"/>
        <v>1.8881264888191017E-3</v>
      </c>
      <c r="LT44" s="22">
        <f t="shared" si="28"/>
        <v>4.0243130665301415E-3</v>
      </c>
      <c r="LU44" s="22">
        <f t="shared" si="28"/>
        <v>1.7746109263497449E-2</v>
      </c>
      <c r="LV44" s="22">
        <f t="shared" si="28"/>
        <v>1.60406782076793</v>
      </c>
      <c r="LW44" s="22">
        <f t="shared" si="28"/>
        <v>2.1029900913515429</v>
      </c>
      <c r="LX44" s="22">
        <f t="shared" si="28"/>
        <v>2.0628006203788412E-3</v>
      </c>
      <c r="LY44" s="22">
        <f t="shared" si="28"/>
        <v>0.27713214333400121</v>
      </c>
      <c r="LZ44" s="22">
        <f t="shared" si="28"/>
        <v>0.34133699875794715</v>
      </c>
      <c r="MA44" s="22">
        <f t="shared" si="28"/>
        <v>2.8356394392896884E-3</v>
      </c>
      <c r="MB44" s="22">
        <f t="shared" si="28"/>
        <v>0.8907650897148035</v>
      </c>
      <c r="MC44" s="22">
        <f t="shared" si="28"/>
        <v>0.97121805766451252</v>
      </c>
      <c r="MD44" s="22">
        <f t="shared" si="28"/>
        <v>2.4828743491710555E-2</v>
      </c>
      <c r="ME44" s="22">
        <f t="shared" si="28"/>
        <v>0.14717074496341156</v>
      </c>
      <c r="MF44" s="22">
        <f t="shared" si="28"/>
        <v>7.1196848770350471E-2</v>
      </c>
      <c r="MG44" s="22">
        <f t="shared" si="28"/>
        <v>1.5424482100312836E-2</v>
      </c>
      <c r="MH44" s="22">
        <f t="shared" si="28"/>
        <v>1.8618209696843944E-2</v>
      </c>
      <c r="MI44" s="22">
        <f t="shared" si="28"/>
        <v>3.5682596346588574E-3</v>
      </c>
      <c r="MJ44" s="22">
        <f t="shared" si="28"/>
        <v>1.0682905707538083E-2</v>
      </c>
      <c r="MK44" s="22">
        <f t="shared" si="28"/>
        <v>8.7955465392177475E-4</v>
      </c>
      <c r="ML44" s="22">
        <f t="shared" si="28"/>
        <v>3.1889471983102108E-3</v>
      </c>
      <c r="MM44" s="22">
        <f t="shared" si="28"/>
        <v>4.5283028667989542E-2</v>
      </c>
      <c r="MN44" s="22">
        <f t="shared" si="28"/>
        <v>0.10036633495188149</v>
      </c>
      <c r="MO44" s="22">
        <f t="shared" si="28"/>
        <v>0.11754784380200367</v>
      </c>
      <c r="MP44" s="22">
        <f t="shared" si="28"/>
        <v>6.2332326917601447E-2</v>
      </c>
      <c r="MQ44" s="22">
        <f t="shared" si="28"/>
        <v>9.1922040416254772E-4</v>
      </c>
      <c r="MR44" s="22">
        <f t="shared" si="28"/>
        <v>5.7889384634813565E-2</v>
      </c>
      <c r="MS44" s="22">
        <f t="shared" si="28"/>
        <v>0.20724945427743224</v>
      </c>
      <c r="MT44" s="22">
        <f t="shared" si="28"/>
        <v>0.20500126841489391</v>
      </c>
      <c r="MU44" s="22">
        <f t="shared" si="28"/>
        <v>6.1374717268555042E-4</v>
      </c>
      <c r="MV44" s="22">
        <f t="shared" si="28"/>
        <v>8.7048527587626416E-4</v>
      </c>
      <c r="MW44" s="22">
        <f t="shared" si="28"/>
        <v>3.262965314700285E-3</v>
      </c>
      <c r="MX44" s="22">
        <f t="shared" si="28"/>
        <v>2.1045741840002449E-2</v>
      </c>
      <c r="MY44" s="22">
        <f t="shared" si="28"/>
        <v>1.5783815516070186E-2</v>
      </c>
      <c r="MZ44" s="22">
        <f t="shared" si="28"/>
        <v>3.6840753600671011E-4</v>
      </c>
      <c r="NA44" s="22">
        <f t="shared" si="28"/>
        <v>6.0353104891664147E-6</v>
      </c>
      <c r="NB44" s="22">
        <f t="shared" si="28"/>
        <v>1.1641575266730807E-3</v>
      </c>
      <c r="NC44" s="22">
        <f t="shared" si="28"/>
        <v>1.7203716878361712</v>
      </c>
      <c r="ND44" s="22">
        <f t="shared" si="28"/>
        <v>1.8083927001822255</v>
      </c>
      <c r="NE44" s="22">
        <f t="shared" si="28"/>
        <v>0.34591240921400901</v>
      </c>
      <c r="NF44" s="22">
        <f t="shared" si="28"/>
        <v>0.31927122297874166</v>
      </c>
      <c r="NG44" s="22">
        <f t="shared" si="28"/>
        <v>9.199403578645593E-2</v>
      </c>
      <c r="NH44" s="22">
        <f t="shared" si="28"/>
        <v>9.6424556882090437E-2</v>
      </c>
      <c r="NI44" s="22">
        <f t="shared" si="28"/>
        <v>1.4544555174414922E-2</v>
      </c>
      <c r="NJ44" s="22">
        <f t="shared" si="28"/>
        <v>1.9612456000461062E-2</v>
      </c>
      <c r="NK44" s="22">
        <f t="shared" si="28"/>
        <v>4.0895363971107891E-3</v>
      </c>
      <c r="NL44" s="22">
        <f t="shared" si="28"/>
        <v>4.8438396863799012E-5</v>
      </c>
      <c r="NM44" s="22">
        <f t="shared" si="28"/>
        <v>7.0454897896366315E-3</v>
      </c>
      <c r="NN44" s="22">
        <f t="shared" si="28"/>
        <v>2.5307220350638326E-2</v>
      </c>
      <c r="NO44" s="22">
        <f t="shared" si="28"/>
        <v>8.9726061783489325E-2</v>
      </c>
      <c r="NP44" s="22">
        <f t="shared" si="28"/>
        <v>1.2810338875792589E-2</v>
      </c>
      <c r="NQ44" s="22">
        <f t="shared" si="28"/>
        <v>7.6203375132889899E-3</v>
      </c>
      <c r="NR44" s="22">
        <f t="shared" si="28"/>
        <v>9.6284903564069122</v>
      </c>
      <c r="NS44" s="22">
        <f t="shared" si="28"/>
        <v>9.7860867647499727</v>
      </c>
      <c r="NT44" s="22">
        <f t="shared" si="28"/>
        <v>1.2890519407743974</v>
      </c>
      <c r="NU44" s="22">
        <f t="shared" si="28"/>
        <v>2.2030273604648474</v>
      </c>
      <c r="NV44" s="22">
        <f t="shared" si="28"/>
        <v>6.7037751352135002</v>
      </c>
      <c r="NW44" s="22">
        <f t="shared" si="28"/>
        <v>2.3197645770184236E-4</v>
      </c>
      <c r="NX44" s="22">
        <f t="shared" ref="NX44:OK44" si="29">NX43^2</f>
        <v>3.4015498496497239E-4</v>
      </c>
      <c r="NY44" s="22">
        <f t="shared" si="29"/>
        <v>6.0695764098083554E-2</v>
      </c>
      <c r="NZ44" s="22">
        <f t="shared" si="29"/>
        <v>6.7353173426567825E-3</v>
      </c>
      <c r="OA44" s="22">
        <f t="shared" si="29"/>
        <v>0.13742845621423619</v>
      </c>
      <c r="OB44" s="22">
        <f t="shared" si="29"/>
        <v>0.31542138353028398</v>
      </c>
      <c r="OC44" s="22">
        <f t="shared" si="29"/>
        <v>1.2314555928380074E-3</v>
      </c>
      <c r="OD44" s="22">
        <f t="shared" si="29"/>
        <v>9.6093060929166932E-3</v>
      </c>
      <c r="OE44" s="22">
        <f t="shared" si="29"/>
        <v>0.23273096358369977</v>
      </c>
      <c r="OF44" s="22">
        <f t="shared" si="29"/>
        <v>0.32630942499078014</v>
      </c>
      <c r="OG44" s="22">
        <f t="shared" si="29"/>
        <v>0.38876444243852587</v>
      </c>
      <c r="OH44" s="22">
        <f t="shared" si="29"/>
        <v>0.40651937386587039</v>
      </c>
      <c r="OI44" s="22">
        <f t="shared" si="29"/>
        <v>0.11844672952636275</v>
      </c>
      <c r="OJ44" s="22">
        <f t="shared" si="29"/>
        <v>2.5485218154055735E-4</v>
      </c>
      <c r="OK44" s="22">
        <f t="shared" si="29"/>
        <v>0.13103917175890423</v>
      </c>
    </row>
    <row r="45" spans="1:401">
      <c r="A45" s="19" t="s">
        <v>1938</v>
      </c>
      <c r="B45" s="22">
        <f>B42^2</f>
        <v>1.656527853843836E-3</v>
      </c>
      <c r="C45" s="22">
        <f t="shared" ref="C45:BN45" si="30">C42^2</f>
        <v>1.4972574341759355</v>
      </c>
      <c r="D45" s="22">
        <f t="shared" si="30"/>
        <v>1.2701009481191444E-4</v>
      </c>
      <c r="E45" s="22">
        <f t="shared" si="30"/>
        <v>2.513821516875122E-3</v>
      </c>
      <c r="F45" s="22">
        <f t="shared" si="30"/>
        <v>2.9288065556354755E-3</v>
      </c>
      <c r="G45" s="22">
        <f t="shared" si="30"/>
        <v>3.9780457731495744E-2</v>
      </c>
      <c r="H45" s="22">
        <f t="shared" si="30"/>
        <v>1.993153363113084E-2</v>
      </c>
      <c r="I45" s="22">
        <f t="shared" si="30"/>
        <v>0.20900971808451058</v>
      </c>
      <c r="J45" s="22">
        <f t="shared" si="30"/>
        <v>12.310089271671558</v>
      </c>
      <c r="K45" s="22">
        <f t="shared" si="30"/>
        <v>7.6947633795629161E-3</v>
      </c>
      <c r="L45" s="22">
        <f t="shared" si="30"/>
        <v>2.3189961015420847E-4</v>
      </c>
      <c r="M45" s="22">
        <f t="shared" si="30"/>
        <v>1.2441405831079169</v>
      </c>
      <c r="N45" s="22">
        <f t="shared" si="30"/>
        <v>1.1611196297017444E-2</v>
      </c>
      <c r="O45" s="22">
        <f t="shared" si="30"/>
        <v>3.1288371618310219E-3</v>
      </c>
      <c r="P45" s="22">
        <f t="shared" si="30"/>
        <v>2.7109035277416921E-3</v>
      </c>
      <c r="Q45" s="22">
        <f t="shared" si="30"/>
        <v>1.7383517539093701E-2</v>
      </c>
      <c r="R45" s="22">
        <f t="shared" si="30"/>
        <v>1.7338886548445801E-3</v>
      </c>
      <c r="S45" s="22">
        <f t="shared" si="30"/>
        <v>3.8633104200569104E-2</v>
      </c>
      <c r="T45" s="22">
        <f t="shared" si="30"/>
        <v>0.11347059761422318</v>
      </c>
      <c r="U45" s="22">
        <f t="shared" si="30"/>
        <v>3.5755611816834579E-2</v>
      </c>
      <c r="V45" s="22">
        <f t="shared" si="30"/>
        <v>1.2152945757736913E-3</v>
      </c>
      <c r="W45" s="22">
        <f t="shared" si="30"/>
        <v>3.1456795094847506E-3</v>
      </c>
      <c r="X45" s="22">
        <f t="shared" si="30"/>
        <v>0.87688226310069106</v>
      </c>
      <c r="Y45" s="22">
        <f t="shared" si="30"/>
        <v>2.5455240582396518E-3</v>
      </c>
      <c r="Z45" s="22">
        <f t="shared" si="30"/>
        <v>2.1860806105930983E-6</v>
      </c>
      <c r="AA45" s="22">
        <f t="shared" si="30"/>
        <v>4.5567501612420437E-2</v>
      </c>
      <c r="AB45" s="22">
        <f t="shared" si="30"/>
        <v>4.7466411743327655E-3</v>
      </c>
      <c r="AC45" s="22">
        <f t="shared" si="30"/>
        <v>1.0751663642213817E-4</v>
      </c>
      <c r="AD45" s="22">
        <f t="shared" si="30"/>
        <v>7.0406938310020276E-2</v>
      </c>
      <c r="AE45" s="22">
        <f t="shared" si="30"/>
        <v>4.1757495133662434E-2</v>
      </c>
      <c r="AF45" s="22">
        <f t="shared" si="30"/>
        <v>3.1701317785522098E-2</v>
      </c>
      <c r="AG45" s="22">
        <f t="shared" si="30"/>
        <v>1.0775004022553722E-6</v>
      </c>
      <c r="AH45" s="22">
        <f t="shared" si="30"/>
        <v>0.15550297416378264</v>
      </c>
      <c r="AI45" s="22">
        <f t="shared" si="30"/>
        <v>7.374757492214927E-2</v>
      </c>
      <c r="AJ45" s="22">
        <f t="shared" si="30"/>
        <v>1.9958580899148967E-2</v>
      </c>
      <c r="AK45" s="22">
        <f t="shared" si="30"/>
        <v>0.29146585196727359</v>
      </c>
      <c r="AL45" s="22">
        <f t="shared" si="30"/>
        <v>1.4191848595418893E-3</v>
      </c>
      <c r="AM45" s="22">
        <f t="shared" si="30"/>
        <v>2.455232602896968</v>
      </c>
      <c r="AN45" s="22">
        <f t="shared" si="30"/>
        <v>4.3808682101854464E-2</v>
      </c>
      <c r="AO45" s="22">
        <f t="shared" si="30"/>
        <v>1.191085717454892E-5</v>
      </c>
      <c r="AP45" s="22">
        <f t="shared" si="30"/>
        <v>3.6402370443898914E-2</v>
      </c>
      <c r="AQ45" s="22">
        <f t="shared" si="30"/>
        <v>0.12996094493690089</v>
      </c>
      <c r="AR45" s="22">
        <f t="shared" si="30"/>
        <v>1.4898551046677304</v>
      </c>
      <c r="AS45" s="22">
        <f t="shared" si="30"/>
        <v>1.4694274684425495E-4</v>
      </c>
      <c r="AT45" s="22">
        <f t="shared" si="30"/>
        <v>8.3529331665927679E-4</v>
      </c>
      <c r="AU45" s="22">
        <f t="shared" si="30"/>
        <v>0.23117751599862685</v>
      </c>
      <c r="AV45" s="22">
        <f t="shared" si="30"/>
        <v>2.9118097299674201E-2</v>
      </c>
      <c r="AW45" s="22">
        <f t="shared" si="30"/>
        <v>1.2002054654530204E-5</v>
      </c>
      <c r="AX45" s="22">
        <f t="shared" si="30"/>
        <v>1.0661055649007286E-2</v>
      </c>
      <c r="AY45" s="22">
        <f t="shared" si="30"/>
        <v>1.713544490991125E-2</v>
      </c>
      <c r="AZ45" s="22">
        <f t="shared" si="30"/>
        <v>2.2896533269419206E-2</v>
      </c>
      <c r="BA45" s="22">
        <f t="shared" si="30"/>
        <v>1.4213090224103145E-4</v>
      </c>
      <c r="BB45" s="22">
        <f t="shared" si="30"/>
        <v>8.7908555865116532E-6</v>
      </c>
      <c r="BC45" s="22">
        <f t="shared" si="30"/>
        <v>8.8862986629143895E-2</v>
      </c>
      <c r="BD45" s="22">
        <f t="shared" si="30"/>
        <v>9.8916380427803096E-5</v>
      </c>
      <c r="BE45" s="22">
        <f t="shared" si="30"/>
        <v>0.11517740473707173</v>
      </c>
      <c r="BF45" s="22">
        <f t="shared" si="30"/>
        <v>5.6597764578937802E-2</v>
      </c>
      <c r="BG45" s="22">
        <f t="shared" si="30"/>
        <v>0.80179090324880264</v>
      </c>
      <c r="BH45" s="22">
        <f t="shared" si="30"/>
        <v>0.17366053753627619</v>
      </c>
      <c r="BI45" s="22">
        <f t="shared" si="30"/>
        <v>2.9773747762305042E-2</v>
      </c>
      <c r="BJ45" s="22">
        <f t="shared" si="30"/>
        <v>3.4763844841541802E-4</v>
      </c>
      <c r="BK45" s="22">
        <f t="shared" si="30"/>
        <v>0.19057275669014398</v>
      </c>
      <c r="BL45" s="22">
        <f t="shared" si="30"/>
        <v>3.3900827599177259E-4</v>
      </c>
      <c r="BM45" s="22">
        <f t="shared" si="30"/>
        <v>5.3806156273787209E-4</v>
      </c>
      <c r="BN45" s="22">
        <f t="shared" si="30"/>
        <v>6.27399402476954E-2</v>
      </c>
      <c r="BO45" s="22">
        <f t="shared" ref="BO45:DZ45" si="31">BO42^2</f>
        <v>4.5483723904699673E-2</v>
      </c>
      <c r="BP45" s="22">
        <f t="shared" si="31"/>
        <v>3.8188102178887614E-4</v>
      </c>
      <c r="BQ45" s="22">
        <f t="shared" si="31"/>
        <v>1.6283682194917232E-5</v>
      </c>
      <c r="BR45" s="22">
        <f t="shared" si="31"/>
        <v>1.2500854069205161</v>
      </c>
      <c r="BS45" s="22">
        <f t="shared" si="31"/>
        <v>2.7320397608604833E-4</v>
      </c>
      <c r="BT45" s="22">
        <f t="shared" si="31"/>
        <v>1.6696960269545081E-3</v>
      </c>
      <c r="BU45" s="22">
        <f t="shared" si="31"/>
        <v>2.8290777114290733E-2</v>
      </c>
      <c r="BV45" s="22">
        <f t="shared" si="31"/>
        <v>3.6098010668882304E-2</v>
      </c>
      <c r="BW45" s="22">
        <f t="shared" si="31"/>
        <v>3.162367732995189E-3</v>
      </c>
      <c r="BX45" s="22">
        <f t="shared" si="31"/>
        <v>0.137841249495953</v>
      </c>
      <c r="BY45" s="22">
        <f t="shared" si="31"/>
        <v>3.3167913501803571E-2</v>
      </c>
      <c r="BZ45" s="22">
        <f t="shared" si="31"/>
        <v>0.10185591089213383</v>
      </c>
      <c r="CA45" s="22">
        <f t="shared" si="31"/>
        <v>8.9453346409888446E-3</v>
      </c>
      <c r="CB45" s="22">
        <f t="shared" si="31"/>
        <v>8.1196395032909763E-3</v>
      </c>
      <c r="CC45" s="22">
        <f t="shared" si="31"/>
        <v>4.6978469326646446E-3</v>
      </c>
      <c r="CD45" s="22">
        <f t="shared" si="31"/>
        <v>0.39910222316571925</v>
      </c>
      <c r="CE45" s="22">
        <f t="shared" si="31"/>
        <v>2.918097868449178E-8</v>
      </c>
      <c r="CF45" s="22">
        <f t="shared" si="31"/>
        <v>0.36548289980722048</v>
      </c>
      <c r="CG45" s="22">
        <f t="shared" si="31"/>
        <v>7.8156826453808712E-3</v>
      </c>
      <c r="CH45" s="22">
        <f t="shared" si="31"/>
        <v>1.2117577782282318</v>
      </c>
      <c r="CI45" s="22">
        <f t="shared" si="31"/>
        <v>2.1319523710294556E-2</v>
      </c>
      <c r="CJ45" s="22">
        <f t="shared" si="31"/>
        <v>0.31137570622477029</v>
      </c>
      <c r="CK45" s="22">
        <f t="shared" si="31"/>
        <v>2.4236903502137294E-2</v>
      </c>
      <c r="CL45" s="22">
        <f t="shared" si="31"/>
        <v>1.1336367816998994E-2</v>
      </c>
      <c r="CM45" s="22">
        <f t="shared" si="31"/>
        <v>1.548044207625386E-3</v>
      </c>
      <c r="CN45" s="22">
        <f t="shared" si="31"/>
        <v>2.7135522280162931E-3</v>
      </c>
      <c r="CO45" s="22">
        <f t="shared" si="31"/>
        <v>7.0743672186077198E-4</v>
      </c>
      <c r="CP45" s="22">
        <f t="shared" si="31"/>
        <v>1.12096086301708E-2</v>
      </c>
      <c r="CQ45" s="22">
        <f t="shared" si="31"/>
        <v>0.41165320484571144</v>
      </c>
      <c r="CR45" s="22">
        <f t="shared" si="31"/>
        <v>0.96533283399041225</v>
      </c>
      <c r="CS45" s="22">
        <f t="shared" si="31"/>
        <v>1.1098362189511912E-2</v>
      </c>
      <c r="CT45" s="22">
        <f t="shared" si="31"/>
        <v>6.2868196058140622E-10</v>
      </c>
      <c r="CU45" s="22">
        <f t="shared" si="31"/>
        <v>1.5604406014540844E-4</v>
      </c>
      <c r="CV45" s="22">
        <f t="shared" si="31"/>
        <v>0.2842000192278174</v>
      </c>
      <c r="CW45" s="22">
        <f t="shared" si="31"/>
        <v>3.1287617498065058E-2</v>
      </c>
      <c r="CX45" s="22">
        <f t="shared" si="31"/>
        <v>1.0936756328586062E-2</v>
      </c>
      <c r="CY45" s="22">
        <f t="shared" si="31"/>
        <v>4.8025513652280721E-2</v>
      </c>
      <c r="CZ45" s="22">
        <f t="shared" si="31"/>
        <v>1.6452339638478985E-3</v>
      </c>
      <c r="DA45" s="22">
        <f t="shared" si="31"/>
        <v>0.19930558717791577</v>
      </c>
      <c r="DB45" s="22">
        <f t="shared" si="31"/>
        <v>1.1258274336212685E-3</v>
      </c>
      <c r="DC45" s="22">
        <f t="shared" si="31"/>
        <v>0.34110927481841441</v>
      </c>
      <c r="DD45" s="22">
        <f t="shared" si="31"/>
        <v>3.941340346273874E-5</v>
      </c>
      <c r="DE45" s="22">
        <f t="shared" si="31"/>
        <v>1.1585913965325644E-3</v>
      </c>
      <c r="DF45" s="22">
        <f t="shared" si="31"/>
        <v>1.2309415359162965</v>
      </c>
      <c r="DG45" s="22">
        <f t="shared" si="31"/>
        <v>3.2423678108999329E-5</v>
      </c>
      <c r="DH45" s="22">
        <f t="shared" si="31"/>
        <v>1.6260737467479171E-2</v>
      </c>
      <c r="DI45" s="22">
        <f t="shared" si="31"/>
        <v>3.0612218946096544E-3</v>
      </c>
      <c r="DJ45" s="22">
        <f t="shared" si="31"/>
        <v>5.9490742068518831E-5</v>
      </c>
      <c r="DK45" s="22">
        <f t="shared" si="31"/>
        <v>2.8747789865339922E-3</v>
      </c>
      <c r="DL45" s="22">
        <f t="shared" si="31"/>
        <v>8.1046109663515057E-3</v>
      </c>
      <c r="DM45" s="22">
        <f t="shared" si="31"/>
        <v>6.666038334318009E-3</v>
      </c>
      <c r="DN45" s="22">
        <f t="shared" si="31"/>
        <v>1.9366575551471291E-3</v>
      </c>
      <c r="DO45" s="22">
        <f t="shared" si="31"/>
        <v>6.9266389235921486E-6</v>
      </c>
      <c r="DP45" s="22">
        <f t="shared" si="31"/>
        <v>3.2920180579269394</v>
      </c>
      <c r="DQ45" s="22">
        <f t="shared" si="31"/>
        <v>0.13490939414344552</v>
      </c>
      <c r="DR45" s="22">
        <f t="shared" si="31"/>
        <v>3.4212134728158719E-2</v>
      </c>
      <c r="DS45" s="22">
        <f t="shared" si="31"/>
        <v>8.8141856635426966E-2</v>
      </c>
      <c r="DT45" s="22">
        <f t="shared" si="31"/>
        <v>3.7665365121284099E-4</v>
      </c>
      <c r="DU45" s="22">
        <f t="shared" si="31"/>
        <v>4.4922887778754081E-6</v>
      </c>
      <c r="DV45" s="22">
        <f t="shared" si="31"/>
        <v>1.5447258772983764E-3</v>
      </c>
      <c r="DW45" s="22">
        <f t="shared" si="31"/>
        <v>4.0050491946201958E-4</v>
      </c>
      <c r="DX45" s="22">
        <f t="shared" si="31"/>
        <v>8.6823681209373827E-3</v>
      </c>
      <c r="DY45" s="22">
        <f t="shared" si="31"/>
        <v>3.7958563728521106</v>
      </c>
      <c r="DZ45" s="22">
        <f t="shared" si="31"/>
        <v>4.3237394593851966E-3</v>
      </c>
      <c r="EA45" s="22">
        <f t="shared" ref="EA45:GL45" si="32">EA42^2</f>
        <v>0.28464736886291025</v>
      </c>
      <c r="EB45" s="22">
        <f t="shared" si="32"/>
        <v>0.37381199896786699</v>
      </c>
      <c r="EC45" s="22">
        <f t="shared" si="32"/>
        <v>1.3205045231188248</v>
      </c>
      <c r="ED45" s="22">
        <f t="shared" si="32"/>
        <v>6.9344650569957249E-3</v>
      </c>
      <c r="EE45" s="22">
        <f t="shared" si="32"/>
        <v>0.24937233405666134</v>
      </c>
      <c r="EF45" s="22">
        <f t="shared" si="32"/>
        <v>2.5838558961172948E-2</v>
      </c>
      <c r="EG45" s="22">
        <f t="shared" si="32"/>
        <v>8.4180637845550937E-2</v>
      </c>
      <c r="EH45" s="22">
        <f t="shared" si="32"/>
        <v>5.264378326320168E-3</v>
      </c>
      <c r="EI45" s="22">
        <f t="shared" si="32"/>
        <v>1.1078061650830782E-2</v>
      </c>
      <c r="EJ45" s="22">
        <f t="shared" si="32"/>
        <v>9.0233880575024477E-4</v>
      </c>
      <c r="EK45" s="22">
        <f t="shared" si="32"/>
        <v>1.4724998136626514E-5</v>
      </c>
      <c r="EL45" s="22">
        <f t="shared" si="32"/>
        <v>5.8152465265102427E-5</v>
      </c>
      <c r="EM45" s="22">
        <f t="shared" si="32"/>
        <v>3.0329041408151189</v>
      </c>
      <c r="EN45" s="22">
        <f t="shared" si="32"/>
        <v>1.2966329805948387E-9</v>
      </c>
      <c r="EO45" s="22">
        <f t="shared" si="32"/>
        <v>7.3053787152296519E-3</v>
      </c>
      <c r="EP45" s="22">
        <f t="shared" si="32"/>
        <v>3.3026901106242238E-3</v>
      </c>
      <c r="EQ45" s="22">
        <f t="shared" si="32"/>
        <v>4.4223786395183558E-4</v>
      </c>
      <c r="ER45" s="22">
        <f t="shared" si="32"/>
        <v>6.8408531503953922</v>
      </c>
      <c r="ES45" s="22">
        <f t="shared" si="32"/>
        <v>1.7330308596670199E-5</v>
      </c>
      <c r="ET45" s="22">
        <f t="shared" si="32"/>
        <v>2.3479268315710549E-2</v>
      </c>
      <c r="EU45" s="22">
        <f t="shared" si="32"/>
        <v>1.4170623406127845E-2</v>
      </c>
      <c r="EV45" s="22">
        <f t="shared" si="32"/>
        <v>0.23469798212679702</v>
      </c>
      <c r="EW45" s="22">
        <f t="shared" si="32"/>
        <v>2.6080134423578513E-4</v>
      </c>
      <c r="EX45" s="22">
        <f t="shared" si="32"/>
        <v>5.2709593396073118E-2</v>
      </c>
      <c r="EY45" s="22">
        <f t="shared" si="32"/>
        <v>1.2729149202286039E-5</v>
      </c>
      <c r="EZ45" s="22">
        <f t="shared" si="32"/>
        <v>2.2410626363275756E-4</v>
      </c>
      <c r="FA45" s="22">
        <f t="shared" si="32"/>
        <v>4.0096940067687446E-6</v>
      </c>
      <c r="FB45" s="22">
        <f t="shared" si="32"/>
        <v>1.3965126966765084E-2</v>
      </c>
      <c r="FC45" s="22">
        <f t="shared" si="32"/>
        <v>1.4355822766092566E-4</v>
      </c>
      <c r="FD45" s="22">
        <f t="shared" si="32"/>
        <v>2.5210125420819499E-4</v>
      </c>
      <c r="FE45" s="22">
        <f t="shared" si="32"/>
        <v>6.645941951851196E-4</v>
      </c>
      <c r="FF45" s="22">
        <f t="shared" si="32"/>
        <v>2.3617364229900684E-9</v>
      </c>
      <c r="FG45" s="22">
        <f t="shared" si="32"/>
        <v>2.0935597458917231E-2</v>
      </c>
      <c r="FH45" s="22">
        <f t="shared" si="32"/>
        <v>0.48110049203100697</v>
      </c>
      <c r="FI45" s="22">
        <f t="shared" si="32"/>
        <v>7.6940781409507138E-3</v>
      </c>
      <c r="FJ45" s="22">
        <f t="shared" si="32"/>
        <v>2.0555565652565917E-4</v>
      </c>
      <c r="FK45" s="22">
        <f t="shared" si="32"/>
        <v>2.8904352151133258E-3</v>
      </c>
      <c r="FL45" s="22">
        <f t="shared" si="32"/>
        <v>1.7882806357991139</v>
      </c>
      <c r="FM45" s="22">
        <f t="shared" si="32"/>
        <v>1.6059010128945956E-3</v>
      </c>
      <c r="FN45" s="22">
        <f t="shared" si="32"/>
        <v>1.8582911204263004E-4</v>
      </c>
      <c r="FO45" s="22">
        <f t="shared" si="32"/>
        <v>2.2479754525418661E-2</v>
      </c>
      <c r="FP45" s="22">
        <f t="shared" si="32"/>
        <v>0.41610927590631336</v>
      </c>
      <c r="FQ45" s="22">
        <f t="shared" si="32"/>
        <v>0.40038994651523896</v>
      </c>
      <c r="FR45" s="22">
        <f t="shared" si="32"/>
        <v>6.6057701335368495E-3</v>
      </c>
      <c r="FS45" s="22">
        <f t="shared" si="32"/>
        <v>0.13142395905061338</v>
      </c>
      <c r="FT45" s="22">
        <f t="shared" si="32"/>
        <v>2.4588382105672772E-5</v>
      </c>
      <c r="FU45" s="22">
        <f t="shared" si="32"/>
        <v>0.70651366650612701</v>
      </c>
      <c r="FV45" s="22">
        <f t="shared" si="32"/>
        <v>4.941176385321281E-2</v>
      </c>
      <c r="FW45" s="22">
        <f t="shared" si="32"/>
        <v>3.1154081393425754E-2</v>
      </c>
      <c r="FX45" s="22">
        <f t="shared" si="32"/>
        <v>6.335106821281014E-4</v>
      </c>
      <c r="FY45" s="22">
        <f t="shared" si="32"/>
        <v>2.8063139302051906E-4</v>
      </c>
      <c r="FZ45" s="22">
        <f t="shared" si="32"/>
        <v>9.5041519797683317E-6</v>
      </c>
      <c r="GA45" s="22">
        <f t="shared" si="32"/>
        <v>3.4168281972034801E-5</v>
      </c>
      <c r="GB45" s="22">
        <f t="shared" si="32"/>
        <v>5.36503698487419E-5</v>
      </c>
      <c r="GC45" s="22">
        <f t="shared" si="32"/>
        <v>2.2184736595707934E-4</v>
      </c>
      <c r="GD45" s="22">
        <f t="shared" si="32"/>
        <v>0.32265032326083759</v>
      </c>
      <c r="GE45" s="22">
        <f t="shared" si="32"/>
        <v>4.3624661848465613E-7</v>
      </c>
      <c r="GF45" s="22">
        <f t="shared" si="32"/>
        <v>1.0260436267352179E-3</v>
      </c>
      <c r="GG45" s="22">
        <f t="shared" si="32"/>
        <v>1.29274602556432E-12</v>
      </c>
      <c r="GH45" s="22">
        <f t="shared" si="32"/>
        <v>0.15040742095560786</v>
      </c>
      <c r="GI45" s="22">
        <f t="shared" si="32"/>
        <v>1.3598348501220338E-6</v>
      </c>
      <c r="GJ45" s="22">
        <f t="shared" si="32"/>
        <v>5.9977712423972604E-5</v>
      </c>
      <c r="GK45" s="22">
        <f t="shared" si="32"/>
        <v>2.93029142243003E-3</v>
      </c>
      <c r="GL45" s="22">
        <f t="shared" si="32"/>
        <v>5.8480562238551739E-3</v>
      </c>
      <c r="GM45" s="22">
        <f t="shared" ref="GM45:IX45" si="33">GM42^2</f>
        <v>0.41343531764027791</v>
      </c>
      <c r="GN45" s="22">
        <f t="shared" si="33"/>
        <v>3.7313030999196004E-3</v>
      </c>
      <c r="GO45" s="22">
        <f t="shared" si="33"/>
        <v>7.4958190483545253E-2</v>
      </c>
      <c r="GP45" s="22">
        <f t="shared" si="33"/>
        <v>3.2568974219972292E-10</v>
      </c>
      <c r="GQ45" s="22">
        <f t="shared" si="33"/>
        <v>3.4036634170199129E-2</v>
      </c>
      <c r="GR45" s="22">
        <f t="shared" si="33"/>
        <v>2.1281699781806763E-2</v>
      </c>
      <c r="GS45" s="22">
        <f t="shared" si="33"/>
        <v>2.9828136420585633E-5</v>
      </c>
      <c r="GT45" s="22">
        <f t="shared" si="33"/>
        <v>4.2980034116462265E-3</v>
      </c>
      <c r="GU45" s="22">
        <f t="shared" si="33"/>
        <v>3.9587338118270941E-2</v>
      </c>
      <c r="GV45" s="22">
        <f t="shared" si="33"/>
        <v>3.4406778281803858E-6</v>
      </c>
      <c r="GW45" s="22">
        <f t="shared" si="33"/>
        <v>3.2231168051682017E-2</v>
      </c>
      <c r="GX45" s="22">
        <f t="shared" si="33"/>
        <v>3.0690344839311389E-2</v>
      </c>
      <c r="GY45" s="22">
        <f t="shared" si="33"/>
        <v>0.13605340700944743</v>
      </c>
      <c r="GZ45" s="22">
        <f t="shared" si="33"/>
        <v>2.3882903146198653E-4</v>
      </c>
      <c r="HA45" s="22">
        <f t="shared" si="33"/>
        <v>3.7957846340452399E-3</v>
      </c>
      <c r="HB45" s="22">
        <f t="shared" si="33"/>
        <v>6.966135423483932E-3</v>
      </c>
      <c r="HC45" s="22">
        <f t="shared" si="33"/>
        <v>3.5803896648682075E-2</v>
      </c>
      <c r="HD45" s="22">
        <f t="shared" si="33"/>
        <v>4.8985807302007613E-2</v>
      </c>
      <c r="HE45" s="22">
        <f t="shared" si="33"/>
        <v>2.1381787148796056E-4</v>
      </c>
      <c r="HF45" s="22">
        <f t="shared" si="33"/>
        <v>6.0609789814889035E-2</v>
      </c>
      <c r="HG45" s="22">
        <f t="shared" si="33"/>
        <v>2.3958669876489848E-2</v>
      </c>
      <c r="HH45" s="22">
        <f t="shared" si="33"/>
        <v>4.2526427437012397E-2</v>
      </c>
      <c r="HI45" s="22">
        <f t="shared" si="33"/>
        <v>1.828610934930738E-2</v>
      </c>
      <c r="HJ45" s="22">
        <f t="shared" si="33"/>
        <v>2.0311400439374996</v>
      </c>
      <c r="HK45" s="22">
        <f t="shared" si="33"/>
        <v>8.3198508867005127E-4</v>
      </c>
      <c r="HL45" s="22">
        <f t="shared" si="33"/>
        <v>3.4992705944491471E-3</v>
      </c>
      <c r="HM45" s="22">
        <f t="shared" si="33"/>
        <v>7.9806271251234968E-4</v>
      </c>
      <c r="HN45" s="22">
        <f t="shared" si="33"/>
        <v>7.6767741633225841E-11</v>
      </c>
      <c r="HO45" s="22">
        <f t="shared" si="33"/>
        <v>1.5794606232123558E-5</v>
      </c>
      <c r="HP45" s="22">
        <f t="shared" si="33"/>
        <v>9.6430398513671894E-3</v>
      </c>
      <c r="HQ45" s="22">
        <f t="shared" si="33"/>
        <v>6.3209284254794962E-3</v>
      </c>
      <c r="HR45" s="22">
        <f t="shared" si="33"/>
        <v>2.5919999170287214E-3</v>
      </c>
      <c r="HS45" s="22">
        <f t="shared" si="33"/>
        <v>3.0667886500306028E-2</v>
      </c>
      <c r="HT45" s="22">
        <f t="shared" si="33"/>
        <v>0.12089034596416044</v>
      </c>
      <c r="HU45" s="22">
        <f t="shared" si="33"/>
        <v>1.8051476505702547E-6</v>
      </c>
      <c r="HV45" s="22">
        <f t="shared" si="33"/>
        <v>8.5862896838441553E-3</v>
      </c>
      <c r="HW45" s="22">
        <f t="shared" si="33"/>
        <v>2.8712911010521949E-2</v>
      </c>
      <c r="HX45" s="22">
        <f t="shared" si="33"/>
        <v>1.2010930396461211E-3</v>
      </c>
      <c r="HY45" s="22">
        <f t="shared" si="33"/>
        <v>8.5621826608141109E-4</v>
      </c>
      <c r="HZ45" s="22">
        <f t="shared" si="33"/>
        <v>1.4595348800450507E-2</v>
      </c>
      <c r="IA45" s="22">
        <f t="shared" si="33"/>
        <v>2.1474852200149094E-2</v>
      </c>
      <c r="IB45" s="22">
        <f t="shared" si="33"/>
        <v>6.7970014744796775E-2</v>
      </c>
      <c r="IC45" s="22">
        <f t="shared" si="33"/>
        <v>1.0261021390935981E-4</v>
      </c>
      <c r="ID45" s="22">
        <f t="shared" si="33"/>
        <v>2.8900126076500214E-2</v>
      </c>
      <c r="IE45" s="22">
        <f t="shared" si="33"/>
        <v>0.49967460705335359</v>
      </c>
      <c r="IF45" s="22">
        <f t="shared" si="33"/>
        <v>4.7754806325873145E-2</v>
      </c>
      <c r="IG45" s="22">
        <f t="shared" si="33"/>
        <v>4.5888893894771229E-2</v>
      </c>
      <c r="IH45" s="22">
        <f t="shared" si="33"/>
        <v>3.873175621321054E-5</v>
      </c>
      <c r="II45" s="22">
        <f t="shared" si="33"/>
        <v>3.6401471914899466E-3</v>
      </c>
      <c r="IJ45" s="22">
        <f t="shared" si="33"/>
        <v>5.1820528738635659E-7</v>
      </c>
      <c r="IK45" s="22">
        <f t="shared" si="33"/>
        <v>1.1574785404576507E-5</v>
      </c>
      <c r="IL45" s="22">
        <f t="shared" si="33"/>
        <v>1.5933290532129862E-3</v>
      </c>
      <c r="IM45" s="22">
        <f t="shared" si="33"/>
        <v>2.9357705912233443E-2</v>
      </c>
      <c r="IN45" s="22">
        <f t="shared" si="33"/>
        <v>7.0530968212131158E-3</v>
      </c>
      <c r="IO45" s="22">
        <f t="shared" si="33"/>
        <v>3.1461215903517865E-2</v>
      </c>
      <c r="IP45" s="22">
        <f t="shared" si="33"/>
        <v>0.70613723768108116</v>
      </c>
      <c r="IQ45" s="22">
        <f t="shared" si="33"/>
        <v>5.8067642054253234E-9</v>
      </c>
      <c r="IR45" s="22">
        <f t="shared" si="33"/>
        <v>5.5125076312736186E-2</v>
      </c>
      <c r="IS45" s="22">
        <f t="shared" si="33"/>
        <v>9.9138618913099021E-3</v>
      </c>
      <c r="IT45" s="22">
        <f t="shared" si="33"/>
        <v>1.2424470248832348E-4</v>
      </c>
      <c r="IU45" s="22">
        <f t="shared" si="33"/>
        <v>1.0783220265753602E-3</v>
      </c>
      <c r="IV45" s="22">
        <f t="shared" si="33"/>
        <v>0.44102677759127612</v>
      </c>
      <c r="IW45" s="22">
        <f t="shared" si="33"/>
        <v>5.5161899507534464E-4</v>
      </c>
      <c r="IX45" s="22">
        <f t="shared" si="33"/>
        <v>2.2614551229933909E-2</v>
      </c>
      <c r="IY45" s="22">
        <f t="shared" ref="IY45:LJ45" si="34">IY42^2</f>
        <v>3.1171714939074202</v>
      </c>
      <c r="IZ45" s="22">
        <f t="shared" si="34"/>
        <v>0.33820665031575592</v>
      </c>
      <c r="JA45" s="22">
        <f t="shared" si="34"/>
        <v>1.1040038369278931E-2</v>
      </c>
      <c r="JB45" s="22">
        <f t="shared" si="34"/>
        <v>0.54301676415892608</v>
      </c>
      <c r="JC45" s="22">
        <f t="shared" si="34"/>
        <v>2.8657893807863629E-5</v>
      </c>
      <c r="JD45" s="22">
        <f t="shared" si="34"/>
        <v>0.58271073514251892</v>
      </c>
      <c r="JE45" s="22">
        <f t="shared" si="34"/>
        <v>0.48309196025300982</v>
      </c>
      <c r="JF45" s="22">
        <f t="shared" si="34"/>
        <v>4.6100500119547895E-2</v>
      </c>
      <c r="JG45" s="22">
        <f t="shared" si="34"/>
        <v>1.722421927887308E-2</v>
      </c>
      <c r="JH45" s="22">
        <f t="shared" si="34"/>
        <v>1.7581732313006062E-4</v>
      </c>
      <c r="JI45" s="22">
        <f t="shared" si="34"/>
        <v>4.1282893507398965E-6</v>
      </c>
      <c r="JJ45" s="22">
        <f t="shared" si="34"/>
        <v>1.0095471565885257E-2</v>
      </c>
      <c r="JK45" s="22">
        <f t="shared" si="34"/>
        <v>7.452144376412285E-4</v>
      </c>
      <c r="JL45" s="22">
        <f t="shared" si="34"/>
        <v>1.3346382384027062E-3</v>
      </c>
      <c r="JM45" s="22">
        <f t="shared" si="34"/>
        <v>0.14648025833012665</v>
      </c>
      <c r="JN45" s="22">
        <f t="shared" si="34"/>
        <v>1.4571349464694594E-3</v>
      </c>
      <c r="JO45" s="22">
        <f t="shared" si="34"/>
        <v>6.0894908527421467</v>
      </c>
      <c r="JP45" s="22">
        <f t="shared" si="34"/>
        <v>9.9125370676012292E-3</v>
      </c>
      <c r="JQ45" s="22">
        <f t="shared" si="34"/>
        <v>5.6697195120174666E-5</v>
      </c>
      <c r="JR45" s="22">
        <f t="shared" si="34"/>
        <v>2.4120202552852671E-4</v>
      </c>
      <c r="JS45" s="22">
        <f t="shared" si="34"/>
        <v>0.547728223285044</v>
      </c>
      <c r="JT45" s="22">
        <f t="shared" si="34"/>
        <v>2.1874434881983508E-6</v>
      </c>
      <c r="JU45" s="22">
        <f t="shared" si="34"/>
        <v>4.0661773806681505E-2</v>
      </c>
      <c r="JV45" s="22">
        <f t="shared" si="34"/>
        <v>5.1604467905163952E-2</v>
      </c>
      <c r="JW45" s="22">
        <f t="shared" si="34"/>
        <v>0.6395592649581443</v>
      </c>
      <c r="JX45" s="22">
        <f t="shared" si="34"/>
        <v>2.313153277632923E-2</v>
      </c>
      <c r="JY45" s="22">
        <f t="shared" si="34"/>
        <v>2.7686377608250453E-3</v>
      </c>
      <c r="JZ45" s="22">
        <f t="shared" si="34"/>
        <v>1.9184162435312843E-6</v>
      </c>
      <c r="KA45" s="22">
        <f t="shared" si="34"/>
        <v>3.5742909770406887E-2</v>
      </c>
      <c r="KB45" s="22">
        <f t="shared" si="34"/>
        <v>5.8645502949790842E-3</v>
      </c>
      <c r="KC45" s="22">
        <f t="shared" si="34"/>
        <v>5.0407499434110383E-6</v>
      </c>
      <c r="KD45" s="22">
        <f t="shared" si="34"/>
        <v>5.8296900117571406E-4</v>
      </c>
      <c r="KE45" s="22">
        <f t="shared" si="34"/>
        <v>4.601797034566623E-2</v>
      </c>
      <c r="KF45" s="22">
        <f t="shared" si="34"/>
        <v>3.9793979738269696E-3</v>
      </c>
      <c r="KG45" s="22">
        <f t="shared" si="34"/>
        <v>0.56677674013553581</v>
      </c>
      <c r="KH45" s="22">
        <f t="shared" si="34"/>
        <v>6.4171664718213357E-3</v>
      </c>
      <c r="KI45" s="22">
        <f t="shared" si="34"/>
        <v>1.4616142814737043E-3</v>
      </c>
      <c r="KJ45" s="22">
        <f t="shared" si="34"/>
        <v>4.5839641871629668E-3</v>
      </c>
      <c r="KK45" s="22">
        <f t="shared" si="34"/>
        <v>1.6523546216795643E-7</v>
      </c>
      <c r="KL45" s="22">
        <f t="shared" si="34"/>
        <v>3.7908209021124038E-2</v>
      </c>
      <c r="KM45" s="22">
        <f t="shared" si="34"/>
        <v>5.8054736380695766E-3</v>
      </c>
      <c r="KN45" s="22">
        <f t="shared" si="34"/>
        <v>0.57596290973859399</v>
      </c>
      <c r="KO45" s="22">
        <f t="shared" si="34"/>
        <v>1.4201074698104876</v>
      </c>
      <c r="KP45" s="22">
        <f t="shared" si="34"/>
        <v>1.8940519738478772E-3</v>
      </c>
      <c r="KQ45" s="22">
        <f t="shared" si="34"/>
        <v>6.3864295449380881E-2</v>
      </c>
      <c r="KR45" s="22">
        <f t="shared" si="34"/>
        <v>2.2103302133757335E-4</v>
      </c>
      <c r="KS45" s="22">
        <f t="shared" si="34"/>
        <v>5.2090240184792982E-2</v>
      </c>
      <c r="KT45" s="22">
        <f t="shared" si="34"/>
        <v>2.9669970391111838E-2</v>
      </c>
      <c r="KU45" s="22">
        <f t="shared" si="34"/>
        <v>7.6707465385062483E-3</v>
      </c>
      <c r="KV45" s="22">
        <f t="shared" si="34"/>
        <v>2.9597264409938283E-2</v>
      </c>
      <c r="KW45" s="22">
        <f t="shared" si="34"/>
        <v>0.22991933123982494</v>
      </c>
      <c r="KX45" s="22">
        <f t="shared" si="34"/>
        <v>1.5297516159210701E-4</v>
      </c>
      <c r="KY45" s="22">
        <f t="shared" si="34"/>
        <v>0.12312237569676697</v>
      </c>
      <c r="KZ45" s="22">
        <f t="shared" si="34"/>
        <v>3.3900515818007355E-2</v>
      </c>
      <c r="LA45" s="22">
        <f t="shared" si="34"/>
        <v>1.2779415297810326E-2</v>
      </c>
      <c r="LB45" s="22">
        <f t="shared" si="34"/>
        <v>1.2309595993798595E-3</v>
      </c>
      <c r="LC45" s="22">
        <f t="shared" si="34"/>
        <v>1.3802371100550735E-5</v>
      </c>
      <c r="LD45" s="22">
        <f t="shared" si="34"/>
        <v>5.5228791902108415E-2</v>
      </c>
      <c r="LE45" s="22">
        <f t="shared" si="34"/>
        <v>0.47567516868361959</v>
      </c>
      <c r="LF45" s="22">
        <f t="shared" si="34"/>
        <v>3.2082231310828546E-2</v>
      </c>
      <c r="LG45" s="22">
        <f t="shared" si="34"/>
        <v>3.2143507320017159E-5</v>
      </c>
      <c r="LH45" s="22">
        <f t="shared" si="34"/>
        <v>1.0939735873725567E-2</v>
      </c>
      <c r="LI45" s="22">
        <f t="shared" si="34"/>
        <v>9.5742110611081292E-7</v>
      </c>
      <c r="LJ45" s="22">
        <f t="shared" si="34"/>
        <v>1.7096887340386797E-5</v>
      </c>
      <c r="LK45" s="22">
        <f t="shared" ref="LK45:NV45" si="35">LK42^2</f>
        <v>1.3164442371249618E-4</v>
      </c>
      <c r="LL45" s="22">
        <f t="shared" si="35"/>
        <v>1.7515050949113211</v>
      </c>
      <c r="LM45" s="22">
        <f t="shared" si="35"/>
        <v>2.0023725510231673E-3</v>
      </c>
      <c r="LN45" s="22">
        <f t="shared" si="35"/>
        <v>7.3468105243558748E-2</v>
      </c>
      <c r="LO45" s="22">
        <f t="shared" si="35"/>
        <v>0.4790440757035842</v>
      </c>
      <c r="LP45" s="22">
        <f t="shared" si="35"/>
        <v>3.3149556610654871E-2</v>
      </c>
      <c r="LQ45" s="22">
        <f t="shared" si="35"/>
        <v>3.6791256742552581E-4</v>
      </c>
      <c r="LR45" s="22">
        <f t="shared" si="35"/>
        <v>1.5225536003224236E-6</v>
      </c>
      <c r="LS45" s="22">
        <f t="shared" si="35"/>
        <v>1.9968828763230135E-3</v>
      </c>
      <c r="LT45" s="22">
        <f t="shared" si="35"/>
        <v>1.1690792701536085E-2</v>
      </c>
      <c r="LU45" s="22">
        <f t="shared" si="35"/>
        <v>5.8244268013206549E-2</v>
      </c>
      <c r="LV45" s="22">
        <f t="shared" si="35"/>
        <v>2.2736311742485134</v>
      </c>
      <c r="LW45" s="22">
        <f t="shared" si="35"/>
        <v>3.3278472103882837E-3</v>
      </c>
      <c r="LX45" s="22">
        <f t="shared" si="35"/>
        <v>1.0630756718992615E-2</v>
      </c>
      <c r="LY45" s="22">
        <f t="shared" si="35"/>
        <v>0.39631932583786872</v>
      </c>
      <c r="LZ45" s="22">
        <f t="shared" si="35"/>
        <v>2.0519493198906703E-3</v>
      </c>
      <c r="MA45" s="22">
        <f t="shared" si="35"/>
        <v>9.7119388372346616E-3</v>
      </c>
      <c r="MB45" s="22">
        <f t="shared" si="35"/>
        <v>1.0864991355141302</v>
      </c>
      <c r="MC45" s="22">
        <f t="shared" si="35"/>
        <v>3.2317782406777666E-3</v>
      </c>
      <c r="MD45" s="22">
        <f t="shared" si="35"/>
        <v>4.597598912343117E-2</v>
      </c>
      <c r="ME45" s="22">
        <f t="shared" si="35"/>
        <v>0.35766202905633876</v>
      </c>
      <c r="MF45" s="22">
        <f t="shared" si="35"/>
        <v>0.10970744421799716</v>
      </c>
      <c r="MG45" s="22">
        <f t="shared" si="35"/>
        <v>4.2859682891706725E-2</v>
      </c>
      <c r="MH45" s="22">
        <f t="shared" si="35"/>
        <v>4.9811470674843948E-3</v>
      </c>
      <c r="MI45" s="22">
        <f t="shared" si="35"/>
        <v>1.69812572736854E-2</v>
      </c>
      <c r="MJ45" s="22">
        <f t="shared" si="35"/>
        <v>5.4601807291758606E-2</v>
      </c>
      <c r="MK45" s="22">
        <f t="shared" si="35"/>
        <v>4.1621308018511674E-2</v>
      </c>
      <c r="ML45" s="22">
        <f t="shared" si="35"/>
        <v>6.7851796276016618E-2</v>
      </c>
      <c r="MM45" s="22">
        <f t="shared" si="35"/>
        <v>2.2739240647250726E-3</v>
      </c>
      <c r="MN45" s="22">
        <f t="shared" si="35"/>
        <v>0.13285452216071392</v>
      </c>
      <c r="MO45" s="22">
        <f t="shared" si="35"/>
        <v>4.6827369567663658E-4</v>
      </c>
      <c r="MP45" s="22">
        <f t="shared" si="35"/>
        <v>7.3605893591412369E-2</v>
      </c>
      <c r="MQ45" s="22">
        <f t="shared" si="35"/>
        <v>5.8073969445016312E-2</v>
      </c>
      <c r="MR45" s="22">
        <f t="shared" si="35"/>
        <v>1.4690664136746219E-7</v>
      </c>
      <c r="MS45" s="22">
        <f t="shared" si="35"/>
        <v>0.20759857866903872</v>
      </c>
      <c r="MT45" s="22">
        <f t="shared" si="35"/>
        <v>8.175096811319463E-6</v>
      </c>
      <c r="MU45" s="22">
        <f t="shared" si="35"/>
        <v>7.6359008594616769E-4</v>
      </c>
      <c r="MV45" s="22">
        <f t="shared" si="35"/>
        <v>3.2646506303963545E-3</v>
      </c>
      <c r="MW45" s="22">
        <f t="shared" si="35"/>
        <v>2.1755944793937132E-10</v>
      </c>
      <c r="MX45" s="22">
        <f t="shared" si="35"/>
        <v>2.1050021636969358E-2</v>
      </c>
      <c r="MY45" s="22">
        <f t="shared" si="35"/>
        <v>3.7840364157461248E-4</v>
      </c>
      <c r="MZ45" s="22">
        <f t="shared" si="35"/>
        <v>6.6902187210783503E-8</v>
      </c>
      <c r="NA45" s="22">
        <f t="shared" si="35"/>
        <v>7.3730792661047235E-6</v>
      </c>
      <c r="NB45" s="22">
        <f t="shared" si="35"/>
        <v>1.3568241646226217E-3</v>
      </c>
      <c r="NC45" s="22">
        <f t="shared" si="35"/>
        <v>1.8183564971435822</v>
      </c>
      <c r="ND45" s="22">
        <f t="shared" si="35"/>
        <v>1.3686835209035524E-5</v>
      </c>
      <c r="NE45" s="22">
        <f t="shared" si="35"/>
        <v>0.35027785254133592</v>
      </c>
      <c r="NF45" s="22">
        <f t="shared" si="35"/>
        <v>7.183394941689986E-4</v>
      </c>
      <c r="NG45" s="22">
        <f t="shared" si="35"/>
        <v>0.10897065921631847</v>
      </c>
      <c r="NH45" s="22">
        <f t="shared" si="35"/>
        <v>3.835332305021526E-4</v>
      </c>
      <c r="NI45" s="22">
        <f t="shared" si="35"/>
        <v>1.9651781973412032E-2</v>
      </c>
      <c r="NJ45" s="22">
        <f t="shared" si="35"/>
        <v>1.9693907435812753E-8</v>
      </c>
      <c r="NK45" s="22">
        <f t="shared" si="35"/>
        <v>4.107504790275841E-3</v>
      </c>
      <c r="NL45" s="22">
        <f t="shared" si="35"/>
        <v>3.2638424144657524E-3</v>
      </c>
      <c r="NM45" s="22">
        <f t="shared" si="35"/>
        <v>1.9900029448015662E-2</v>
      </c>
      <c r="NN45" s="22">
        <f t="shared" si="35"/>
        <v>9.0089960511137657E-2</v>
      </c>
      <c r="NO45" s="22">
        <f t="shared" si="35"/>
        <v>3.6821640774152466E-7</v>
      </c>
      <c r="NP45" s="22">
        <f t="shared" si="35"/>
        <v>1.2948067595443379E-2</v>
      </c>
      <c r="NQ45" s="22">
        <f t="shared" si="35"/>
        <v>7.0198668747095119E-4</v>
      </c>
      <c r="NR45" s="22">
        <f t="shared" si="35"/>
        <v>9.7936194947529849</v>
      </c>
      <c r="NS45" s="22">
        <f t="shared" si="35"/>
        <v>1.4490008850456366E-6</v>
      </c>
      <c r="NT45" s="22">
        <f t="shared" si="35"/>
        <v>1.291786766736517</v>
      </c>
      <c r="NU45" s="22">
        <f t="shared" si="35"/>
        <v>6.8687386023530941</v>
      </c>
      <c r="NV45" s="22">
        <f t="shared" si="35"/>
        <v>1.0025390690884593E-3</v>
      </c>
      <c r="NW45" s="22">
        <f t="shared" ref="NW45:OK45" si="36">NW42^2</f>
        <v>2.1990163551048108E-3</v>
      </c>
      <c r="NX45" s="22">
        <f t="shared" si="36"/>
        <v>8.094241039587896E-4</v>
      </c>
      <c r="NY45" s="22">
        <f t="shared" si="36"/>
        <v>7.5523549656818054E-2</v>
      </c>
      <c r="NZ45" s="22">
        <f t="shared" si="36"/>
        <v>3.7151214709311597E-2</v>
      </c>
      <c r="OA45" s="22">
        <f t="shared" si="36"/>
        <v>0.31748711067367857</v>
      </c>
      <c r="OB45" s="22">
        <f t="shared" si="36"/>
        <v>3.3711350334109454E-6</v>
      </c>
      <c r="OC45" s="22">
        <f t="shared" si="36"/>
        <v>1.3636894934960324E-3</v>
      </c>
      <c r="OD45" s="22">
        <f t="shared" si="36"/>
        <v>1.8212915408813497E-2</v>
      </c>
      <c r="OE45" s="22">
        <f t="shared" si="36"/>
        <v>0.38115462129531374</v>
      </c>
      <c r="OF45" s="22">
        <f t="shared" si="36"/>
        <v>2.1291037022108631E-3</v>
      </c>
      <c r="OG45" s="22">
        <f t="shared" si="36"/>
        <v>0.4484337864490221</v>
      </c>
      <c r="OH45" s="22">
        <f t="shared" si="36"/>
        <v>1.0280533235172851E-3</v>
      </c>
      <c r="OI45" s="22">
        <f t="shared" si="36"/>
        <v>0.14154463141749191</v>
      </c>
      <c r="OJ45" s="22">
        <f t="shared" si="36"/>
        <v>0.15381163712820481</v>
      </c>
      <c r="OK45" s="22">
        <f t="shared" si="36"/>
        <v>9.1173418155830342E-4</v>
      </c>
    </row>
    <row r="46" spans="1:401">
      <c r="A46" s="19" t="s">
        <v>1939</v>
      </c>
      <c r="B46" s="22">
        <f>SUM(C44:OK44)</f>
        <v>169.03866068333167</v>
      </c>
    </row>
    <row r="47" spans="1:401">
      <c r="A47" s="19" t="s">
        <v>1940</v>
      </c>
      <c r="B47" s="22">
        <f>SUM(B45:OK45)</f>
        <v>106.56941907705537</v>
      </c>
    </row>
    <row r="48" spans="1:401" ht="15">
      <c r="A48" s="19" t="s">
        <v>1941</v>
      </c>
      <c r="B48" s="23">
        <f>B46/B47</f>
        <v>1.5861835613564499</v>
      </c>
    </row>
    <row r="49" spans="1:401">
      <c r="A49" s="19" t="s">
        <v>1942</v>
      </c>
      <c r="B49" s="19">
        <v>4</v>
      </c>
    </row>
    <row r="50" spans="1:401">
      <c r="A50" s="19" t="s">
        <v>1943</v>
      </c>
      <c r="B50" s="19">
        <v>400</v>
      </c>
    </row>
    <row r="51" spans="1:401">
      <c r="A51" s="19" t="s">
        <v>1944</v>
      </c>
      <c r="B51" s="19">
        <v>1.728</v>
      </c>
      <c r="C51" s="38" t="s">
        <v>1946</v>
      </c>
    </row>
    <row r="52" spans="1:401">
      <c r="A52" s="19" t="s">
        <v>1945</v>
      </c>
      <c r="B52" s="19">
        <v>1.81</v>
      </c>
      <c r="E52" s="26"/>
      <c r="F52" s="26"/>
      <c r="G52" s="26"/>
    </row>
    <row r="55" spans="1:401" ht="15">
      <c r="A55" s="29" t="s">
        <v>1952</v>
      </c>
    </row>
    <row r="56" spans="1:401">
      <c r="A56" s="19" t="s">
        <v>1929</v>
      </c>
      <c r="B56" s="22">
        <v>4.0700465032279864E-2</v>
      </c>
      <c r="C56" s="22">
        <v>1.223624711329391</v>
      </c>
      <c r="D56" s="22">
        <v>1.1269875545537955E-2</v>
      </c>
      <c r="E56" s="22">
        <v>5.0138024660681658E-2</v>
      </c>
      <c r="F56" s="22">
        <v>5.4118449309227955E-2</v>
      </c>
      <c r="G56" s="22">
        <v>0.1994503891485192</v>
      </c>
      <c r="H56" s="22">
        <v>0.14117908354685846</v>
      </c>
      <c r="I56" s="22">
        <v>0.45717580653891843</v>
      </c>
      <c r="J56" s="22">
        <v>3.5085736805248309</v>
      </c>
      <c r="K56" s="22">
        <v>8.7719800384878421E-2</v>
      </c>
      <c r="L56" s="22">
        <v>1.5228250397015688E-2</v>
      </c>
      <c r="M56" s="22">
        <v>1.1154104998196479</v>
      </c>
      <c r="N56" s="22">
        <v>0.10775526111061791</v>
      </c>
      <c r="O56" s="22">
        <v>5.5936009527235868E-2</v>
      </c>
      <c r="P56" s="22">
        <v>5.2066337760031597E-2</v>
      </c>
      <c r="Q56" s="22">
        <v>0.13184656817336468</v>
      </c>
      <c r="R56" s="22">
        <v>4.1639988650869972E-2</v>
      </c>
      <c r="S56" s="22">
        <v>0.19655305696063113</v>
      </c>
      <c r="T56" s="22">
        <v>0.33685397075620643</v>
      </c>
      <c r="U56" s="22">
        <v>0.18909154348313564</v>
      </c>
      <c r="V56" s="22">
        <v>3.4861075367430813E-2</v>
      </c>
      <c r="W56" s="22">
        <v>5.6086357605791719E-2</v>
      </c>
      <c r="X56" s="22">
        <v>0.93641991814606929</v>
      </c>
      <c r="Y56" s="22">
        <v>5.0453186799642814E-2</v>
      </c>
      <c r="Z56" s="22">
        <v>1.4785400267132095E-3</v>
      </c>
      <c r="AA56" s="22">
        <v>0.213465457656316</v>
      </c>
      <c r="AB56" s="22">
        <v>6.8895871968738198E-2</v>
      </c>
      <c r="AC56" s="22">
        <v>1.0369022925142858E-2</v>
      </c>
      <c r="AD56" s="22">
        <v>0.26534305777619333</v>
      </c>
      <c r="AE56" s="22">
        <v>0.20434650751520672</v>
      </c>
      <c r="AF56" s="22">
        <v>0.17804863881962732</v>
      </c>
      <c r="AG56" s="22">
        <v>1.0380271683609115E-3</v>
      </c>
      <c r="AH56" s="22">
        <v>0.39433865415881136</v>
      </c>
      <c r="AI56" s="22">
        <v>0.27156504731306874</v>
      </c>
      <c r="AJ56" s="22">
        <v>0.14127484170633131</v>
      </c>
      <c r="AK56" s="22">
        <v>0.53987577456973712</v>
      </c>
      <c r="AL56" s="22">
        <v>3.767207001933779E-2</v>
      </c>
      <c r="AM56" s="22">
        <v>1.5669181864082655</v>
      </c>
      <c r="AN56" s="22">
        <v>0.20930523668043871</v>
      </c>
      <c r="AO56" s="22">
        <v>3.4512109721877219E-3</v>
      </c>
      <c r="AP56" s="22">
        <v>0.19079405243324257</v>
      </c>
      <c r="AQ56" s="22">
        <v>0.36050096385016905</v>
      </c>
      <c r="AR56" s="22">
        <v>1.2205962086897248</v>
      </c>
      <c r="AS56" s="22">
        <v>1.2121994342691922E-2</v>
      </c>
      <c r="AT56" s="22">
        <v>2.8901441428746712E-2</v>
      </c>
      <c r="AU56" s="22">
        <v>0.48080923035922141</v>
      </c>
      <c r="AV56" s="22">
        <v>0.17064025697259777</v>
      </c>
      <c r="AW56" s="22">
        <v>3.4643981662808628E-3</v>
      </c>
      <c r="AX56" s="22">
        <v>0.10325238810316828</v>
      </c>
      <c r="AY56" s="22">
        <v>0.1309024251490829</v>
      </c>
      <c r="AZ56" s="22">
        <v>0.15131600467042211</v>
      </c>
      <c r="BA56" s="22">
        <v>1.1921866558598592E-2</v>
      </c>
      <c r="BB56" s="22">
        <v>2.9649377036476926E-3</v>
      </c>
      <c r="BC56" s="22">
        <v>0.29809895442477469</v>
      </c>
      <c r="BD56" s="22">
        <v>9.9456714417782317E-3</v>
      </c>
      <c r="BE56" s="22">
        <v>0.33937796737129494</v>
      </c>
      <c r="BF56" s="22">
        <v>0.23790284693323407</v>
      </c>
      <c r="BG56" s="22">
        <v>0.89542777667928231</v>
      </c>
      <c r="BH56" s="22">
        <v>0.41672597415601081</v>
      </c>
      <c r="BI56" s="22">
        <v>0.17255071069776862</v>
      </c>
      <c r="BJ56" s="22">
        <v>1.8645064988232624E-2</v>
      </c>
      <c r="BK56" s="22">
        <v>0.43654639695013403</v>
      </c>
      <c r="BL56" s="22">
        <v>1.8412177383236687E-2</v>
      </c>
      <c r="BM56" s="22">
        <v>2.3196154050572092E-2</v>
      </c>
      <c r="BN56" s="22">
        <v>0.25047942080677088</v>
      </c>
      <c r="BO56" s="22">
        <v>0.21326913490868685</v>
      </c>
      <c r="BP56" s="22">
        <v>1.9541776321227201E-2</v>
      </c>
      <c r="BQ56" s="22">
        <v>4.0353044736323469E-3</v>
      </c>
      <c r="BR56" s="22">
        <v>1.1180721832334959</v>
      </c>
      <c r="BS56" s="22">
        <v>1.6528883086465593E-2</v>
      </c>
      <c r="BT56" s="22">
        <v>4.0861914137182903E-2</v>
      </c>
      <c r="BU56" s="22">
        <v>0.16819862399642493</v>
      </c>
      <c r="BV56" s="22">
        <v>0.18999476484598807</v>
      </c>
      <c r="BW56" s="22">
        <v>5.6234933386598664E-2</v>
      </c>
      <c r="BX56" s="22">
        <v>0.37126977993899934</v>
      </c>
      <c r="BY56" s="22">
        <v>0.18212060153042425</v>
      </c>
      <c r="BZ56" s="22">
        <v>0.31914872848271514</v>
      </c>
      <c r="CA56" s="22">
        <v>9.4579779239480383E-2</v>
      </c>
      <c r="CB56" s="22">
        <v>9.0109042294827302E-2</v>
      </c>
      <c r="CC56" s="22">
        <v>6.8540841347802584E-2</v>
      </c>
      <c r="CD56" s="22">
        <v>0.6317453784284609</v>
      </c>
      <c r="CE56" s="22">
        <v>1.708244089247546E-4</v>
      </c>
      <c r="CF56" s="22">
        <v>0.60455181730536589</v>
      </c>
      <c r="CG56" s="22">
        <v>8.8406349576152454E-2</v>
      </c>
      <c r="CH56" s="22">
        <v>1.1007987001392361</v>
      </c>
      <c r="CI56" s="22">
        <v>0.14601206700233565</v>
      </c>
      <c r="CJ56" s="22">
        <v>0.55801048935012887</v>
      </c>
      <c r="CK56" s="22">
        <v>0.15568205902459439</v>
      </c>
      <c r="CL56" s="22">
        <v>0.10647238053598217</v>
      </c>
      <c r="CM56" s="22">
        <v>3.9345192941773535E-2</v>
      </c>
      <c r="CN56" s="22">
        <v>5.2091767372746081E-2</v>
      </c>
      <c r="CO56" s="22">
        <v>2.6597682640801097E-2</v>
      </c>
      <c r="CP56" s="22">
        <v>0.10587543922067479</v>
      </c>
      <c r="CQ56" s="22">
        <v>0.64160206112956919</v>
      </c>
      <c r="CR56" s="22">
        <v>0.98251352865515917</v>
      </c>
      <c r="CS56" s="22">
        <v>0.10534876453718815</v>
      </c>
      <c r="CT56" s="22">
        <v>2.5073531075247583E-5</v>
      </c>
      <c r="CU56" s="22">
        <v>1.2491759689707789E-2</v>
      </c>
      <c r="CV56" s="22">
        <v>0.53310413544430268</v>
      </c>
      <c r="CW56" s="22">
        <v>0.17688306164826822</v>
      </c>
      <c r="CX56" s="22">
        <v>0.10457894782692194</v>
      </c>
      <c r="CY56" s="22">
        <v>0.21914724194541149</v>
      </c>
      <c r="CZ56" s="22">
        <v>4.0561483748106385E-2</v>
      </c>
      <c r="DA56" s="22">
        <v>0.44643654328237486</v>
      </c>
      <c r="DB56" s="22">
        <v>3.3553352047467157E-2</v>
      </c>
      <c r="DC56" s="22">
        <v>0.58404561022099499</v>
      </c>
      <c r="DD56" s="22">
        <v>6.2780095143874018E-3</v>
      </c>
      <c r="DE56" s="22">
        <v>3.4038087439404764E-2</v>
      </c>
      <c r="DF56" s="22">
        <v>1.1094780466130443</v>
      </c>
      <c r="DG56" s="22">
        <v>5.6941793183038526E-3</v>
      </c>
      <c r="DH56" s="22">
        <v>0.12751759669739376</v>
      </c>
      <c r="DI56" s="22">
        <v>5.5328310064646419E-2</v>
      </c>
      <c r="DJ56" s="22">
        <v>7.7130241843597789E-3</v>
      </c>
      <c r="DK56" s="22">
        <v>5.3616965473010425E-2</v>
      </c>
      <c r="DL56" s="22">
        <v>9.002561283518988E-2</v>
      </c>
      <c r="DM56" s="22">
        <v>8.1645810267998498E-2</v>
      </c>
      <c r="DN56" s="22">
        <v>4.4007471583211062E-2</v>
      </c>
      <c r="DO56" s="22">
        <v>2.631850855119292E-3</v>
      </c>
      <c r="DP56" s="22">
        <v>1.8143919251162191</v>
      </c>
      <c r="DQ56" s="22">
        <v>0.36730014176888842</v>
      </c>
      <c r="DR56" s="22">
        <v>0.18496522572678012</v>
      </c>
      <c r="DS56" s="22">
        <v>0.29688694251419506</v>
      </c>
      <c r="DT56" s="22">
        <v>1.9407566854524577E-2</v>
      </c>
      <c r="DU56" s="22">
        <v>2.1195020117648882E-3</v>
      </c>
      <c r="DV56" s="22">
        <v>3.9303000868869752E-2</v>
      </c>
      <c r="DW56" s="22">
        <v>2.0012619005567951E-2</v>
      </c>
      <c r="DX56" s="22">
        <v>9.3179225801341484E-2</v>
      </c>
      <c r="DY56" s="22">
        <v>1.9482957611338456</v>
      </c>
      <c r="DZ56" s="22">
        <v>6.5755147778597506E-2</v>
      </c>
      <c r="EA56" s="22">
        <v>0.53352354105785271</v>
      </c>
      <c r="EB56" s="22">
        <v>0.61140166745590985</v>
      </c>
      <c r="EC56" s="22">
        <v>1.1491320738360864</v>
      </c>
      <c r="ED56" s="22">
        <v>8.3273435482125541E-2</v>
      </c>
      <c r="EE56" s="22">
        <v>0.49937193959679127</v>
      </c>
      <c r="EF56" s="22">
        <v>0.16074376803214782</v>
      </c>
      <c r="EG56" s="22">
        <v>0.29013899745734101</v>
      </c>
      <c r="EH56" s="22">
        <v>7.2556035767675234E-2</v>
      </c>
      <c r="EI56" s="22">
        <v>0.10525237123614262</v>
      </c>
      <c r="EJ56" s="22">
        <v>3.0038954804557445E-2</v>
      </c>
      <c r="EK56" s="22">
        <v>3.8373165280735592E-3</v>
      </c>
      <c r="EL56" s="22">
        <v>7.6257763713016413E-3</v>
      </c>
      <c r="EM56" s="22">
        <v>1.7415235114161161</v>
      </c>
      <c r="EN56" s="22">
        <v>3.6008790323958937E-5</v>
      </c>
      <c r="EO56" s="22">
        <v>8.5471508207294739E-2</v>
      </c>
      <c r="EP56" s="22">
        <v>5.7469036103141871E-2</v>
      </c>
      <c r="EQ56" s="22">
        <v>2.1029452297951928E-2</v>
      </c>
      <c r="ER56" s="22">
        <v>2.6155024661420971</v>
      </c>
      <c r="ES56" s="22">
        <v>4.1629687239601258E-3</v>
      </c>
      <c r="ET56" s="22">
        <v>0.15322946294923359</v>
      </c>
      <c r="EU56" s="22">
        <v>0.11904042761233616</v>
      </c>
      <c r="EV56" s="22">
        <v>0.48445637794005458</v>
      </c>
      <c r="EW56" s="22">
        <v>1.6149345009497603E-2</v>
      </c>
      <c r="EX56" s="22">
        <v>0.22958569945898877</v>
      </c>
      <c r="EY56" s="22">
        <v>3.5677933239309195E-3</v>
      </c>
      <c r="EZ56" s="22">
        <v>1.4970179144978779E-2</v>
      </c>
      <c r="FA56" s="22">
        <v>2.002422035128645E-3</v>
      </c>
      <c r="FB56" s="22">
        <v>0.11817413831615226</v>
      </c>
      <c r="FC56" s="22">
        <v>1.19815786798287E-2</v>
      </c>
      <c r="FD56" s="22">
        <v>1.5877696753880739E-2</v>
      </c>
      <c r="FE56" s="22">
        <v>2.5779724497851399E-2</v>
      </c>
      <c r="FF56" s="22">
        <v>4.8597699770565978E-5</v>
      </c>
      <c r="FG56" s="22">
        <v>0.14469138695484687</v>
      </c>
      <c r="FH56" s="22">
        <v>0.69361408004091651</v>
      </c>
      <c r="FI56" s="22">
        <v>8.771589446018728E-2</v>
      </c>
      <c r="FJ56" s="22">
        <v>1.4337212299664785E-2</v>
      </c>
      <c r="FK56" s="22">
        <v>5.3762767926450045E-2</v>
      </c>
      <c r="FL56" s="22">
        <v>1.3372661050812265</v>
      </c>
      <c r="FM56" s="22">
        <v>4.0073694774684747E-2</v>
      </c>
      <c r="FN56" s="22">
        <v>1.3631915200830368E-2</v>
      </c>
      <c r="FO56" s="22">
        <v>0.1499324998971826</v>
      </c>
      <c r="FP56" s="22">
        <v>0.64506532685171769</v>
      </c>
      <c r="FQ56" s="22">
        <v>0.63276373672583275</v>
      </c>
      <c r="FR56" s="22">
        <v>8.1275889004900154E-2</v>
      </c>
      <c r="FS56" s="22">
        <v>0.3625244254538077</v>
      </c>
      <c r="FT56" s="22">
        <v>4.9586673719531514E-3</v>
      </c>
      <c r="FU56" s="22">
        <v>0.84054367317000667</v>
      </c>
      <c r="FV56" s="22">
        <v>0.22228757017254205</v>
      </c>
      <c r="FW56" s="22">
        <v>0.17650518800711143</v>
      </c>
      <c r="FX56" s="22">
        <v>2.5169638100856782E-2</v>
      </c>
      <c r="FY56" s="22">
        <v>1.6752056381845157E-2</v>
      </c>
      <c r="FZ56" s="22">
        <v>3.0828804679663355E-3</v>
      </c>
      <c r="GA56" s="22">
        <v>5.8453641436641739E-3</v>
      </c>
      <c r="GB56" s="22">
        <v>7.3246412778198156E-3</v>
      </c>
      <c r="GC56" s="22">
        <v>1.4894541481934895E-2</v>
      </c>
      <c r="GD56" s="22">
        <v>0.56802317141190428</v>
      </c>
      <c r="GE56" s="22">
        <v>6.6048968083131786E-4</v>
      </c>
      <c r="GF56" s="22">
        <v>3.2031915751875001E-2</v>
      </c>
      <c r="GG56" s="22">
        <v>1.1369898968611463E-6</v>
      </c>
      <c r="GH56" s="22">
        <v>0.38782395613939047</v>
      </c>
      <c r="GI56" s="22">
        <v>1.1661195693933079E-3</v>
      </c>
      <c r="GJ56" s="22">
        <v>7.7445279019429328E-3</v>
      </c>
      <c r="GK56" s="22">
        <v>5.4132166245496126E-2</v>
      </c>
      <c r="GL56" s="22">
        <v>7.6472584786021022E-2</v>
      </c>
      <c r="GM56" s="22">
        <v>0.64298936044096244</v>
      </c>
      <c r="GN56" s="22">
        <v>6.1084393259813921E-2</v>
      </c>
      <c r="GO56" s="22">
        <v>0.27378493472714172</v>
      </c>
      <c r="GP56" s="22">
        <v>1.8046876244927345E-5</v>
      </c>
      <c r="GQ56" s="22">
        <v>0.18449020074301814</v>
      </c>
      <c r="GR56" s="22">
        <v>0.14588248620655861</v>
      </c>
      <c r="GS56" s="22">
        <v>5.4615141142897025E-3</v>
      </c>
      <c r="GT56" s="22">
        <v>6.555915963194027E-2</v>
      </c>
      <c r="GU56" s="22">
        <v>0.19896567070294047</v>
      </c>
      <c r="GV56" s="22">
        <v>1.8549064203297119E-3</v>
      </c>
      <c r="GW56" s="22">
        <v>0.17953040982430252</v>
      </c>
      <c r="GX56" s="22">
        <v>0.17518660005637243</v>
      </c>
      <c r="GY56" s="22">
        <v>0.36885418122809377</v>
      </c>
      <c r="GZ56" s="22">
        <v>1.5454094326811472E-2</v>
      </c>
      <c r="HA56" s="22">
        <v>6.1609939409524174E-2</v>
      </c>
      <c r="HB56" s="22">
        <v>8.3463377738286701E-2</v>
      </c>
      <c r="HC56" s="22">
        <v>0.18921917621816789</v>
      </c>
      <c r="HD56" s="22">
        <v>0.22132737585307338</v>
      </c>
      <c r="HE56" s="22">
        <v>1.4622512488897404E-2</v>
      </c>
      <c r="HF56" s="22">
        <v>0.24619055590109268</v>
      </c>
      <c r="HG56" s="22">
        <v>0.15478588397037324</v>
      </c>
      <c r="HH56" s="22">
        <v>0.20621936726945023</v>
      </c>
      <c r="HI56" s="22">
        <v>0.13522614151600784</v>
      </c>
      <c r="HJ56" s="22">
        <v>1.4251807057133139</v>
      </c>
      <c r="HK56" s="22">
        <v>2.8844151723877255E-2</v>
      </c>
      <c r="HL56" s="22">
        <v>5.9154632907737217E-2</v>
      </c>
      <c r="HM56" s="22">
        <v>2.8250003761280274E-2</v>
      </c>
      <c r="HN56" s="22">
        <v>8.7617202439490066E-6</v>
      </c>
      <c r="HO56" s="22">
        <v>3.9742428501695209E-3</v>
      </c>
      <c r="HP56" s="22">
        <v>9.8198980907986969E-2</v>
      </c>
      <c r="HQ56" s="22">
        <v>7.9504266712419253E-2</v>
      </c>
      <c r="HR56" s="22">
        <v>5.0911687430576502E-2</v>
      </c>
      <c r="HS56" s="22">
        <v>0.17512248999002392</v>
      </c>
      <c r="HT56" s="22">
        <v>0.34769289029855133</v>
      </c>
      <c r="HU56" s="22">
        <v>1.3435578329831041E-3</v>
      </c>
      <c r="HV56" s="22">
        <v>9.2662234399156135E-2</v>
      </c>
      <c r="HW56" s="22">
        <v>0.16944884481908382</v>
      </c>
      <c r="HX56" s="22">
        <v>3.4656789228751719E-2</v>
      </c>
      <c r="HY56" s="22">
        <v>2.9261207529447775E-2</v>
      </c>
      <c r="HZ56" s="22">
        <v>0.1208112114021315</v>
      </c>
      <c r="IA56" s="22">
        <v>0.14654300461007716</v>
      </c>
      <c r="IB56" s="22">
        <v>0.26071059576625721</v>
      </c>
      <c r="IC56" s="22">
        <v>1.0129669980278717E-2</v>
      </c>
      <c r="ID56" s="22">
        <v>0.17000037081283151</v>
      </c>
      <c r="IE56" s="22">
        <v>0.70687665618080331</v>
      </c>
      <c r="IF56" s="22">
        <v>0.2185287311221871</v>
      </c>
      <c r="IG56" s="22">
        <v>0.21421693185827126</v>
      </c>
      <c r="IH56" s="22">
        <v>6.2234842502580934E-3</v>
      </c>
      <c r="II56" s="22">
        <v>6.0333632341256785E-2</v>
      </c>
      <c r="IJ56" s="22">
        <v>7.1986477020781936E-4</v>
      </c>
      <c r="IK56" s="22">
        <v>3.4021736293987858E-3</v>
      </c>
      <c r="IL56" s="22">
        <v>3.9916526066442533E-2</v>
      </c>
      <c r="IM56" s="22">
        <v>0.17134090554281964</v>
      </c>
      <c r="IN56" s="22">
        <v>8.3982717395980441E-2</v>
      </c>
      <c r="IO56" s="22">
        <v>0.17737309802649856</v>
      </c>
      <c r="IP56" s="22">
        <v>0.84031972348688877</v>
      </c>
      <c r="IQ56" s="22">
        <v>7.6202127302492834E-5</v>
      </c>
      <c r="IR56" s="22">
        <v>0.23478730015215088</v>
      </c>
      <c r="IS56" s="22">
        <v>9.9568377968659819E-2</v>
      </c>
      <c r="IT56" s="22">
        <v>1.1146510776396508E-2</v>
      </c>
      <c r="IU56" s="22">
        <v>3.2837813973761412E-2</v>
      </c>
      <c r="IV56" s="22">
        <v>0.66409846980043263</v>
      </c>
      <c r="IW56" s="22">
        <v>2.3486570526054771E-2</v>
      </c>
      <c r="IX56" s="22">
        <v>0.15038135266692446</v>
      </c>
      <c r="IY56" s="22">
        <v>1.7655513285960904</v>
      </c>
      <c r="IZ56" s="22">
        <v>0.5815553716678713</v>
      </c>
      <c r="JA56" s="22">
        <v>0.10507158687903657</v>
      </c>
      <c r="JB56" s="22">
        <v>0.73689671200170659</v>
      </c>
      <c r="JC56" s="22">
        <v>5.3533068105483762E-3</v>
      </c>
      <c r="JD56" s="22">
        <v>0.76335492082157885</v>
      </c>
      <c r="JE56" s="22">
        <v>0.6950481711744948</v>
      </c>
      <c r="JF56" s="22">
        <v>0.21471027017715733</v>
      </c>
      <c r="JG56" s="22">
        <v>0.1312410731397495</v>
      </c>
      <c r="JH56" s="22">
        <v>1.3259612480387978E-2</v>
      </c>
      <c r="JI56" s="22">
        <v>2.0318192219633854E-3</v>
      </c>
      <c r="JJ56" s="22">
        <v>0.10047622388349026</v>
      </c>
      <c r="JK56" s="22">
        <v>2.7298616038935537E-2</v>
      </c>
      <c r="JL56" s="22">
        <v>3.6532700945901962E-2</v>
      </c>
      <c r="JM56" s="22">
        <v>0.38272739427708419</v>
      </c>
      <c r="JN56" s="22">
        <v>3.8172436999351501E-2</v>
      </c>
      <c r="JO56" s="22">
        <v>2.4676893752541358</v>
      </c>
      <c r="JP56" s="22">
        <v>9.9561724912745606E-2</v>
      </c>
      <c r="JQ56" s="22">
        <v>7.5297539880247524E-3</v>
      </c>
      <c r="JR56" s="22">
        <v>1.5530680137345135E-2</v>
      </c>
      <c r="JS56" s="22">
        <v>0.74008663228371041</v>
      </c>
      <c r="JT56" s="22">
        <v>1.4790008411756739E-3</v>
      </c>
      <c r="JU56" s="22">
        <v>0.20164764765967766</v>
      </c>
      <c r="JV56" s="22">
        <v>0.22716616804701345</v>
      </c>
      <c r="JW56" s="22">
        <v>0.79972449315882799</v>
      </c>
      <c r="JX56" s="22">
        <v>0.15209054137693517</v>
      </c>
      <c r="JY56" s="22">
        <v>5.2617846409987602E-2</v>
      </c>
      <c r="JZ56" s="22">
        <v>1.385069039265294E-3</v>
      </c>
      <c r="KA56" s="22">
        <v>0.18905795347037607</v>
      </c>
      <c r="KB56" s="22">
        <v>7.6580351885970621E-2</v>
      </c>
      <c r="KC56" s="22">
        <v>2.245161451524375E-3</v>
      </c>
      <c r="KD56" s="22">
        <v>2.4144751006703592E-2</v>
      </c>
      <c r="KE56" s="22">
        <v>0.21451799538888627</v>
      </c>
      <c r="KF56" s="22">
        <v>6.3082469623715345E-2</v>
      </c>
      <c r="KG56" s="22">
        <v>0.75284576118587254</v>
      </c>
      <c r="KH56" s="22">
        <v>8.0107218599957244E-2</v>
      </c>
      <c r="KI56" s="22">
        <v>3.8231064351829186E-2</v>
      </c>
      <c r="KJ56" s="22">
        <v>6.7704979042629995E-2</v>
      </c>
      <c r="KK56" s="22">
        <v>4.0649165079735208E-4</v>
      </c>
      <c r="KL56" s="22">
        <v>0.19470030565236418</v>
      </c>
      <c r="KM56" s="22">
        <v>7.6193658778599002E-2</v>
      </c>
      <c r="KN56" s="22">
        <v>0.75892220269181343</v>
      </c>
      <c r="KO56" s="22">
        <v>1.191682621258902</v>
      </c>
      <c r="KP56" s="22">
        <v>4.3520707414377781E-2</v>
      </c>
      <c r="KQ56" s="22">
        <v>0.25271386081768621</v>
      </c>
      <c r="KR56" s="22">
        <v>1.4867179333605058E-2</v>
      </c>
      <c r="KS56" s="22">
        <v>0.22823286394556105</v>
      </c>
      <c r="KT56" s="22">
        <v>0.17224973263001553</v>
      </c>
      <c r="KU56" s="22">
        <v>8.7582798188378566E-2</v>
      </c>
      <c r="KV56" s="22">
        <v>0.17203855501002757</v>
      </c>
      <c r="KW56" s="22">
        <v>0.47949904195923576</v>
      </c>
      <c r="KX56" s="22">
        <v>1.2368312802969813E-2</v>
      </c>
      <c r="KY56" s="22">
        <v>0.3508879816932563</v>
      </c>
      <c r="KZ56" s="22">
        <v>0.18412092715931927</v>
      </c>
      <c r="LA56" s="22">
        <v>0.11304607599474793</v>
      </c>
      <c r="LB56" s="22">
        <v>3.508503383751909E-2</v>
      </c>
      <c r="LC56" s="22">
        <v>3.7151542499000946E-3</v>
      </c>
      <c r="LD56" s="22">
        <v>0.23500806773834046</v>
      </c>
      <c r="LE56" s="22">
        <v>0.68969208251481295</v>
      </c>
      <c r="LF56" s="22">
        <v>0.17911513423166828</v>
      </c>
      <c r="LG56" s="22">
        <v>5.6695244350842304E-3</v>
      </c>
      <c r="LH56" s="22">
        <v>0.10459319229149461</v>
      </c>
      <c r="LI56" s="22">
        <v>9.7847897581440808E-4</v>
      </c>
      <c r="LJ56" s="22">
        <v>4.1348382483945845E-3</v>
      </c>
      <c r="LK56" s="22">
        <v>1.1473640386228608E-2</v>
      </c>
      <c r="LL56" s="22">
        <v>1.323444405674572</v>
      </c>
      <c r="LM56" s="22">
        <v>4.4747877614733499E-2</v>
      </c>
      <c r="LN56" s="22">
        <v>0.2710500050609827</v>
      </c>
      <c r="LO56" s="22">
        <v>0.69213010027276245</v>
      </c>
      <c r="LP56" s="22">
        <v>0.18207019693144419</v>
      </c>
      <c r="LQ56" s="22">
        <v>1.9181047088872021E-2</v>
      </c>
      <c r="LR56" s="22">
        <v>1.2339179876808765E-3</v>
      </c>
      <c r="LS56" s="22">
        <v>4.4686495458057723E-2</v>
      </c>
      <c r="LT56" s="22">
        <v>0.10812396913513712</v>
      </c>
      <c r="LU56" s="22">
        <v>0.24133849260573115</v>
      </c>
      <c r="LV56" s="22">
        <v>1.5078564833061909</v>
      </c>
      <c r="LW56" s="22">
        <v>5.7687496135542957E-2</v>
      </c>
      <c r="LX56" s="22">
        <v>0.10310556104785336</v>
      </c>
      <c r="LY56" s="22">
        <v>0.62953897880740373</v>
      </c>
      <c r="LZ56" s="22">
        <v>4.5298447212798257E-2</v>
      </c>
      <c r="MA56" s="22">
        <v>9.8549169642542706E-2</v>
      </c>
      <c r="MB56" s="22">
        <v>1.0423526924770379</v>
      </c>
      <c r="MC56" s="22">
        <v>5.6848731214317938E-2</v>
      </c>
      <c r="MD56" s="22">
        <v>0.21442012294425905</v>
      </c>
      <c r="ME56" s="22">
        <v>0.59804851730970687</v>
      </c>
      <c r="MF56" s="22">
        <v>0.33122114095872135</v>
      </c>
      <c r="MG56" s="22">
        <v>0.20702580247811317</v>
      </c>
      <c r="MH56" s="22">
        <v>7.0577241852344971E-2</v>
      </c>
      <c r="MI56" s="22">
        <v>0.13031215320792378</v>
      </c>
      <c r="MJ56" s="22">
        <v>0.23367029612631257</v>
      </c>
      <c r="MK56" s="22">
        <v>0.2040130094344762</v>
      </c>
      <c r="ML56" s="22">
        <v>0.26048377353688773</v>
      </c>
      <c r="MM56" s="22">
        <v>4.7685679870639076E-2</v>
      </c>
      <c r="MN56" s="22">
        <v>0.36449214279695236</v>
      </c>
      <c r="MO56" s="22">
        <v>2.1639632521755922E-2</v>
      </c>
      <c r="MP56" s="22">
        <v>0.27130406114065519</v>
      </c>
      <c r="MQ56" s="22">
        <v>0.24098541334490831</v>
      </c>
      <c r="MR56" s="22">
        <v>3.8328402180036437E-4</v>
      </c>
      <c r="MS56" s="22">
        <v>0.45562987025549445</v>
      </c>
      <c r="MT56" s="22">
        <v>2.8592126208660073E-3</v>
      </c>
      <c r="MU56" s="22">
        <v>2.763313384229461E-2</v>
      </c>
      <c r="MV56" s="22">
        <v>5.7137121299522559E-2</v>
      </c>
      <c r="MW56" s="22">
        <v>1.4749896539954825E-5</v>
      </c>
      <c r="MX56" s="22">
        <v>0.14508625585137055</v>
      </c>
      <c r="MY56" s="22">
        <v>1.9452599866717366E-2</v>
      </c>
      <c r="MZ56" s="22">
        <v>2.5865457121571138E-4</v>
      </c>
      <c r="NA56" s="22">
        <v>2.7153414639976173E-3</v>
      </c>
      <c r="NB56" s="22">
        <v>3.683509419863918E-2</v>
      </c>
      <c r="NC56" s="22">
        <v>1.3484644960634233</v>
      </c>
      <c r="ND56" s="22">
        <v>3.6995723008255324E-3</v>
      </c>
      <c r="NE56" s="22">
        <v>0.59184275998050018</v>
      </c>
      <c r="NF56" s="22">
        <v>2.6801856170216992E-2</v>
      </c>
      <c r="NG56" s="22">
        <v>0.33010704205805497</v>
      </c>
      <c r="NH56" s="22">
        <v>1.9584004455221935E-2</v>
      </c>
      <c r="NI56" s="22">
        <v>0.14018481363333202</v>
      </c>
      <c r="NJ56" s="22">
        <v>1.403349829365891E-4</v>
      </c>
      <c r="NK56" s="22">
        <v>6.4089818148250668E-2</v>
      </c>
      <c r="NL56" s="22">
        <v>5.7130048262413996E-2</v>
      </c>
      <c r="NM56" s="22">
        <v>0.14106746417234436</v>
      </c>
      <c r="NN56" s="22">
        <v>0.30014989673684322</v>
      </c>
      <c r="NO56" s="22">
        <v>6.0680837810755766E-4</v>
      </c>
      <c r="NP56" s="22">
        <v>0.11378957595247194</v>
      </c>
      <c r="NQ56" s="22">
        <v>2.6495031373277352E-2</v>
      </c>
      <c r="NR56" s="22">
        <v>3.1294759137518513</v>
      </c>
      <c r="NS56" s="22">
        <v>1.2037445264862627E-3</v>
      </c>
      <c r="NT56" s="22">
        <v>1.1365679771736124</v>
      </c>
      <c r="NU56" s="22">
        <v>2.6208278467600832</v>
      </c>
      <c r="NV56" s="22">
        <v>3.1662897357766541E-2</v>
      </c>
      <c r="NW56" s="22">
        <v>4.6893670736089861E-2</v>
      </c>
      <c r="NX56" s="22">
        <v>2.8450379680397757E-2</v>
      </c>
      <c r="NY56" s="22">
        <v>0.2748154829277602</v>
      </c>
      <c r="NZ56" s="22">
        <v>0.19274650375379471</v>
      </c>
      <c r="OA56" s="22">
        <v>0.56345994593553728</v>
      </c>
      <c r="OB56" s="22">
        <v>1.8360650950908428E-3</v>
      </c>
      <c r="OC56" s="22">
        <v>3.6928166668493474E-2</v>
      </c>
      <c r="OD56" s="22">
        <v>0.1349552348329382</v>
      </c>
      <c r="OE56" s="22">
        <v>0.61737721151279445</v>
      </c>
      <c r="OF56" s="22">
        <v>4.6142211717806324E-2</v>
      </c>
      <c r="OG56" s="22">
        <v>0.6696519890577658</v>
      </c>
      <c r="OH56" s="22">
        <v>3.2063270630384624E-2</v>
      </c>
      <c r="OI56" s="22">
        <v>0.37622417707730044</v>
      </c>
      <c r="OJ56" s="22">
        <v>0.39218826745353413</v>
      </c>
      <c r="OK56" s="22">
        <v>3.0194936356255222E-2</v>
      </c>
    </row>
    <row r="57" spans="1:401">
      <c r="A57" s="19" t="s">
        <v>1948</v>
      </c>
      <c r="B57" s="19"/>
      <c r="C57" s="19">
        <f>IF(AND(C56&gt;B56,C56&gt;D56),1,IF(AND(C56&lt;B56,C56&lt;D56),1,""))</f>
        <v>1</v>
      </c>
      <c r="D57" s="19">
        <f t="shared" ref="D57:F57" si="37">IF(AND(D56&gt;C56,D56&gt;E56),1,IF(AND(D56&lt;C56,D56&lt;E56),1,""))</f>
        <v>1</v>
      </c>
      <c r="E57" s="19" t="str">
        <f t="shared" si="37"/>
        <v/>
      </c>
      <c r="F57" s="19" t="str">
        <f t="shared" si="37"/>
        <v/>
      </c>
      <c r="G57" s="19">
        <f t="shared" ref="G57" si="38">IF(AND(G56&gt;F56,G56&gt;H56),1,IF(AND(G56&lt;F56,G56&lt;H56),1,""))</f>
        <v>1</v>
      </c>
      <c r="H57" s="19">
        <f t="shared" ref="H57:I57" si="39">IF(AND(H56&gt;G56,H56&gt;I56),1,IF(AND(H56&lt;G56,H56&lt;I56),1,""))</f>
        <v>1</v>
      </c>
      <c r="I57" s="19" t="str">
        <f t="shared" si="39"/>
        <v/>
      </c>
      <c r="J57" s="19">
        <f t="shared" ref="J57" si="40">IF(AND(J56&gt;I56,J56&gt;K56),1,IF(AND(J56&lt;I56,J56&lt;K56),1,""))</f>
        <v>1</v>
      </c>
      <c r="K57" s="19" t="str">
        <f t="shared" ref="K57:L57" si="41">IF(AND(K56&gt;J56,K56&gt;L56),1,IF(AND(K56&lt;J56,K56&lt;L56),1,""))</f>
        <v/>
      </c>
      <c r="L57" s="19">
        <f t="shared" si="41"/>
        <v>1</v>
      </c>
      <c r="M57" s="19">
        <f t="shared" ref="M57" si="42">IF(AND(M56&gt;L56,M56&gt;N56),1,IF(AND(M56&lt;L56,M56&lt;N56),1,""))</f>
        <v>1</v>
      </c>
      <c r="N57" s="19" t="str">
        <f t="shared" ref="N57:O57" si="43">IF(AND(N56&gt;M56,N56&gt;O56),1,IF(AND(N56&lt;M56,N56&lt;O56),1,""))</f>
        <v/>
      </c>
      <c r="O57" s="19" t="str">
        <f t="shared" si="43"/>
        <v/>
      </c>
      <c r="P57" s="19">
        <f t="shared" ref="P57" si="44">IF(AND(P56&gt;O56,P56&gt;Q56),1,IF(AND(P56&lt;O56,P56&lt;Q56),1,""))</f>
        <v>1</v>
      </c>
      <c r="Q57" s="19">
        <f t="shared" ref="Q57:R57" si="45">IF(AND(Q56&gt;P56,Q56&gt;R56),1,IF(AND(Q56&lt;P56,Q56&lt;R56),1,""))</f>
        <v>1</v>
      </c>
      <c r="R57" s="19">
        <f t="shared" si="45"/>
        <v>1</v>
      </c>
      <c r="S57" s="19" t="str">
        <f t="shared" ref="S57" si="46">IF(AND(S56&gt;R56,S56&gt;T56),1,IF(AND(S56&lt;R56,S56&lt;T56),1,""))</f>
        <v/>
      </c>
      <c r="T57" s="19">
        <f t="shared" ref="T57:U57" si="47">IF(AND(T56&gt;S56,T56&gt;U56),1,IF(AND(T56&lt;S56,T56&lt;U56),1,""))</f>
        <v>1</v>
      </c>
      <c r="U57" s="19" t="str">
        <f t="shared" si="47"/>
        <v/>
      </c>
      <c r="V57" s="19">
        <f t="shared" ref="V57" si="48">IF(AND(V56&gt;U56,V56&gt;W56),1,IF(AND(V56&lt;U56,V56&lt;W56),1,""))</f>
        <v>1</v>
      </c>
      <c r="W57" s="19" t="str">
        <f t="shared" ref="W57:X57" si="49">IF(AND(W56&gt;V56,W56&gt;X56),1,IF(AND(W56&lt;V56,W56&lt;X56),1,""))</f>
        <v/>
      </c>
      <c r="X57" s="19">
        <f t="shared" si="49"/>
        <v>1</v>
      </c>
      <c r="Y57" s="19" t="str">
        <f t="shared" ref="Y57" si="50">IF(AND(Y56&gt;X56,Y56&gt;Z56),1,IF(AND(Y56&lt;X56,Y56&lt;Z56),1,""))</f>
        <v/>
      </c>
      <c r="Z57" s="19">
        <f t="shared" ref="Z57:AA57" si="51">IF(AND(Z56&gt;Y56,Z56&gt;AA56),1,IF(AND(Z56&lt;Y56,Z56&lt;AA56),1,""))</f>
        <v>1</v>
      </c>
      <c r="AA57" s="19">
        <f t="shared" si="51"/>
        <v>1</v>
      </c>
      <c r="AB57" s="19" t="str">
        <f t="shared" ref="AB57" si="52">IF(AND(AB56&gt;AA56,AB56&gt;AC56),1,IF(AND(AB56&lt;AA56,AB56&lt;AC56),1,""))</f>
        <v/>
      </c>
      <c r="AC57" s="19">
        <f t="shared" ref="AC57:AD57" si="53">IF(AND(AC56&gt;AB56,AC56&gt;AD56),1,IF(AND(AC56&lt;AB56,AC56&lt;AD56),1,""))</f>
        <v>1</v>
      </c>
      <c r="AD57" s="19">
        <f t="shared" si="53"/>
        <v>1</v>
      </c>
      <c r="AE57" s="19" t="str">
        <f t="shared" ref="AE57" si="54">IF(AND(AE56&gt;AD56,AE56&gt;AF56),1,IF(AND(AE56&lt;AD56,AE56&lt;AF56),1,""))</f>
        <v/>
      </c>
      <c r="AF57" s="19" t="str">
        <f t="shared" ref="AF57:AG57" si="55">IF(AND(AF56&gt;AE56,AF56&gt;AG56),1,IF(AND(AF56&lt;AE56,AF56&lt;AG56),1,""))</f>
        <v/>
      </c>
      <c r="AG57" s="19">
        <f t="shared" si="55"/>
        <v>1</v>
      </c>
      <c r="AH57" s="19">
        <f t="shared" ref="AH57" si="56">IF(AND(AH56&gt;AG56,AH56&gt;AI56),1,IF(AND(AH56&lt;AG56,AH56&lt;AI56),1,""))</f>
        <v>1</v>
      </c>
      <c r="AI57" s="19" t="str">
        <f t="shared" ref="AI57:AJ57" si="57">IF(AND(AI56&gt;AH56,AI56&gt;AJ56),1,IF(AND(AI56&lt;AH56,AI56&lt;AJ56),1,""))</f>
        <v/>
      </c>
      <c r="AJ57" s="19">
        <f t="shared" si="57"/>
        <v>1</v>
      </c>
      <c r="AK57" s="19">
        <f t="shared" ref="AK57" si="58">IF(AND(AK56&gt;AJ56,AK56&gt;AL56),1,IF(AND(AK56&lt;AJ56,AK56&lt;AL56),1,""))</f>
        <v>1</v>
      </c>
      <c r="AL57" s="19">
        <f t="shared" ref="AL57:AM57" si="59">IF(AND(AL56&gt;AK56,AL56&gt;AM56),1,IF(AND(AL56&lt;AK56,AL56&lt;AM56),1,""))</f>
        <v>1</v>
      </c>
      <c r="AM57" s="19">
        <f t="shared" si="59"/>
        <v>1</v>
      </c>
      <c r="AN57" s="19" t="str">
        <f t="shared" ref="AN57" si="60">IF(AND(AN56&gt;AM56,AN56&gt;AO56),1,IF(AND(AN56&lt;AM56,AN56&lt;AO56),1,""))</f>
        <v/>
      </c>
      <c r="AO57" s="19">
        <f t="shared" ref="AO57:AP57" si="61">IF(AND(AO56&gt;AN56,AO56&gt;AP56),1,IF(AND(AO56&lt;AN56,AO56&lt;AP56),1,""))</f>
        <v>1</v>
      </c>
      <c r="AP57" s="19" t="str">
        <f t="shared" si="61"/>
        <v/>
      </c>
      <c r="AQ57" s="19" t="str">
        <f t="shared" ref="AQ57" si="62">IF(AND(AQ56&gt;AP56,AQ56&gt;AR56),1,IF(AND(AQ56&lt;AP56,AQ56&lt;AR56),1,""))</f>
        <v/>
      </c>
      <c r="AR57" s="19">
        <f t="shared" ref="AR57:AS57" si="63">IF(AND(AR56&gt;AQ56,AR56&gt;AS56),1,IF(AND(AR56&lt;AQ56,AR56&lt;AS56),1,""))</f>
        <v>1</v>
      </c>
      <c r="AS57" s="19">
        <f t="shared" si="63"/>
        <v>1</v>
      </c>
      <c r="AT57" s="19" t="str">
        <f t="shared" ref="AT57" si="64">IF(AND(AT56&gt;AS56,AT56&gt;AU56),1,IF(AND(AT56&lt;AS56,AT56&lt;AU56),1,""))</f>
        <v/>
      </c>
      <c r="AU57" s="19">
        <f t="shared" ref="AU57:AV57" si="65">IF(AND(AU56&gt;AT56,AU56&gt;AV56),1,IF(AND(AU56&lt;AT56,AU56&lt;AV56),1,""))</f>
        <v>1</v>
      </c>
      <c r="AV57" s="19" t="str">
        <f t="shared" si="65"/>
        <v/>
      </c>
      <c r="AW57" s="19">
        <f t="shared" ref="AW57" si="66">IF(AND(AW56&gt;AV56,AW56&gt;AX56),1,IF(AND(AW56&lt;AV56,AW56&lt;AX56),1,""))</f>
        <v>1</v>
      </c>
      <c r="AX57" s="19" t="str">
        <f t="shared" ref="AX57:AY57" si="67">IF(AND(AX56&gt;AW56,AX56&gt;AY56),1,IF(AND(AX56&lt;AW56,AX56&lt;AY56),1,""))</f>
        <v/>
      </c>
      <c r="AY57" s="19" t="str">
        <f t="shared" si="67"/>
        <v/>
      </c>
      <c r="AZ57" s="19">
        <f t="shared" ref="AZ57" si="68">IF(AND(AZ56&gt;AY56,AZ56&gt;BA56),1,IF(AND(AZ56&lt;AY56,AZ56&lt;BA56),1,""))</f>
        <v>1</v>
      </c>
      <c r="BA57" s="19" t="str">
        <f t="shared" ref="BA57:BB57" si="69">IF(AND(BA56&gt;AZ56,BA56&gt;BB56),1,IF(AND(BA56&lt;AZ56,BA56&lt;BB56),1,""))</f>
        <v/>
      </c>
      <c r="BB57" s="19">
        <f t="shared" si="69"/>
        <v>1</v>
      </c>
      <c r="BC57" s="19">
        <f t="shared" ref="BC57" si="70">IF(AND(BC56&gt;BB56,BC56&gt;BD56),1,IF(AND(BC56&lt;BB56,BC56&lt;BD56),1,""))</f>
        <v>1</v>
      </c>
      <c r="BD57" s="19">
        <f t="shared" ref="BD57:BE57" si="71">IF(AND(BD56&gt;BC56,BD56&gt;BE56),1,IF(AND(BD56&lt;BC56,BD56&lt;BE56),1,""))</f>
        <v>1</v>
      </c>
      <c r="BE57" s="19">
        <f t="shared" si="71"/>
        <v>1</v>
      </c>
      <c r="BF57" s="19">
        <f t="shared" ref="BF57" si="72">IF(AND(BF56&gt;BE56,BF56&gt;BG56),1,IF(AND(BF56&lt;BE56,BF56&lt;BG56),1,""))</f>
        <v>1</v>
      </c>
      <c r="BG57" s="19">
        <f t="shared" ref="BG57:BH57" si="73">IF(AND(BG56&gt;BF56,BG56&gt;BH56),1,IF(AND(BG56&lt;BF56,BG56&lt;BH56),1,""))</f>
        <v>1</v>
      </c>
      <c r="BH57" s="19" t="str">
        <f t="shared" si="73"/>
        <v/>
      </c>
      <c r="BI57" s="19" t="str">
        <f t="shared" ref="BI57" si="74">IF(AND(BI56&gt;BH56,BI56&gt;BJ56),1,IF(AND(BI56&lt;BH56,BI56&lt;BJ56),1,""))</f>
        <v/>
      </c>
      <c r="BJ57" s="19">
        <f t="shared" ref="BJ57:BK57" si="75">IF(AND(BJ56&gt;BI56,BJ56&gt;BK56),1,IF(AND(BJ56&lt;BI56,BJ56&lt;BK56),1,""))</f>
        <v>1</v>
      </c>
      <c r="BK57" s="19">
        <f t="shared" si="75"/>
        <v>1</v>
      </c>
      <c r="BL57" s="19">
        <f t="shared" ref="BL57" si="76">IF(AND(BL56&gt;BK56,BL56&gt;BM56),1,IF(AND(BL56&lt;BK56,BL56&lt;BM56),1,""))</f>
        <v>1</v>
      </c>
      <c r="BM57" s="19" t="str">
        <f t="shared" ref="BM57:BN57" si="77">IF(AND(BM56&gt;BL56,BM56&gt;BN56),1,IF(AND(BM56&lt;BL56,BM56&lt;BN56),1,""))</f>
        <v/>
      </c>
      <c r="BN57" s="19">
        <f t="shared" si="77"/>
        <v>1</v>
      </c>
      <c r="BO57" s="19" t="str">
        <f t="shared" ref="BO57" si="78">IF(AND(BO56&gt;BN56,BO56&gt;BP56),1,IF(AND(BO56&lt;BN56,BO56&lt;BP56),1,""))</f>
        <v/>
      </c>
      <c r="BP57" s="19" t="str">
        <f t="shared" ref="BP57:BQ57" si="79">IF(AND(BP56&gt;BO56,BP56&gt;BQ56),1,IF(AND(BP56&lt;BO56,BP56&lt;BQ56),1,""))</f>
        <v/>
      </c>
      <c r="BQ57" s="19">
        <f t="shared" si="79"/>
        <v>1</v>
      </c>
      <c r="BR57" s="19">
        <f t="shared" ref="BR57" si="80">IF(AND(BR56&gt;BQ56,BR56&gt;BS56),1,IF(AND(BR56&lt;BQ56,BR56&lt;BS56),1,""))</f>
        <v>1</v>
      </c>
      <c r="BS57" s="19">
        <f t="shared" ref="BS57:BT57" si="81">IF(AND(BS56&gt;BR56,BS56&gt;BT56),1,IF(AND(BS56&lt;BR56,BS56&lt;BT56),1,""))</f>
        <v>1</v>
      </c>
      <c r="BT57" s="19" t="str">
        <f t="shared" si="81"/>
        <v/>
      </c>
      <c r="BU57" s="19" t="str">
        <f t="shared" ref="BU57" si="82">IF(AND(BU56&gt;BT56,BU56&gt;BV56),1,IF(AND(BU56&lt;BT56,BU56&lt;BV56),1,""))</f>
        <v/>
      </c>
      <c r="BV57" s="19">
        <f t="shared" ref="BV57:BW57" si="83">IF(AND(BV56&gt;BU56,BV56&gt;BW56),1,IF(AND(BV56&lt;BU56,BV56&lt;BW56),1,""))</f>
        <v>1</v>
      </c>
      <c r="BW57" s="19">
        <f t="shared" si="83"/>
        <v>1</v>
      </c>
      <c r="BX57" s="19">
        <f t="shared" ref="BX57" si="84">IF(AND(BX56&gt;BW56,BX56&gt;BY56),1,IF(AND(BX56&lt;BW56,BX56&lt;BY56),1,""))</f>
        <v>1</v>
      </c>
      <c r="BY57" s="19">
        <f t="shared" ref="BY57:BZ57" si="85">IF(AND(BY56&gt;BX56,BY56&gt;BZ56),1,IF(AND(BY56&lt;BX56,BY56&lt;BZ56),1,""))</f>
        <v>1</v>
      </c>
      <c r="BZ57" s="19">
        <f t="shared" si="85"/>
        <v>1</v>
      </c>
      <c r="CA57" s="19" t="str">
        <f t="shared" ref="CA57" si="86">IF(AND(CA56&gt;BZ56,CA56&gt;CB56),1,IF(AND(CA56&lt;BZ56,CA56&lt;CB56),1,""))</f>
        <v/>
      </c>
      <c r="CB57" s="19" t="str">
        <f t="shared" ref="CB57:CC57" si="87">IF(AND(CB56&gt;CA56,CB56&gt;CC56),1,IF(AND(CB56&lt;CA56,CB56&lt;CC56),1,""))</f>
        <v/>
      </c>
      <c r="CC57" s="19">
        <f t="shared" si="87"/>
        <v>1</v>
      </c>
      <c r="CD57" s="19">
        <f t="shared" ref="CD57" si="88">IF(AND(CD56&gt;CC56,CD56&gt;CE56),1,IF(AND(CD56&lt;CC56,CD56&lt;CE56),1,""))</f>
        <v>1</v>
      </c>
      <c r="CE57" s="19">
        <f t="shared" ref="CE57:CF57" si="89">IF(AND(CE56&gt;CD56,CE56&gt;CF56),1,IF(AND(CE56&lt;CD56,CE56&lt;CF56),1,""))</f>
        <v>1</v>
      </c>
      <c r="CF57" s="19">
        <f t="shared" si="89"/>
        <v>1</v>
      </c>
      <c r="CG57" s="19">
        <f t="shared" ref="CG57" si="90">IF(AND(CG56&gt;CF56,CG56&gt;CH56),1,IF(AND(CG56&lt;CF56,CG56&lt;CH56),1,""))</f>
        <v>1</v>
      </c>
      <c r="CH57" s="19">
        <f t="shared" ref="CH57:CI57" si="91">IF(AND(CH56&gt;CG56,CH56&gt;CI56),1,IF(AND(CH56&lt;CG56,CH56&lt;CI56),1,""))</f>
        <v>1</v>
      </c>
      <c r="CI57" s="19">
        <f t="shared" si="91"/>
        <v>1</v>
      </c>
      <c r="CJ57" s="19">
        <f t="shared" ref="CJ57" si="92">IF(AND(CJ56&gt;CI56,CJ56&gt;CK56),1,IF(AND(CJ56&lt;CI56,CJ56&lt;CK56),1,""))</f>
        <v>1</v>
      </c>
      <c r="CK57" s="19" t="str">
        <f t="shared" ref="CK57:CL57" si="93">IF(AND(CK56&gt;CJ56,CK56&gt;CL56),1,IF(AND(CK56&lt;CJ56,CK56&lt;CL56),1,""))</f>
        <v/>
      </c>
      <c r="CL57" s="19" t="str">
        <f t="shared" si="93"/>
        <v/>
      </c>
      <c r="CM57" s="19">
        <f t="shared" ref="CM57" si="94">IF(AND(CM56&gt;CL56,CM56&gt;CN56),1,IF(AND(CM56&lt;CL56,CM56&lt;CN56),1,""))</f>
        <v>1</v>
      </c>
      <c r="CN57" s="19">
        <f t="shared" ref="CN57:CO57" si="95">IF(AND(CN56&gt;CM56,CN56&gt;CO56),1,IF(AND(CN56&lt;CM56,CN56&lt;CO56),1,""))</f>
        <v>1</v>
      </c>
      <c r="CO57" s="19">
        <f t="shared" si="95"/>
        <v>1</v>
      </c>
      <c r="CP57" s="19" t="str">
        <f t="shared" ref="CP57" si="96">IF(AND(CP56&gt;CO56,CP56&gt;CQ56),1,IF(AND(CP56&lt;CO56,CP56&lt;CQ56),1,""))</f>
        <v/>
      </c>
      <c r="CQ57" s="19" t="str">
        <f t="shared" ref="CQ57:CR57" si="97">IF(AND(CQ56&gt;CP56,CQ56&gt;CR56),1,IF(AND(CQ56&lt;CP56,CQ56&lt;CR56),1,""))</f>
        <v/>
      </c>
      <c r="CR57" s="19">
        <f t="shared" si="97"/>
        <v>1</v>
      </c>
      <c r="CS57" s="19" t="str">
        <f t="shared" ref="CS57" si="98">IF(AND(CS56&gt;CR56,CS56&gt;CT56),1,IF(AND(CS56&lt;CR56,CS56&lt;CT56),1,""))</f>
        <v/>
      </c>
      <c r="CT57" s="19">
        <f t="shared" ref="CT57:CU57" si="99">IF(AND(CT56&gt;CS56,CT56&gt;CU56),1,IF(AND(CT56&lt;CS56,CT56&lt;CU56),1,""))</f>
        <v>1</v>
      </c>
      <c r="CU57" s="19" t="str">
        <f t="shared" si="99"/>
        <v/>
      </c>
      <c r="CV57" s="19">
        <f t="shared" ref="CV57" si="100">IF(AND(CV56&gt;CU56,CV56&gt;CW56),1,IF(AND(CV56&lt;CU56,CV56&lt;CW56),1,""))</f>
        <v>1</v>
      </c>
      <c r="CW57" s="19" t="str">
        <f t="shared" ref="CW57:CX57" si="101">IF(AND(CW56&gt;CV56,CW56&gt;CX56),1,IF(AND(CW56&lt;CV56,CW56&lt;CX56),1,""))</f>
        <v/>
      </c>
      <c r="CX57" s="19">
        <f t="shared" si="101"/>
        <v>1</v>
      </c>
      <c r="CY57" s="19">
        <f t="shared" ref="CY57" si="102">IF(AND(CY56&gt;CX56,CY56&gt;CZ56),1,IF(AND(CY56&lt;CX56,CY56&lt;CZ56),1,""))</f>
        <v>1</v>
      </c>
      <c r="CZ57" s="19">
        <f t="shared" ref="CZ57:DA57" si="103">IF(AND(CZ56&gt;CY56,CZ56&gt;DA56),1,IF(AND(CZ56&lt;CY56,CZ56&lt;DA56),1,""))</f>
        <v>1</v>
      </c>
      <c r="DA57" s="19">
        <f t="shared" si="103"/>
        <v>1</v>
      </c>
      <c r="DB57" s="19">
        <f t="shared" ref="DB57" si="104">IF(AND(DB56&gt;DA56,DB56&gt;DC56),1,IF(AND(DB56&lt;DA56,DB56&lt;DC56),1,""))</f>
        <v>1</v>
      </c>
      <c r="DC57" s="19">
        <f t="shared" ref="DC57:DD57" si="105">IF(AND(DC56&gt;DB56,DC56&gt;DD56),1,IF(AND(DC56&lt;DB56,DC56&lt;DD56),1,""))</f>
        <v>1</v>
      </c>
      <c r="DD57" s="19">
        <f t="shared" si="105"/>
        <v>1</v>
      </c>
      <c r="DE57" s="19" t="str">
        <f t="shared" ref="DE57" si="106">IF(AND(DE56&gt;DD56,DE56&gt;DF56),1,IF(AND(DE56&lt;DD56,DE56&lt;DF56),1,""))</f>
        <v/>
      </c>
      <c r="DF57" s="19">
        <f t="shared" ref="DF57:DG57" si="107">IF(AND(DF56&gt;DE56,DF56&gt;DG56),1,IF(AND(DF56&lt;DE56,DF56&lt;DG56),1,""))</f>
        <v>1</v>
      </c>
      <c r="DG57" s="19">
        <f t="shared" si="107"/>
        <v>1</v>
      </c>
      <c r="DH57" s="19">
        <f t="shared" ref="DH57" si="108">IF(AND(DH56&gt;DG56,DH56&gt;DI56),1,IF(AND(DH56&lt;DG56,DH56&lt;DI56),1,""))</f>
        <v>1</v>
      </c>
      <c r="DI57" s="19" t="str">
        <f t="shared" ref="DI57:DJ57" si="109">IF(AND(DI56&gt;DH56,DI56&gt;DJ56),1,IF(AND(DI56&lt;DH56,DI56&lt;DJ56),1,""))</f>
        <v/>
      </c>
      <c r="DJ57" s="19">
        <f t="shared" si="109"/>
        <v>1</v>
      </c>
      <c r="DK57" s="19" t="str">
        <f t="shared" ref="DK57" si="110">IF(AND(DK56&gt;DJ56,DK56&gt;DL56),1,IF(AND(DK56&lt;DJ56,DK56&lt;DL56),1,""))</f>
        <v/>
      </c>
      <c r="DL57" s="19">
        <f t="shared" ref="DL57:DM57" si="111">IF(AND(DL56&gt;DK56,DL56&gt;DM56),1,IF(AND(DL56&lt;DK56,DL56&lt;DM56),1,""))</f>
        <v>1</v>
      </c>
      <c r="DM57" s="19" t="str">
        <f t="shared" si="111"/>
        <v/>
      </c>
      <c r="DN57" s="19" t="str">
        <f t="shared" ref="DN57" si="112">IF(AND(DN56&gt;DM56,DN56&gt;DO56),1,IF(AND(DN56&lt;DM56,DN56&lt;DO56),1,""))</f>
        <v/>
      </c>
      <c r="DO57" s="19">
        <f t="shared" ref="DO57:DP57" si="113">IF(AND(DO56&gt;DN56,DO56&gt;DP56),1,IF(AND(DO56&lt;DN56,DO56&lt;DP56),1,""))</f>
        <v>1</v>
      </c>
      <c r="DP57" s="19">
        <f t="shared" si="113"/>
        <v>1</v>
      </c>
      <c r="DQ57" s="19" t="str">
        <f t="shared" ref="DQ57" si="114">IF(AND(DQ56&gt;DP56,DQ56&gt;DR56),1,IF(AND(DQ56&lt;DP56,DQ56&lt;DR56),1,""))</f>
        <v/>
      </c>
      <c r="DR57" s="19">
        <f t="shared" ref="DR57:DS57" si="115">IF(AND(DR56&gt;DQ56,DR56&gt;DS56),1,IF(AND(DR56&lt;DQ56,DR56&lt;DS56),1,""))</f>
        <v>1</v>
      </c>
      <c r="DS57" s="19">
        <f t="shared" si="115"/>
        <v>1</v>
      </c>
      <c r="DT57" s="19" t="str">
        <f t="shared" ref="DT57" si="116">IF(AND(DT56&gt;DS56,DT56&gt;DU56),1,IF(AND(DT56&lt;DS56,DT56&lt;DU56),1,""))</f>
        <v/>
      </c>
      <c r="DU57" s="19">
        <f t="shared" ref="DU57:DV57" si="117">IF(AND(DU56&gt;DT56,DU56&gt;DV56),1,IF(AND(DU56&lt;DT56,DU56&lt;DV56),1,""))</f>
        <v>1</v>
      </c>
      <c r="DV57" s="19">
        <f t="shared" si="117"/>
        <v>1</v>
      </c>
      <c r="DW57" s="19">
        <f t="shared" ref="DW57" si="118">IF(AND(DW56&gt;DV56,DW56&gt;DX56),1,IF(AND(DW56&lt;DV56,DW56&lt;DX56),1,""))</f>
        <v>1</v>
      </c>
      <c r="DX57" s="19" t="str">
        <f t="shared" ref="DX57:DY57" si="119">IF(AND(DX56&gt;DW56,DX56&gt;DY56),1,IF(AND(DX56&lt;DW56,DX56&lt;DY56),1,""))</f>
        <v/>
      </c>
      <c r="DY57" s="19">
        <f t="shared" si="119"/>
        <v>1</v>
      </c>
      <c r="DZ57" s="19">
        <f t="shared" ref="DZ57" si="120">IF(AND(DZ56&gt;DY56,DZ56&gt;EA56),1,IF(AND(DZ56&lt;DY56,DZ56&lt;EA56),1,""))</f>
        <v>1</v>
      </c>
      <c r="EA57" s="19" t="str">
        <f t="shared" ref="EA57:EB57" si="121">IF(AND(EA56&gt;DZ56,EA56&gt;EB56),1,IF(AND(EA56&lt;DZ56,EA56&lt;EB56),1,""))</f>
        <v/>
      </c>
      <c r="EB57" s="19" t="str">
        <f t="shared" si="121"/>
        <v/>
      </c>
      <c r="EC57" s="19">
        <f t="shared" ref="EC57" si="122">IF(AND(EC56&gt;EB56,EC56&gt;ED56),1,IF(AND(EC56&lt;EB56,EC56&lt;ED56),1,""))</f>
        <v>1</v>
      </c>
      <c r="ED57" s="19">
        <f t="shared" ref="ED57:EE57" si="123">IF(AND(ED56&gt;EC56,ED56&gt;EE56),1,IF(AND(ED56&lt;EC56,ED56&lt;EE56),1,""))</f>
        <v>1</v>
      </c>
      <c r="EE57" s="19">
        <f t="shared" si="123"/>
        <v>1</v>
      </c>
      <c r="EF57" s="19">
        <f t="shared" ref="EF57" si="124">IF(AND(EF56&gt;EE56,EF56&gt;EG56),1,IF(AND(EF56&lt;EE56,EF56&lt;EG56),1,""))</f>
        <v>1</v>
      </c>
      <c r="EG57" s="19">
        <f t="shared" ref="EG57:EH57" si="125">IF(AND(EG56&gt;EF56,EG56&gt;EH56),1,IF(AND(EG56&lt;EF56,EG56&lt;EH56),1,""))</f>
        <v>1</v>
      </c>
      <c r="EH57" s="19">
        <f t="shared" si="125"/>
        <v>1</v>
      </c>
      <c r="EI57" s="19">
        <f t="shared" ref="EI57" si="126">IF(AND(EI56&gt;EH56,EI56&gt;EJ56),1,IF(AND(EI56&lt;EH56,EI56&lt;EJ56),1,""))</f>
        <v>1</v>
      </c>
      <c r="EJ57" s="19" t="str">
        <f t="shared" ref="EJ57:EK57" si="127">IF(AND(EJ56&gt;EI56,EJ56&gt;EK56),1,IF(AND(EJ56&lt;EI56,EJ56&lt;EK56),1,""))</f>
        <v/>
      </c>
      <c r="EK57" s="19">
        <f t="shared" si="127"/>
        <v>1</v>
      </c>
      <c r="EL57" s="19" t="str">
        <f t="shared" ref="EL57" si="128">IF(AND(EL56&gt;EK56,EL56&gt;EM56),1,IF(AND(EL56&lt;EK56,EL56&lt;EM56),1,""))</f>
        <v/>
      </c>
      <c r="EM57" s="19">
        <f t="shared" ref="EM57:EN57" si="129">IF(AND(EM56&gt;EL56,EM56&gt;EN56),1,IF(AND(EM56&lt;EL56,EM56&lt;EN56),1,""))</f>
        <v>1</v>
      </c>
      <c r="EN57" s="19">
        <f t="shared" si="129"/>
        <v>1</v>
      </c>
      <c r="EO57" s="19">
        <f t="shared" ref="EO57" si="130">IF(AND(EO56&gt;EN56,EO56&gt;EP56),1,IF(AND(EO56&lt;EN56,EO56&lt;EP56),1,""))</f>
        <v>1</v>
      </c>
      <c r="EP57" s="19" t="str">
        <f t="shared" ref="EP57:EQ57" si="131">IF(AND(EP56&gt;EO56,EP56&gt;EQ56),1,IF(AND(EP56&lt;EO56,EP56&lt;EQ56),1,""))</f>
        <v/>
      </c>
      <c r="EQ57" s="19">
        <f t="shared" si="131"/>
        <v>1</v>
      </c>
      <c r="ER57" s="19">
        <f t="shared" ref="ER57" si="132">IF(AND(ER56&gt;EQ56,ER56&gt;ES56),1,IF(AND(ER56&lt;EQ56,ER56&lt;ES56),1,""))</f>
        <v>1</v>
      </c>
      <c r="ES57" s="19">
        <f t="shared" ref="ES57:ET57" si="133">IF(AND(ES56&gt;ER56,ES56&gt;ET56),1,IF(AND(ES56&lt;ER56,ES56&lt;ET56),1,""))</f>
        <v>1</v>
      </c>
      <c r="ET57" s="19">
        <f t="shared" si="133"/>
        <v>1</v>
      </c>
      <c r="EU57" s="19">
        <f t="shared" ref="EU57" si="134">IF(AND(EU56&gt;ET56,EU56&gt;EV56),1,IF(AND(EU56&lt;ET56,EU56&lt;EV56),1,""))</f>
        <v>1</v>
      </c>
      <c r="EV57" s="19">
        <f t="shared" ref="EV57:EW57" si="135">IF(AND(EV56&gt;EU56,EV56&gt;EW56),1,IF(AND(EV56&lt;EU56,EV56&lt;EW56),1,""))</f>
        <v>1</v>
      </c>
      <c r="EW57" s="19">
        <f t="shared" si="135"/>
        <v>1</v>
      </c>
      <c r="EX57" s="19">
        <f t="shared" ref="EX57" si="136">IF(AND(EX56&gt;EW56,EX56&gt;EY56),1,IF(AND(EX56&lt;EW56,EX56&lt;EY56),1,""))</f>
        <v>1</v>
      </c>
      <c r="EY57" s="19">
        <f t="shared" ref="EY57:EZ57" si="137">IF(AND(EY56&gt;EX56,EY56&gt;EZ56),1,IF(AND(EY56&lt;EX56,EY56&lt;EZ56),1,""))</f>
        <v>1</v>
      </c>
      <c r="EZ57" s="19">
        <f t="shared" si="137"/>
        <v>1</v>
      </c>
      <c r="FA57" s="19">
        <f t="shared" ref="FA57" si="138">IF(AND(FA56&gt;EZ56,FA56&gt;FB56),1,IF(AND(FA56&lt;EZ56,FA56&lt;FB56),1,""))</f>
        <v>1</v>
      </c>
      <c r="FB57" s="19">
        <f t="shared" ref="FB57:FC57" si="139">IF(AND(FB56&gt;FA56,FB56&gt;FC56),1,IF(AND(FB56&lt;FA56,FB56&lt;FC56),1,""))</f>
        <v>1</v>
      </c>
      <c r="FC57" s="19">
        <f t="shared" si="139"/>
        <v>1</v>
      </c>
      <c r="FD57" s="19" t="str">
        <f t="shared" ref="FD57" si="140">IF(AND(FD56&gt;FC56,FD56&gt;FE56),1,IF(AND(FD56&lt;FC56,FD56&lt;FE56),1,""))</f>
        <v/>
      </c>
      <c r="FE57" s="19">
        <f t="shared" ref="FE57:FF57" si="141">IF(AND(FE56&gt;FD56,FE56&gt;FF56),1,IF(AND(FE56&lt;FD56,FE56&lt;FF56),1,""))</f>
        <v>1</v>
      </c>
      <c r="FF57" s="19">
        <f t="shared" si="141"/>
        <v>1</v>
      </c>
      <c r="FG57" s="19" t="str">
        <f t="shared" ref="FG57" si="142">IF(AND(FG56&gt;FF56,FG56&gt;FH56),1,IF(AND(FG56&lt;FF56,FG56&lt;FH56),1,""))</f>
        <v/>
      </c>
      <c r="FH57" s="19">
        <f t="shared" ref="FH57:FI57" si="143">IF(AND(FH56&gt;FG56,FH56&gt;FI56),1,IF(AND(FH56&lt;FG56,FH56&lt;FI56),1,""))</f>
        <v>1</v>
      </c>
      <c r="FI57" s="19" t="str">
        <f t="shared" si="143"/>
        <v/>
      </c>
      <c r="FJ57" s="19">
        <f t="shared" ref="FJ57" si="144">IF(AND(FJ56&gt;FI56,FJ56&gt;FK56),1,IF(AND(FJ56&lt;FI56,FJ56&lt;FK56),1,""))</f>
        <v>1</v>
      </c>
      <c r="FK57" s="19" t="str">
        <f t="shared" ref="FK57:FL57" si="145">IF(AND(FK56&gt;FJ56,FK56&gt;FL56),1,IF(AND(FK56&lt;FJ56,FK56&lt;FL56),1,""))</f>
        <v/>
      </c>
      <c r="FL57" s="19">
        <f t="shared" si="145"/>
        <v>1</v>
      </c>
      <c r="FM57" s="19" t="str">
        <f t="shared" ref="FM57" si="146">IF(AND(FM56&gt;FL56,FM56&gt;FN56),1,IF(AND(FM56&lt;FL56,FM56&lt;FN56),1,""))</f>
        <v/>
      </c>
      <c r="FN57" s="19">
        <f t="shared" ref="FN57:FO57" si="147">IF(AND(FN56&gt;FM56,FN56&gt;FO56),1,IF(AND(FN56&lt;FM56,FN56&lt;FO56),1,""))</f>
        <v>1</v>
      </c>
      <c r="FO57" s="19" t="str">
        <f t="shared" si="147"/>
        <v/>
      </c>
      <c r="FP57" s="19">
        <f t="shared" ref="FP57" si="148">IF(AND(FP56&gt;FO56,FP56&gt;FQ56),1,IF(AND(FP56&lt;FO56,FP56&lt;FQ56),1,""))</f>
        <v>1</v>
      </c>
      <c r="FQ57" s="19" t="str">
        <f t="shared" ref="FQ57:FR57" si="149">IF(AND(FQ56&gt;FP56,FQ56&gt;FR56),1,IF(AND(FQ56&lt;FP56,FQ56&lt;FR56),1,""))</f>
        <v/>
      </c>
      <c r="FR57" s="19">
        <f t="shared" si="149"/>
        <v>1</v>
      </c>
      <c r="FS57" s="19">
        <f t="shared" ref="FS57" si="150">IF(AND(FS56&gt;FR56,FS56&gt;FT56),1,IF(AND(FS56&lt;FR56,FS56&lt;FT56),1,""))</f>
        <v>1</v>
      </c>
      <c r="FT57" s="19">
        <f t="shared" ref="FT57:FU57" si="151">IF(AND(FT56&gt;FS56,FT56&gt;FU56),1,IF(AND(FT56&lt;FS56,FT56&lt;FU56),1,""))</f>
        <v>1</v>
      </c>
      <c r="FU57" s="19">
        <f t="shared" si="151"/>
        <v>1</v>
      </c>
      <c r="FV57" s="19" t="str">
        <f t="shared" ref="FV57" si="152">IF(AND(FV56&gt;FU56,FV56&gt;FW56),1,IF(AND(FV56&lt;FU56,FV56&lt;FW56),1,""))</f>
        <v/>
      </c>
      <c r="FW57" s="19" t="str">
        <f t="shared" ref="FW57:FX57" si="153">IF(AND(FW56&gt;FV56,FW56&gt;FX56),1,IF(AND(FW56&lt;FV56,FW56&lt;FX56),1,""))</f>
        <v/>
      </c>
      <c r="FX57" s="19" t="str">
        <f t="shared" si="153"/>
        <v/>
      </c>
      <c r="FY57" s="19" t="str">
        <f t="shared" ref="FY57" si="154">IF(AND(FY56&gt;FX56,FY56&gt;FZ56),1,IF(AND(FY56&lt;FX56,FY56&lt;FZ56),1,""))</f>
        <v/>
      </c>
      <c r="FZ57" s="19">
        <f t="shared" ref="FZ57:GA57" si="155">IF(AND(FZ56&gt;FY56,FZ56&gt;GA56),1,IF(AND(FZ56&lt;FY56,FZ56&lt;GA56),1,""))</f>
        <v>1</v>
      </c>
      <c r="GA57" s="19" t="str">
        <f t="shared" si="155"/>
        <v/>
      </c>
      <c r="GB57" s="19" t="str">
        <f t="shared" ref="GB57" si="156">IF(AND(GB56&gt;GA56,GB56&gt;GC56),1,IF(AND(GB56&lt;GA56,GB56&lt;GC56),1,""))</f>
        <v/>
      </c>
      <c r="GC57" s="19" t="str">
        <f t="shared" ref="GC57:GD57" si="157">IF(AND(GC56&gt;GB56,GC56&gt;GD56),1,IF(AND(GC56&lt;GB56,GC56&lt;GD56),1,""))</f>
        <v/>
      </c>
      <c r="GD57" s="19">
        <f t="shared" si="157"/>
        <v>1</v>
      </c>
      <c r="GE57" s="19">
        <f t="shared" ref="GE57" si="158">IF(AND(GE56&gt;GD56,GE56&gt;GF56),1,IF(AND(GE56&lt;GD56,GE56&lt;GF56),1,""))</f>
        <v>1</v>
      </c>
      <c r="GF57" s="19">
        <f t="shared" ref="GF57:GG57" si="159">IF(AND(GF56&gt;GE56,GF56&gt;GG56),1,IF(AND(GF56&lt;GE56,GF56&lt;GG56),1,""))</f>
        <v>1</v>
      </c>
      <c r="GG57" s="19">
        <f t="shared" si="159"/>
        <v>1</v>
      </c>
      <c r="GH57" s="19">
        <f t="shared" ref="GH57" si="160">IF(AND(GH56&gt;GG56,GH56&gt;GI56),1,IF(AND(GH56&lt;GG56,GH56&lt;GI56),1,""))</f>
        <v>1</v>
      </c>
      <c r="GI57" s="19">
        <f t="shared" ref="GI57:GJ57" si="161">IF(AND(GI56&gt;GH56,GI56&gt;GJ56),1,IF(AND(GI56&lt;GH56,GI56&lt;GJ56),1,""))</f>
        <v>1</v>
      </c>
      <c r="GJ57" s="19" t="str">
        <f t="shared" si="161"/>
        <v/>
      </c>
      <c r="GK57" s="19" t="str">
        <f t="shared" ref="GK57" si="162">IF(AND(GK56&gt;GJ56,GK56&gt;GL56),1,IF(AND(GK56&lt;GJ56,GK56&lt;GL56),1,""))</f>
        <v/>
      </c>
      <c r="GL57" s="19" t="str">
        <f t="shared" ref="GL57:GM57" si="163">IF(AND(GL56&gt;GK56,GL56&gt;GM56),1,IF(AND(GL56&lt;GK56,GL56&lt;GM56),1,""))</f>
        <v/>
      </c>
      <c r="GM57" s="19">
        <f t="shared" si="163"/>
        <v>1</v>
      </c>
      <c r="GN57" s="19">
        <f t="shared" ref="GN57" si="164">IF(AND(GN56&gt;GM56,GN56&gt;GO56),1,IF(AND(GN56&lt;GM56,GN56&lt;GO56),1,""))</f>
        <v>1</v>
      </c>
      <c r="GO57" s="19">
        <f t="shared" ref="GO57:GP57" si="165">IF(AND(GO56&gt;GN56,GO56&gt;GP56),1,IF(AND(GO56&lt;GN56,GO56&lt;GP56),1,""))</f>
        <v>1</v>
      </c>
      <c r="GP57" s="19">
        <f t="shared" si="165"/>
        <v>1</v>
      </c>
      <c r="GQ57" s="19">
        <f t="shared" ref="GQ57" si="166">IF(AND(GQ56&gt;GP56,GQ56&gt;GR56),1,IF(AND(GQ56&lt;GP56,GQ56&lt;GR56),1,""))</f>
        <v>1</v>
      </c>
      <c r="GR57" s="19" t="str">
        <f t="shared" ref="GR57:GS57" si="167">IF(AND(GR56&gt;GQ56,GR56&gt;GS56),1,IF(AND(GR56&lt;GQ56,GR56&lt;GS56),1,""))</f>
        <v/>
      </c>
      <c r="GS57" s="19">
        <f t="shared" si="167"/>
        <v>1</v>
      </c>
      <c r="GT57" s="19" t="str">
        <f t="shared" ref="GT57" si="168">IF(AND(GT56&gt;GS56,GT56&gt;GU56),1,IF(AND(GT56&lt;GS56,GT56&lt;GU56),1,""))</f>
        <v/>
      </c>
      <c r="GU57" s="19">
        <f t="shared" ref="GU57:GV57" si="169">IF(AND(GU56&gt;GT56,GU56&gt;GV56),1,IF(AND(GU56&lt;GT56,GU56&lt;GV56),1,""))</f>
        <v>1</v>
      </c>
      <c r="GV57" s="19">
        <f t="shared" si="169"/>
        <v>1</v>
      </c>
      <c r="GW57" s="19">
        <f t="shared" ref="GW57" si="170">IF(AND(GW56&gt;GV56,GW56&gt;GX56),1,IF(AND(GW56&lt;GV56,GW56&lt;GX56),1,""))</f>
        <v>1</v>
      </c>
      <c r="GX57" s="19">
        <f t="shared" ref="GX57:GY57" si="171">IF(AND(GX56&gt;GW56,GX56&gt;GY56),1,IF(AND(GX56&lt;GW56,GX56&lt;GY56),1,""))</f>
        <v>1</v>
      </c>
      <c r="GY57" s="19">
        <f t="shared" si="171"/>
        <v>1</v>
      </c>
      <c r="GZ57" s="19">
        <f t="shared" ref="GZ57" si="172">IF(AND(GZ56&gt;GY56,GZ56&gt;HA56),1,IF(AND(GZ56&lt;GY56,GZ56&lt;HA56),1,""))</f>
        <v>1</v>
      </c>
      <c r="HA57" s="19" t="str">
        <f t="shared" ref="HA57:HB57" si="173">IF(AND(HA56&gt;GZ56,HA56&gt;HB56),1,IF(AND(HA56&lt;GZ56,HA56&lt;HB56),1,""))</f>
        <v/>
      </c>
      <c r="HB57" s="19" t="str">
        <f t="shared" si="173"/>
        <v/>
      </c>
      <c r="HC57" s="19" t="str">
        <f t="shared" ref="HC57" si="174">IF(AND(HC56&gt;HB56,HC56&gt;HD56),1,IF(AND(HC56&lt;HB56,HC56&lt;HD56),1,""))</f>
        <v/>
      </c>
      <c r="HD57" s="19">
        <f t="shared" ref="HD57:HE57" si="175">IF(AND(HD56&gt;HC56,HD56&gt;HE56),1,IF(AND(HD56&lt;HC56,HD56&lt;HE56),1,""))</f>
        <v>1</v>
      </c>
      <c r="HE57" s="19">
        <f t="shared" si="175"/>
        <v>1</v>
      </c>
      <c r="HF57" s="19">
        <f t="shared" ref="HF57" si="176">IF(AND(HF56&gt;HE56,HF56&gt;HG56),1,IF(AND(HF56&lt;HE56,HF56&lt;HG56),1,""))</f>
        <v>1</v>
      </c>
      <c r="HG57" s="19">
        <f t="shared" ref="HG57:HH57" si="177">IF(AND(HG56&gt;HF56,HG56&gt;HH56),1,IF(AND(HG56&lt;HF56,HG56&lt;HH56),1,""))</f>
        <v>1</v>
      </c>
      <c r="HH57" s="19">
        <f t="shared" si="177"/>
        <v>1</v>
      </c>
      <c r="HI57" s="19">
        <f t="shared" ref="HI57" si="178">IF(AND(HI56&gt;HH56,HI56&gt;HJ56),1,IF(AND(HI56&lt;HH56,HI56&lt;HJ56),1,""))</f>
        <v>1</v>
      </c>
      <c r="HJ57" s="19">
        <f t="shared" ref="HJ57:HK57" si="179">IF(AND(HJ56&gt;HI56,HJ56&gt;HK56),1,IF(AND(HJ56&lt;HI56,HJ56&lt;HK56),1,""))</f>
        <v>1</v>
      </c>
      <c r="HK57" s="19">
        <f t="shared" si="179"/>
        <v>1</v>
      </c>
      <c r="HL57" s="19">
        <f t="shared" ref="HL57" si="180">IF(AND(HL56&gt;HK56,HL56&gt;HM56),1,IF(AND(HL56&lt;HK56,HL56&lt;HM56),1,""))</f>
        <v>1</v>
      </c>
      <c r="HM57" s="19" t="str">
        <f t="shared" ref="HM57:HN57" si="181">IF(AND(HM56&gt;HL56,HM56&gt;HN56),1,IF(AND(HM56&lt;HL56,HM56&lt;HN56),1,""))</f>
        <v/>
      </c>
      <c r="HN57" s="19">
        <f t="shared" si="181"/>
        <v>1</v>
      </c>
      <c r="HO57" s="19" t="str">
        <f t="shared" ref="HO57" si="182">IF(AND(HO56&gt;HN56,HO56&gt;HP56),1,IF(AND(HO56&lt;HN56,HO56&lt;HP56),1,""))</f>
        <v/>
      </c>
      <c r="HP57" s="19">
        <f t="shared" ref="HP57:HQ57" si="183">IF(AND(HP56&gt;HO56,HP56&gt;HQ56),1,IF(AND(HP56&lt;HO56,HP56&lt;HQ56),1,""))</f>
        <v>1</v>
      </c>
      <c r="HQ57" s="19" t="str">
        <f t="shared" si="183"/>
        <v/>
      </c>
      <c r="HR57" s="19">
        <f t="shared" ref="HR57" si="184">IF(AND(HR56&gt;HQ56,HR56&gt;HS56),1,IF(AND(HR56&lt;HQ56,HR56&lt;HS56),1,""))</f>
        <v>1</v>
      </c>
      <c r="HS57" s="19" t="str">
        <f t="shared" ref="HS57:HT57" si="185">IF(AND(HS56&gt;HR56,HS56&gt;HT56),1,IF(AND(HS56&lt;HR56,HS56&lt;HT56),1,""))</f>
        <v/>
      </c>
      <c r="HT57" s="19">
        <f t="shared" si="185"/>
        <v>1</v>
      </c>
      <c r="HU57" s="19">
        <f t="shared" ref="HU57" si="186">IF(AND(HU56&gt;HT56,HU56&gt;HV56),1,IF(AND(HU56&lt;HT56,HU56&lt;HV56),1,""))</f>
        <v>1</v>
      </c>
      <c r="HV57" s="19" t="str">
        <f t="shared" ref="HV57:HW57" si="187">IF(AND(HV56&gt;HU56,HV56&gt;HW56),1,IF(AND(HV56&lt;HU56,HV56&lt;HW56),1,""))</f>
        <v/>
      </c>
      <c r="HW57" s="19">
        <f t="shared" si="187"/>
        <v>1</v>
      </c>
      <c r="HX57" s="19" t="str">
        <f t="shared" ref="HX57" si="188">IF(AND(HX56&gt;HW56,HX56&gt;HY56),1,IF(AND(HX56&lt;HW56,HX56&lt;HY56),1,""))</f>
        <v/>
      </c>
      <c r="HY57" s="19">
        <f t="shared" ref="HY57:HZ57" si="189">IF(AND(HY56&gt;HX56,HY56&gt;HZ56),1,IF(AND(HY56&lt;HX56,HY56&lt;HZ56),1,""))</f>
        <v>1</v>
      </c>
      <c r="HZ57" s="19" t="str">
        <f t="shared" si="189"/>
        <v/>
      </c>
      <c r="IA57" s="19" t="str">
        <f t="shared" ref="IA57" si="190">IF(AND(IA56&gt;HZ56,IA56&gt;IB56),1,IF(AND(IA56&lt;HZ56,IA56&lt;IB56),1,""))</f>
        <v/>
      </c>
      <c r="IB57" s="19">
        <f t="shared" ref="IB57:IC57" si="191">IF(AND(IB56&gt;IA56,IB56&gt;IC56),1,IF(AND(IB56&lt;IA56,IB56&lt;IC56),1,""))</f>
        <v>1</v>
      </c>
      <c r="IC57" s="19">
        <f t="shared" si="191"/>
        <v>1</v>
      </c>
      <c r="ID57" s="19" t="str">
        <f t="shared" ref="ID57" si="192">IF(AND(ID56&gt;IC56,ID56&gt;IE56),1,IF(AND(ID56&lt;IC56,ID56&lt;IE56),1,""))</f>
        <v/>
      </c>
      <c r="IE57" s="19">
        <f t="shared" ref="IE57:IF57" si="193">IF(AND(IE56&gt;ID56,IE56&gt;IF56),1,IF(AND(IE56&lt;ID56,IE56&lt;IF56),1,""))</f>
        <v>1</v>
      </c>
      <c r="IF57" s="19" t="str">
        <f t="shared" si="193"/>
        <v/>
      </c>
      <c r="IG57" s="19" t="str">
        <f t="shared" ref="IG57" si="194">IF(AND(IG56&gt;IF56,IG56&gt;IH56),1,IF(AND(IG56&lt;IF56,IG56&lt;IH56),1,""))</f>
        <v/>
      </c>
      <c r="IH57" s="19">
        <f t="shared" ref="IH57:II57" si="195">IF(AND(IH56&gt;IG56,IH56&gt;II56),1,IF(AND(IH56&lt;IG56,IH56&lt;II56),1,""))</f>
        <v>1</v>
      </c>
      <c r="II57" s="19">
        <f t="shared" si="195"/>
        <v>1</v>
      </c>
      <c r="IJ57" s="19">
        <f t="shared" ref="IJ57" si="196">IF(AND(IJ56&gt;II56,IJ56&gt;IK56),1,IF(AND(IJ56&lt;II56,IJ56&lt;IK56),1,""))</f>
        <v>1</v>
      </c>
      <c r="IK57" s="19" t="str">
        <f t="shared" ref="IK57:IL57" si="197">IF(AND(IK56&gt;IJ56,IK56&gt;IL56),1,IF(AND(IK56&lt;IJ56,IK56&lt;IL56),1,""))</f>
        <v/>
      </c>
      <c r="IL57" s="19" t="str">
        <f t="shared" si="197"/>
        <v/>
      </c>
      <c r="IM57" s="19">
        <f t="shared" ref="IM57" si="198">IF(AND(IM56&gt;IL56,IM56&gt;IN56),1,IF(AND(IM56&lt;IL56,IM56&lt;IN56),1,""))</f>
        <v>1</v>
      </c>
      <c r="IN57" s="19">
        <f t="shared" ref="IN57:IO57" si="199">IF(AND(IN56&gt;IM56,IN56&gt;IO56),1,IF(AND(IN56&lt;IM56,IN56&lt;IO56),1,""))</f>
        <v>1</v>
      </c>
      <c r="IO57" s="19" t="str">
        <f t="shared" si="199"/>
        <v/>
      </c>
      <c r="IP57" s="19">
        <f t="shared" ref="IP57" si="200">IF(AND(IP56&gt;IO56,IP56&gt;IQ56),1,IF(AND(IP56&lt;IO56,IP56&lt;IQ56),1,""))</f>
        <v>1</v>
      </c>
      <c r="IQ57" s="19">
        <f t="shared" ref="IQ57:IR57" si="201">IF(AND(IQ56&gt;IP56,IQ56&gt;IR56),1,IF(AND(IQ56&lt;IP56,IQ56&lt;IR56),1,""))</f>
        <v>1</v>
      </c>
      <c r="IR57" s="19">
        <f t="shared" si="201"/>
        <v>1</v>
      </c>
      <c r="IS57" s="19" t="str">
        <f t="shared" ref="IS57" si="202">IF(AND(IS56&gt;IR56,IS56&gt;IT56),1,IF(AND(IS56&lt;IR56,IS56&lt;IT56),1,""))</f>
        <v/>
      </c>
      <c r="IT57" s="19">
        <f t="shared" ref="IT57:IU57" si="203">IF(AND(IT56&gt;IS56,IT56&gt;IU56),1,IF(AND(IT56&lt;IS56,IT56&lt;IU56),1,""))</f>
        <v>1</v>
      </c>
      <c r="IU57" s="19" t="str">
        <f t="shared" si="203"/>
        <v/>
      </c>
      <c r="IV57" s="19">
        <f t="shared" ref="IV57" si="204">IF(AND(IV56&gt;IU56,IV56&gt;IW56),1,IF(AND(IV56&lt;IU56,IV56&lt;IW56),1,""))</f>
        <v>1</v>
      </c>
      <c r="IW57" s="19">
        <f t="shared" ref="IW57:IX57" si="205">IF(AND(IW56&gt;IV56,IW56&gt;IX56),1,IF(AND(IW56&lt;IV56,IW56&lt;IX56),1,""))</f>
        <v>1</v>
      </c>
      <c r="IX57" s="19" t="str">
        <f t="shared" si="205"/>
        <v/>
      </c>
      <c r="IY57" s="19">
        <f t="shared" ref="IY57" si="206">IF(AND(IY56&gt;IX56,IY56&gt;IZ56),1,IF(AND(IY56&lt;IX56,IY56&lt;IZ56),1,""))</f>
        <v>1</v>
      </c>
      <c r="IZ57" s="19" t="str">
        <f t="shared" ref="IZ57:JA57" si="207">IF(AND(IZ56&gt;IY56,IZ56&gt;JA56),1,IF(AND(IZ56&lt;IY56,IZ56&lt;JA56),1,""))</f>
        <v/>
      </c>
      <c r="JA57" s="19">
        <f t="shared" si="207"/>
        <v>1</v>
      </c>
      <c r="JB57" s="19">
        <f t="shared" ref="JB57" si="208">IF(AND(JB56&gt;JA56,JB56&gt;JC56),1,IF(AND(JB56&lt;JA56,JB56&lt;JC56),1,""))</f>
        <v>1</v>
      </c>
      <c r="JC57" s="19">
        <f t="shared" ref="JC57:JD57" si="209">IF(AND(JC56&gt;JB56,JC56&gt;JD56),1,IF(AND(JC56&lt;JB56,JC56&lt;JD56),1,""))</f>
        <v>1</v>
      </c>
      <c r="JD57" s="19">
        <f t="shared" si="209"/>
        <v>1</v>
      </c>
      <c r="JE57" s="19" t="str">
        <f t="shared" ref="JE57" si="210">IF(AND(JE56&gt;JD56,JE56&gt;JF56),1,IF(AND(JE56&lt;JD56,JE56&lt;JF56),1,""))</f>
        <v/>
      </c>
      <c r="JF57" s="19" t="str">
        <f t="shared" ref="JF57:JG57" si="211">IF(AND(JF56&gt;JE56,JF56&gt;JG56),1,IF(AND(JF56&lt;JE56,JF56&lt;JG56),1,""))</f>
        <v/>
      </c>
      <c r="JG57" s="19" t="str">
        <f t="shared" si="211"/>
        <v/>
      </c>
      <c r="JH57" s="19" t="str">
        <f t="shared" ref="JH57" si="212">IF(AND(JH56&gt;JG56,JH56&gt;JI56),1,IF(AND(JH56&lt;JG56,JH56&lt;JI56),1,""))</f>
        <v/>
      </c>
      <c r="JI57" s="19">
        <f t="shared" ref="JI57:JJ57" si="213">IF(AND(JI56&gt;JH56,JI56&gt;JJ56),1,IF(AND(JI56&lt;JH56,JI56&lt;JJ56),1,""))</f>
        <v>1</v>
      </c>
      <c r="JJ57" s="19">
        <f t="shared" si="213"/>
        <v>1</v>
      </c>
      <c r="JK57" s="19">
        <f t="shared" ref="JK57" si="214">IF(AND(JK56&gt;JJ56,JK56&gt;JL56),1,IF(AND(JK56&lt;JJ56,JK56&lt;JL56),1,""))</f>
        <v>1</v>
      </c>
      <c r="JL57" s="19" t="str">
        <f t="shared" ref="JL57:JM57" si="215">IF(AND(JL56&gt;JK56,JL56&gt;JM56),1,IF(AND(JL56&lt;JK56,JL56&lt;JM56),1,""))</f>
        <v/>
      </c>
      <c r="JM57" s="19">
        <f t="shared" si="215"/>
        <v>1</v>
      </c>
      <c r="JN57" s="19">
        <f t="shared" ref="JN57" si="216">IF(AND(JN56&gt;JM56,JN56&gt;JO56),1,IF(AND(JN56&lt;JM56,JN56&lt;JO56),1,""))</f>
        <v>1</v>
      </c>
      <c r="JO57" s="19">
        <f t="shared" ref="JO57:JP57" si="217">IF(AND(JO56&gt;JN56,JO56&gt;JP56),1,IF(AND(JO56&lt;JN56,JO56&lt;JP56),1,""))</f>
        <v>1</v>
      </c>
      <c r="JP57" s="19" t="str">
        <f t="shared" si="217"/>
        <v/>
      </c>
      <c r="JQ57" s="19">
        <f t="shared" ref="JQ57" si="218">IF(AND(JQ56&gt;JP56,JQ56&gt;JR56),1,IF(AND(JQ56&lt;JP56,JQ56&lt;JR56),1,""))</f>
        <v>1</v>
      </c>
      <c r="JR57" s="19" t="str">
        <f t="shared" ref="JR57:JS57" si="219">IF(AND(JR56&gt;JQ56,JR56&gt;JS56),1,IF(AND(JR56&lt;JQ56,JR56&lt;JS56),1,""))</f>
        <v/>
      </c>
      <c r="JS57" s="19">
        <f t="shared" si="219"/>
        <v>1</v>
      </c>
      <c r="JT57" s="19">
        <f t="shared" ref="JT57" si="220">IF(AND(JT56&gt;JS56,JT56&gt;JU56),1,IF(AND(JT56&lt;JS56,JT56&lt;JU56),1,""))</f>
        <v>1</v>
      </c>
      <c r="JU57" s="19" t="str">
        <f t="shared" ref="JU57:JV57" si="221">IF(AND(JU56&gt;JT56,JU56&gt;JV56),1,IF(AND(JU56&lt;JT56,JU56&lt;JV56),1,""))</f>
        <v/>
      </c>
      <c r="JV57" s="19" t="str">
        <f t="shared" si="221"/>
        <v/>
      </c>
      <c r="JW57" s="19">
        <f t="shared" ref="JW57" si="222">IF(AND(JW56&gt;JV56,JW56&gt;JX56),1,IF(AND(JW56&lt;JV56,JW56&lt;JX56),1,""))</f>
        <v>1</v>
      </c>
      <c r="JX57" s="19" t="str">
        <f t="shared" ref="JX57:JY57" si="223">IF(AND(JX56&gt;JW56,JX56&gt;JY56),1,IF(AND(JX56&lt;JW56,JX56&lt;JY56),1,""))</f>
        <v/>
      </c>
      <c r="JY57" s="19" t="str">
        <f t="shared" si="223"/>
        <v/>
      </c>
      <c r="JZ57" s="19">
        <f t="shared" ref="JZ57" si="224">IF(AND(JZ56&gt;JY56,JZ56&gt;KA56),1,IF(AND(JZ56&lt;JY56,JZ56&lt;KA56),1,""))</f>
        <v>1</v>
      </c>
      <c r="KA57" s="19">
        <f t="shared" ref="KA57:KB57" si="225">IF(AND(KA56&gt;JZ56,KA56&gt;KB56),1,IF(AND(KA56&lt;JZ56,KA56&lt;KB56),1,""))</f>
        <v>1</v>
      </c>
      <c r="KB57" s="19" t="str">
        <f t="shared" si="225"/>
        <v/>
      </c>
      <c r="KC57" s="19">
        <f t="shared" ref="KC57" si="226">IF(AND(KC56&gt;KB56,KC56&gt;KD56),1,IF(AND(KC56&lt;KB56,KC56&lt;KD56),1,""))</f>
        <v>1</v>
      </c>
      <c r="KD57" s="19" t="str">
        <f t="shared" ref="KD57:KE57" si="227">IF(AND(KD56&gt;KC56,KD56&gt;KE56),1,IF(AND(KD56&lt;KC56,KD56&lt;KE56),1,""))</f>
        <v/>
      </c>
      <c r="KE57" s="19">
        <f t="shared" si="227"/>
        <v>1</v>
      </c>
      <c r="KF57" s="19">
        <f t="shared" ref="KF57" si="228">IF(AND(KF56&gt;KE56,KF56&gt;KG56),1,IF(AND(KF56&lt;KE56,KF56&lt;KG56),1,""))</f>
        <v>1</v>
      </c>
      <c r="KG57" s="19">
        <f t="shared" ref="KG57:KH57" si="229">IF(AND(KG56&gt;KF56,KG56&gt;KH56),1,IF(AND(KG56&lt;KF56,KG56&lt;KH56),1,""))</f>
        <v>1</v>
      </c>
      <c r="KH57" s="19" t="str">
        <f t="shared" si="229"/>
        <v/>
      </c>
      <c r="KI57" s="19">
        <f t="shared" ref="KI57" si="230">IF(AND(KI56&gt;KH56,KI56&gt;KJ56),1,IF(AND(KI56&lt;KH56,KI56&lt;KJ56),1,""))</f>
        <v>1</v>
      </c>
      <c r="KJ57" s="19">
        <f t="shared" ref="KJ57:KK57" si="231">IF(AND(KJ56&gt;KI56,KJ56&gt;KK56),1,IF(AND(KJ56&lt;KI56,KJ56&lt;KK56),1,""))</f>
        <v>1</v>
      </c>
      <c r="KK57" s="19">
        <f t="shared" si="231"/>
        <v>1</v>
      </c>
      <c r="KL57" s="19">
        <f t="shared" ref="KL57" si="232">IF(AND(KL56&gt;KK56,KL56&gt;KM56),1,IF(AND(KL56&lt;KK56,KL56&lt;KM56),1,""))</f>
        <v>1</v>
      </c>
      <c r="KM57" s="19">
        <f t="shared" ref="KM57:KN57" si="233">IF(AND(KM56&gt;KL56,KM56&gt;KN56),1,IF(AND(KM56&lt;KL56,KM56&lt;KN56),1,""))</f>
        <v>1</v>
      </c>
      <c r="KN57" s="19" t="str">
        <f t="shared" si="233"/>
        <v/>
      </c>
      <c r="KO57" s="19">
        <f t="shared" ref="KO57" si="234">IF(AND(KO56&gt;KN56,KO56&gt;KP56),1,IF(AND(KO56&lt;KN56,KO56&lt;KP56),1,""))</f>
        <v>1</v>
      </c>
      <c r="KP57" s="19">
        <f t="shared" ref="KP57:KQ57" si="235">IF(AND(KP56&gt;KO56,KP56&gt;KQ56),1,IF(AND(KP56&lt;KO56,KP56&lt;KQ56),1,""))</f>
        <v>1</v>
      </c>
      <c r="KQ57" s="19">
        <f t="shared" si="235"/>
        <v>1</v>
      </c>
      <c r="KR57" s="19">
        <f t="shared" ref="KR57" si="236">IF(AND(KR56&gt;KQ56,KR56&gt;KS56),1,IF(AND(KR56&lt;KQ56,KR56&lt;KS56),1,""))</f>
        <v>1</v>
      </c>
      <c r="KS57" s="19">
        <f t="shared" ref="KS57:KT57" si="237">IF(AND(KS56&gt;KR56,KS56&gt;KT56),1,IF(AND(KS56&lt;KR56,KS56&lt;KT56),1,""))</f>
        <v>1</v>
      </c>
      <c r="KT57" s="19" t="str">
        <f t="shared" si="237"/>
        <v/>
      </c>
      <c r="KU57" s="19">
        <f t="shared" ref="KU57" si="238">IF(AND(KU56&gt;KT56,KU56&gt;KV56),1,IF(AND(KU56&lt;KT56,KU56&lt;KV56),1,""))</f>
        <v>1</v>
      </c>
      <c r="KV57" s="19" t="str">
        <f t="shared" ref="KV57:KW57" si="239">IF(AND(KV56&gt;KU56,KV56&gt;KW56),1,IF(AND(KV56&lt;KU56,KV56&lt;KW56),1,""))</f>
        <v/>
      </c>
      <c r="KW57" s="19">
        <f t="shared" si="239"/>
        <v>1</v>
      </c>
      <c r="KX57" s="19">
        <f t="shared" ref="KX57" si="240">IF(AND(KX56&gt;KW56,KX56&gt;KY56),1,IF(AND(KX56&lt;KW56,KX56&lt;KY56),1,""))</f>
        <v>1</v>
      </c>
      <c r="KY57" s="19">
        <f t="shared" ref="KY57:KZ57" si="241">IF(AND(KY56&gt;KX56,KY56&gt;KZ56),1,IF(AND(KY56&lt;KX56,KY56&lt;KZ56),1,""))</f>
        <v>1</v>
      </c>
      <c r="KZ57" s="19" t="str">
        <f t="shared" si="241"/>
        <v/>
      </c>
      <c r="LA57" s="19" t="str">
        <f t="shared" ref="LA57" si="242">IF(AND(LA56&gt;KZ56,LA56&gt;LB56),1,IF(AND(LA56&lt;KZ56,LA56&lt;LB56),1,""))</f>
        <v/>
      </c>
      <c r="LB57" s="19" t="str">
        <f t="shared" ref="LB57:LC57" si="243">IF(AND(LB56&gt;LA56,LB56&gt;LC56),1,IF(AND(LB56&lt;LA56,LB56&lt;LC56),1,""))</f>
        <v/>
      </c>
      <c r="LC57" s="19">
        <f t="shared" si="243"/>
        <v>1</v>
      </c>
      <c r="LD57" s="19" t="str">
        <f t="shared" ref="LD57" si="244">IF(AND(LD56&gt;LC56,LD56&gt;LE56),1,IF(AND(LD56&lt;LC56,LD56&lt;LE56),1,""))</f>
        <v/>
      </c>
      <c r="LE57" s="19">
        <f t="shared" ref="LE57:LF57" si="245">IF(AND(LE56&gt;LD56,LE56&gt;LF56),1,IF(AND(LE56&lt;LD56,LE56&lt;LF56),1,""))</f>
        <v>1</v>
      </c>
      <c r="LF57" s="19" t="str">
        <f t="shared" si="245"/>
        <v/>
      </c>
      <c r="LG57" s="19">
        <f t="shared" ref="LG57" si="246">IF(AND(LG56&gt;LF56,LG56&gt;LH56),1,IF(AND(LG56&lt;LF56,LG56&lt;LH56),1,""))</f>
        <v>1</v>
      </c>
      <c r="LH57" s="19">
        <f t="shared" ref="LH57:LI57" si="247">IF(AND(LH56&gt;LG56,LH56&gt;LI56),1,IF(AND(LH56&lt;LG56,LH56&lt;LI56),1,""))</f>
        <v>1</v>
      </c>
      <c r="LI57" s="19">
        <f t="shared" si="247"/>
        <v>1</v>
      </c>
      <c r="LJ57" s="19" t="str">
        <f t="shared" ref="LJ57" si="248">IF(AND(LJ56&gt;LI56,LJ56&gt;LK56),1,IF(AND(LJ56&lt;LI56,LJ56&lt;LK56),1,""))</f>
        <v/>
      </c>
      <c r="LK57" s="19" t="str">
        <f t="shared" ref="LK57:LL57" si="249">IF(AND(LK56&gt;LJ56,LK56&gt;LL56),1,IF(AND(LK56&lt;LJ56,LK56&lt;LL56),1,""))</f>
        <v/>
      </c>
      <c r="LL57" s="19">
        <f t="shared" si="249"/>
        <v>1</v>
      </c>
      <c r="LM57" s="19">
        <f t="shared" ref="LM57" si="250">IF(AND(LM56&gt;LL56,LM56&gt;LN56),1,IF(AND(LM56&lt;LL56,LM56&lt;LN56),1,""))</f>
        <v>1</v>
      </c>
      <c r="LN57" s="19" t="str">
        <f t="shared" ref="LN57:LO57" si="251">IF(AND(LN56&gt;LM56,LN56&gt;LO56),1,IF(AND(LN56&lt;LM56,LN56&lt;LO56),1,""))</f>
        <v/>
      </c>
      <c r="LO57" s="19">
        <f t="shared" si="251"/>
        <v>1</v>
      </c>
      <c r="LP57" s="19" t="str">
        <f t="shared" ref="LP57" si="252">IF(AND(LP56&gt;LO56,LP56&gt;LQ56),1,IF(AND(LP56&lt;LO56,LP56&lt;LQ56),1,""))</f>
        <v/>
      </c>
      <c r="LQ57" s="19" t="str">
        <f t="shared" ref="LQ57:LR57" si="253">IF(AND(LQ56&gt;LP56,LQ56&gt;LR56),1,IF(AND(LQ56&lt;LP56,LQ56&lt;LR56),1,""))</f>
        <v/>
      </c>
      <c r="LR57" s="19">
        <f t="shared" si="253"/>
        <v>1</v>
      </c>
      <c r="LS57" s="19" t="str">
        <f t="shared" ref="LS57" si="254">IF(AND(LS56&gt;LR56,LS56&gt;LT56),1,IF(AND(LS56&lt;LR56,LS56&lt;LT56),1,""))</f>
        <v/>
      </c>
      <c r="LT57" s="19" t="str">
        <f t="shared" ref="LT57:LU57" si="255">IF(AND(LT56&gt;LS56,LT56&gt;LU56),1,IF(AND(LT56&lt;LS56,LT56&lt;LU56),1,""))</f>
        <v/>
      </c>
      <c r="LU57" s="19" t="str">
        <f t="shared" si="255"/>
        <v/>
      </c>
      <c r="LV57" s="19">
        <f t="shared" ref="LV57" si="256">IF(AND(LV56&gt;LU56,LV56&gt;LW56),1,IF(AND(LV56&lt;LU56,LV56&lt;LW56),1,""))</f>
        <v>1</v>
      </c>
      <c r="LW57" s="19">
        <f t="shared" ref="LW57:LX57" si="257">IF(AND(LW56&gt;LV56,LW56&gt;LX56),1,IF(AND(LW56&lt;LV56,LW56&lt;LX56),1,""))</f>
        <v>1</v>
      </c>
      <c r="LX57" s="19" t="str">
        <f t="shared" si="257"/>
        <v/>
      </c>
      <c r="LY57" s="19">
        <f t="shared" ref="LY57" si="258">IF(AND(LY56&gt;LX56,LY56&gt;LZ56),1,IF(AND(LY56&lt;LX56,LY56&lt;LZ56),1,""))</f>
        <v>1</v>
      </c>
      <c r="LZ57" s="19">
        <f t="shared" ref="LZ57:MA57" si="259">IF(AND(LZ56&gt;LY56,LZ56&gt;MA56),1,IF(AND(LZ56&lt;LY56,LZ56&lt;MA56),1,""))</f>
        <v>1</v>
      </c>
      <c r="MA57" s="19" t="str">
        <f t="shared" si="259"/>
        <v/>
      </c>
      <c r="MB57" s="19">
        <f t="shared" ref="MB57" si="260">IF(AND(MB56&gt;MA56,MB56&gt;MC56),1,IF(AND(MB56&lt;MA56,MB56&lt;MC56),1,""))</f>
        <v>1</v>
      </c>
      <c r="MC57" s="19">
        <f t="shared" ref="MC57:MD57" si="261">IF(AND(MC56&gt;MB56,MC56&gt;MD56),1,IF(AND(MC56&lt;MB56,MC56&lt;MD56),1,""))</f>
        <v>1</v>
      </c>
      <c r="MD57" s="19" t="str">
        <f t="shared" si="261"/>
        <v/>
      </c>
      <c r="ME57" s="19">
        <f t="shared" ref="ME57" si="262">IF(AND(ME56&gt;MD56,ME56&gt;MF56),1,IF(AND(ME56&lt;MD56,ME56&lt;MF56),1,""))</f>
        <v>1</v>
      </c>
      <c r="MF57" s="19" t="str">
        <f t="shared" ref="MF57:MG57" si="263">IF(AND(MF56&gt;ME56,MF56&gt;MG56),1,IF(AND(MF56&lt;ME56,MF56&lt;MG56),1,""))</f>
        <v/>
      </c>
      <c r="MG57" s="19" t="str">
        <f t="shared" si="263"/>
        <v/>
      </c>
      <c r="MH57" s="19">
        <f t="shared" ref="MH57" si="264">IF(AND(MH56&gt;MG56,MH56&gt;MI56),1,IF(AND(MH56&lt;MG56,MH56&lt;MI56),1,""))</f>
        <v>1</v>
      </c>
      <c r="MI57" s="19" t="str">
        <f t="shared" ref="MI57:MJ57" si="265">IF(AND(MI56&gt;MH56,MI56&gt;MJ56),1,IF(AND(MI56&lt;MH56,MI56&lt;MJ56),1,""))</f>
        <v/>
      </c>
      <c r="MJ57" s="19">
        <f t="shared" si="265"/>
        <v>1</v>
      </c>
      <c r="MK57" s="19">
        <f t="shared" ref="MK57" si="266">IF(AND(MK56&gt;MJ56,MK56&gt;ML56),1,IF(AND(MK56&lt;MJ56,MK56&lt;ML56),1,""))</f>
        <v>1</v>
      </c>
      <c r="ML57" s="19">
        <f t="shared" ref="ML57:MM57" si="267">IF(AND(ML56&gt;MK56,ML56&gt;MM56),1,IF(AND(ML56&lt;MK56,ML56&lt;MM56),1,""))</f>
        <v>1</v>
      </c>
      <c r="MM57" s="19">
        <f t="shared" si="267"/>
        <v>1</v>
      </c>
      <c r="MN57" s="19">
        <f t="shared" ref="MN57" si="268">IF(AND(MN56&gt;MM56,MN56&gt;MO56),1,IF(AND(MN56&lt;MM56,MN56&lt;MO56),1,""))</f>
        <v>1</v>
      </c>
      <c r="MO57" s="19">
        <f t="shared" ref="MO57:MP57" si="269">IF(AND(MO56&gt;MN56,MO56&gt;MP56),1,IF(AND(MO56&lt;MN56,MO56&lt;MP56),1,""))</f>
        <v>1</v>
      </c>
      <c r="MP57" s="19">
        <f t="shared" si="269"/>
        <v>1</v>
      </c>
      <c r="MQ57" s="19" t="str">
        <f t="shared" ref="MQ57" si="270">IF(AND(MQ56&gt;MP56,MQ56&gt;MR56),1,IF(AND(MQ56&lt;MP56,MQ56&lt;MR56),1,""))</f>
        <v/>
      </c>
      <c r="MR57" s="19">
        <f t="shared" ref="MR57:MS57" si="271">IF(AND(MR56&gt;MQ56,MR56&gt;MS56),1,IF(AND(MR56&lt;MQ56,MR56&lt;MS56),1,""))</f>
        <v>1</v>
      </c>
      <c r="MS57" s="19">
        <f t="shared" si="271"/>
        <v>1</v>
      </c>
      <c r="MT57" s="19">
        <f t="shared" ref="MT57" si="272">IF(AND(MT56&gt;MS56,MT56&gt;MU56),1,IF(AND(MT56&lt;MS56,MT56&lt;MU56),1,""))</f>
        <v>1</v>
      </c>
      <c r="MU57" s="19" t="str">
        <f t="shared" ref="MU57:MV57" si="273">IF(AND(MU56&gt;MT56,MU56&gt;MV56),1,IF(AND(MU56&lt;MT56,MU56&lt;MV56),1,""))</f>
        <v/>
      </c>
      <c r="MV57" s="19">
        <f t="shared" si="273"/>
        <v>1</v>
      </c>
      <c r="MW57" s="19">
        <f t="shared" ref="MW57" si="274">IF(AND(MW56&gt;MV56,MW56&gt;MX56),1,IF(AND(MW56&lt;MV56,MW56&lt;MX56),1,""))</f>
        <v>1</v>
      </c>
      <c r="MX57" s="19">
        <f t="shared" ref="MX57:MY57" si="275">IF(AND(MX56&gt;MW56,MX56&gt;MY56),1,IF(AND(MX56&lt;MW56,MX56&lt;MY56),1,""))</f>
        <v>1</v>
      </c>
      <c r="MY57" s="19" t="str">
        <f t="shared" si="275"/>
        <v/>
      </c>
      <c r="MZ57" s="19">
        <f t="shared" ref="MZ57" si="276">IF(AND(MZ56&gt;MY56,MZ56&gt;NA56),1,IF(AND(MZ56&lt;MY56,MZ56&lt;NA56),1,""))</f>
        <v>1</v>
      </c>
      <c r="NA57" s="19" t="str">
        <f t="shared" ref="NA57:NB57" si="277">IF(AND(NA56&gt;MZ56,NA56&gt;NB56),1,IF(AND(NA56&lt;MZ56,NA56&lt;NB56),1,""))</f>
        <v/>
      </c>
      <c r="NB57" s="19" t="str">
        <f t="shared" si="277"/>
        <v/>
      </c>
      <c r="NC57" s="19">
        <f t="shared" ref="NC57" si="278">IF(AND(NC56&gt;NB56,NC56&gt;ND56),1,IF(AND(NC56&lt;NB56,NC56&lt;ND56),1,""))</f>
        <v>1</v>
      </c>
      <c r="ND57" s="19">
        <f t="shared" ref="ND57:NE57" si="279">IF(AND(ND56&gt;NC56,ND56&gt;NE56),1,IF(AND(ND56&lt;NC56,ND56&lt;NE56),1,""))</f>
        <v>1</v>
      </c>
      <c r="NE57" s="19">
        <f t="shared" si="279"/>
        <v>1</v>
      </c>
      <c r="NF57" s="19">
        <f t="shared" ref="NF57" si="280">IF(AND(NF56&gt;NE56,NF56&gt;NG56),1,IF(AND(NF56&lt;NE56,NF56&lt;NG56),1,""))</f>
        <v>1</v>
      </c>
      <c r="NG57" s="19">
        <f t="shared" ref="NG57:NH57" si="281">IF(AND(NG56&gt;NF56,NG56&gt;NH56),1,IF(AND(NG56&lt;NF56,NG56&lt;NH56),1,""))</f>
        <v>1</v>
      </c>
      <c r="NH57" s="19">
        <f t="shared" si="281"/>
        <v>1</v>
      </c>
      <c r="NI57" s="19">
        <f t="shared" ref="NI57" si="282">IF(AND(NI56&gt;NH56,NI56&gt;NJ56),1,IF(AND(NI56&lt;NH56,NI56&lt;NJ56),1,""))</f>
        <v>1</v>
      </c>
      <c r="NJ57" s="19">
        <f t="shared" ref="NJ57:NK57" si="283">IF(AND(NJ56&gt;NI56,NJ56&gt;NK56),1,IF(AND(NJ56&lt;NI56,NJ56&lt;NK56),1,""))</f>
        <v>1</v>
      </c>
      <c r="NK57" s="19">
        <f t="shared" si="283"/>
        <v>1</v>
      </c>
      <c r="NL57" s="19">
        <f t="shared" ref="NL57" si="284">IF(AND(NL56&gt;NK56,NL56&gt;NM56),1,IF(AND(NL56&lt;NK56,NL56&lt;NM56),1,""))</f>
        <v>1</v>
      </c>
      <c r="NM57" s="19" t="str">
        <f t="shared" ref="NM57:NN57" si="285">IF(AND(NM56&gt;NL56,NM56&gt;NN56),1,IF(AND(NM56&lt;NL56,NM56&lt;NN56),1,""))</f>
        <v/>
      </c>
      <c r="NN57" s="19">
        <f t="shared" si="285"/>
        <v>1</v>
      </c>
      <c r="NO57" s="19">
        <f t="shared" ref="NO57" si="286">IF(AND(NO56&gt;NN56,NO56&gt;NP56),1,IF(AND(NO56&lt;NN56,NO56&lt;NP56),1,""))</f>
        <v>1</v>
      </c>
      <c r="NP57" s="19">
        <f t="shared" ref="NP57:NQ57" si="287">IF(AND(NP56&gt;NO56,NP56&gt;NQ56),1,IF(AND(NP56&lt;NO56,NP56&lt;NQ56),1,""))</f>
        <v>1</v>
      </c>
      <c r="NQ57" s="19">
        <f t="shared" si="287"/>
        <v>1</v>
      </c>
      <c r="NR57" s="19">
        <f t="shared" ref="NR57" si="288">IF(AND(NR56&gt;NQ56,NR56&gt;NS56),1,IF(AND(NR56&lt;NQ56,NR56&lt;NS56),1,""))</f>
        <v>1</v>
      </c>
      <c r="NS57" s="19">
        <f t="shared" ref="NS57:NT57" si="289">IF(AND(NS56&gt;NR56,NS56&gt;NT56),1,IF(AND(NS56&lt;NR56,NS56&lt;NT56),1,""))</f>
        <v>1</v>
      </c>
      <c r="NT57" s="19" t="str">
        <f t="shared" si="289"/>
        <v/>
      </c>
      <c r="NU57" s="19">
        <f t="shared" ref="NU57" si="290">IF(AND(NU56&gt;NT56,NU56&gt;NV56),1,IF(AND(NU56&lt;NT56,NU56&lt;NV56),1,""))</f>
        <v>1</v>
      </c>
      <c r="NV57" s="19">
        <f t="shared" ref="NV57:NW57" si="291">IF(AND(NV56&gt;NU56,NV56&gt;NW56),1,IF(AND(NV56&lt;NU56,NV56&lt;NW56),1,""))</f>
        <v>1</v>
      </c>
      <c r="NW57" s="19">
        <f t="shared" si="291"/>
        <v>1</v>
      </c>
      <c r="NX57" s="19">
        <f t="shared" ref="NX57" si="292">IF(AND(NX56&gt;NW56,NX56&gt;NY56),1,IF(AND(NX56&lt;NW56,NX56&lt;NY56),1,""))</f>
        <v>1</v>
      </c>
      <c r="NY57" s="19">
        <f t="shared" ref="NY57:NZ57" si="293">IF(AND(NY56&gt;NX56,NY56&gt;NZ56),1,IF(AND(NY56&lt;NX56,NY56&lt;NZ56),1,""))</f>
        <v>1</v>
      </c>
      <c r="NZ57" s="19">
        <f t="shared" si="293"/>
        <v>1</v>
      </c>
      <c r="OA57" s="19">
        <f t="shared" ref="OA57" si="294">IF(AND(OA56&gt;NZ56,OA56&gt;OB56),1,IF(AND(OA56&lt;NZ56,OA56&lt;OB56),1,""))</f>
        <v>1</v>
      </c>
      <c r="OB57" s="19">
        <f t="shared" ref="OB57:OC57" si="295">IF(AND(OB56&gt;OA56,OB56&gt;OC56),1,IF(AND(OB56&lt;OA56,OB56&lt;OC56),1,""))</f>
        <v>1</v>
      </c>
      <c r="OC57" s="19" t="str">
        <f t="shared" si="295"/>
        <v/>
      </c>
      <c r="OD57" s="19" t="str">
        <f t="shared" ref="OD57" si="296">IF(AND(OD56&gt;OC56,OD56&gt;OE56),1,IF(AND(OD56&lt;OC56,OD56&lt;OE56),1,""))</f>
        <v/>
      </c>
      <c r="OE57" s="19">
        <f t="shared" ref="OE57:OF57" si="297">IF(AND(OE56&gt;OD56,OE56&gt;OF56),1,IF(AND(OE56&lt;OD56,OE56&lt;OF56),1,""))</f>
        <v>1</v>
      </c>
      <c r="OF57" s="19">
        <f t="shared" si="297"/>
        <v>1</v>
      </c>
      <c r="OG57" s="19">
        <f t="shared" ref="OG57" si="298">IF(AND(OG56&gt;OF56,OG56&gt;OH56),1,IF(AND(OG56&lt;OF56,OG56&lt;OH56),1,""))</f>
        <v>1</v>
      </c>
      <c r="OH57" s="19">
        <f t="shared" ref="OH57:OI57" si="299">IF(AND(OH56&gt;OG56,OH56&gt;OI56),1,IF(AND(OH56&lt;OG56,OH56&lt;OI56),1,""))</f>
        <v>1</v>
      </c>
      <c r="OI57" s="19" t="str">
        <f t="shared" si="299"/>
        <v/>
      </c>
      <c r="OJ57" s="19">
        <f t="shared" ref="OJ57" si="300">IF(AND(OJ56&gt;OI56,OJ56&gt;OK56),1,IF(AND(OJ56&lt;OI56,OJ56&lt;OK56),1,""))</f>
        <v>1</v>
      </c>
      <c r="OK57" s="19"/>
    </row>
    <row r="58" spans="1:401">
      <c r="A58" s="19" t="s">
        <v>1949</v>
      </c>
      <c r="B58" s="24">
        <f>SUM(B57:OK57)</f>
        <v>261</v>
      </c>
    </row>
    <row r="59" spans="1:401">
      <c r="A59" s="19"/>
      <c r="B59" s="19">
        <f>((2*400-1)/3)-2*SQRT((16*400-29)/90)</f>
        <v>249.50610671824444</v>
      </c>
      <c r="C59" s="39" t="s">
        <v>1950</v>
      </c>
    </row>
    <row r="61" spans="1:401" ht="15">
      <c r="A61" s="29" t="s">
        <v>1969</v>
      </c>
    </row>
    <row r="62" spans="1:401">
      <c r="A62" s="19" t="s">
        <v>1929</v>
      </c>
      <c r="B62" s="27">
        <v>4.0700465032279864E-2</v>
      </c>
      <c r="C62" s="27">
        <v>1.223624711329391</v>
      </c>
      <c r="D62" s="27">
        <v>1.1269875545537955E-2</v>
      </c>
      <c r="E62" s="27">
        <v>5.0138024660681658E-2</v>
      </c>
      <c r="F62" s="27">
        <v>5.4118449309227955E-2</v>
      </c>
      <c r="G62" s="27">
        <v>0.1994503891485192</v>
      </c>
      <c r="H62" s="27">
        <v>0.14117908354685846</v>
      </c>
      <c r="I62" s="27">
        <v>0.45717580653891843</v>
      </c>
      <c r="J62" s="27">
        <v>3.5085736805248309</v>
      </c>
      <c r="K62" s="27">
        <v>8.7719800384878421E-2</v>
      </c>
      <c r="L62" s="27">
        <v>1.5228250397015688E-2</v>
      </c>
      <c r="M62" s="27">
        <v>1.1154104998196479</v>
      </c>
      <c r="N62" s="27">
        <v>0.10775526111061791</v>
      </c>
      <c r="O62" s="27">
        <v>5.5936009527235868E-2</v>
      </c>
      <c r="P62" s="27">
        <v>5.2066337760031597E-2</v>
      </c>
      <c r="Q62" s="27">
        <v>0.13184656817336468</v>
      </c>
      <c r="R62" s="27">
        <v>4.1639988650869972E-2</v>
      </c>
      <c r="S62" s="27">
        <v>0.19655305696063113</v>
      </c>
      <c r="T62" s="27">
        <v>0.33685397075620643</v>
      </c>
      <c r="U62" s="27">
        <v>0.18909154348313564</v>
      </c>
      <c r="V62" s="27">
        <v>3.4861075367430813E-2</v>
      </c>
      <c r="W62" s="27">
        <v>5.6086357605791719E-2</v>
      </c>
      <c r="X62" s="27">
        <v>0.93641991814606929</v>
      </c>
      <c r="Y62" s="27">
        <v>5.0453186799642814E-2</v>
      </c>
      <c r="Z62" s="27">
        <v>1.4785400267132095E-3</v>
      </c>
      <c r="AA62" s="27">
        <v>0.213465457656316</v>
      </c>
      <c r="AB62" s="27">
        <v>6.8895871968738198E-2</v>
      </c>
      <c r="AC62" s="27">
        <v>1.0369022925142858E-2</v>
      </c>
      <c r="AD62" s="27">
        <v>0.26534305777619333</v>
      </c>
      <c r="AE62" s="27">
        <v>0.20434650751520672</v>
      </c>
      <c r="AF62" s="27">
        <v>0.17804863881962732</v>
      </c>
      <c r="AG62" s="27">
        <v>1.0380271683609115E-3</v>
      </c>
      <c r="AH62" s="27">
        <v>0.39433865415881136</v>
      </c>
      <c r="AI62" s="27">
        <v>0.27156504731306874</v>
      </c>
      <c r="AJ62" s="27">
        <v>0.14127484170633131</v>
      </c>
      <c r="AK62" s="27">
        <v>0.53987577456973712</v>
      </c>
      <c r="AL62" s="27">
        <v>3.767207001933779E-2</v>
      </c>
      <c r="AM62" s="27">
        <v>1.5669181864082655</v>
      </c>
      <c r="AN62" s="27">
        <v>0.20930523668043871</v>
      </c>
      <c r="AO62" s="27">
        <v>3.4512109721877219E-3</v>
      </c>
      <c r="AP62" s="27">
        <v>0.19079405243324257</v>
      </c>
      <c r="AQ62" s="27">
        <v>0.36050096385016905</v>
      </c>
      <c r="AR62" s="27">
        <v>1.2205962086897248</v>
      </c>
      <c r="AS62" s="27">
        <v>1.2121994342691922E-2</v>
      </c>
      <c r="AT62" s="27">
        <v>2.8901441428746712E-2</v>
      </c>
      <c r="AU62" s="27">
        <v>0.48080923035922141</v>
      </c>
      <c r="AV62" s="27">
        <v>0.17064025697259777</v>
      </c>
      <c r="AW62" s="27">
        <v>3.4643981662808628E-3</v>
      </c>
      <c r="AX62" s="27">
        <v>0.10325238810316828</v>
      </c>
      <c r="AY62" s="27">
        <v>0.1309024251490829</v>
      </c>
      <c r="AZ62" s="27">
        <v>0.15131600467042211</v>
      </c>
      <c r="BA62" s="27">
        <v>1.1921866558598592E-2</v>
      </c>
      <c r="BB62" s="27">
        <v>2.9649377036476926E-3</v>
      </c>
      <c r="BC62" s="27">
        <v>0.29809895442477469</v>
      </c>
      <c r="BD62" s="27">
        <v>9.9456714417782317E-3</v>
      </c>
      <c r="BE62" s="27">
        <v>0.33937796737129494</v>
      </c>
      <c r="BF62" s="27">
        <v>0.23790284693323407</v>
      </c>
      <c r="BG62" s="27">
        <v>0.89542777667928231</v>
      </c>
      <c r="BH62" s="27">
        <v>0.41672597415601081</v>
      </c>
      <c r="BI62" s="27">
        <v>0.17255071069776862</v>
      </c>
      <c r="BJ62" s="27">
        <v>1.8645064988232624E-2</v>
      </c>
      <c r="BK62" s="27">
        <v>0.43654639695013403</v>
      </c>
      <c r="BL62" s="27">
        <v>1.8412177383236687E-2</v>
      </c>
      <c r="BM62" s="27">
        <v>2.3196154050572092E-2</v>
      </c>
      <c r="BN62" s="27">
        <v>0.25047942080677088</v>
      </c>
      <c r="BO62" s="27">
        <v>0.21326913490868685</v>
      </c>
      <c r="BP62" s="27">
        <v>1.9541776321227201E-2</v>
      </c>
      <c r="BQ62" s="27">
        <v>4.0353044736323469E-3</v>
      </c>
      <c r="BR62" s="27">
        <v>1.1180721832334959</v>
      </c>
      <c r="BS62" s="27">
        <v>1.6528883086465593E-2</v>
      </c>
      <c r="BT62" s="27">
        <v>4.0861914137182903E-2</v>
      </c>
      <c r="BU62" s="27">
        <v>0.16819862399642493</v>
      </c>
      <c r="BV62" s="27">
        <v>0.18999476484598807</v>
      </c>
      <c r="BW62" s="27">
        <v>5.6234933386598664E-2</v>
      </c>
      <c r="BX62" s="27">
        <v>0.37126977993899934</v>
      </c>
      <c r="BY62" s="27">
        <v>0.18212060153042425</v>
      </c>
      <c r="BZ62" s="27">
        <v>0.31914872848271514</v>
      </c>
      <c r="CA62" s="27">
        <v>9.4579779239480383E-2</v>
      </c>
      <c r="CB62" s="27">
        <v>9.0109042294827302E-2</v>
      </c>
      <c r="CC62" s="27">
        <v>6.8540841347802584E-2</v>
      </c>
      <c r="CD62" s="27">
        <v>0.6317453784284609</v>
      </c>
      <c r="CE62" s="27">
        <v>1.708244089247546E-4</v>
      </c>
      <c r="CF62" s="27">
        <v>0.60455181730536589</v>
      </c>
      <c r="CG62" s="27">
        <v>8.8406349576152454E-2</v>
      </c>
      <c r="CH62" s="27">
        <v>1.1007987001392361</v>
      </c>
      <c r="CI62" s="27">
        <v>0.14601206700233565</v>
      </c>
      <c r="CJ62" s="27">
        <v>0.55801048935012887</v>
      </c>
      <c r="CK62" s="27">
        <v>0.15568205902459439</v>
      </c>
      <c r="CL62" s="27">
        <v>0.10647238053598217</v>
      </c>
      <c r="CM62" s="27">
        <v>3.9345192941773535E-2</v>
      </c>
      <c r="CN62" s="27">
        <v>5.2091767372746081E-2</v>
      </c>
      <c r="CO62" s="27">
        <v>2.6597682640801097E-2</v>
      </c>
      <c r="CP62" s="27">
        <v>0.10587543922067479</v>
      </c>
      <c r="CQ62" s="27">
        <v>0.64160206112956919</v>
      </c>
      <c r="CR62" s="27">
        <v>0.98251352865515917</v>
      </c>
      <c r="CS62" s="27">
        <v>0.10534876453718815</v>
      </c>
      <c r="CT62" s="27">
        <v>2.5073531075247583E-5</v>
      </c>
      <c r="CU62" s="27">
        <v>1.2491759689707789E-2</v>
      </c>
      <c r="CV62" s="27">
        <v>0.53310413544430268</v>
      </c>
      <c r="CW62" s="27">
        <v>0.17688306164826822</v>
      </c>
      <c r="CX62" s="27">
        <v>0.10457894782692194</v>
      </c>
      <c r="CY62" s="27">
        <v>0.21914724194541149</v>
      </c>
      <c r="CZ62" s="27">
        <v>4.0561483748106385E-2</v>
      </c>
      <c r="DA62" s="27">
        <v>0.44643654328237486</v>
      </c>
      <c r="DB62" s="27">
        <v>3.3553352047467157E-2</v>
      </c>
      <c r="DC62" s="27">
        <v>0.58404561022099499</v>
      </c>
      <c r="DD62" s="27">
        <v>6.2780095143874018E-3</v>
      </c>
      <c r="DE62" s="27">
        <v>3.4038087439404764E-2</v>
      </c>
      <c r="DF62" s="27">
        <v>1.1094780466130443</v>
      </c>
      <c r="DG62" s="27">
        <v>5.6941793183038526E-3</v>
      </c>
      <c r="DH62" s="27">
        <v>0.12751759669739376</v>
      </c>
      <c r="DI62" s="27">
        <v>5.5328310064646419E-2</v>
      </c>
      <c r="DJ62" s="27">
        <v>7.7130241843597789E-3</v>
      </c>
      <c r="DK62" s="27">
        <v>5.3616965473010425E-2</v>
      </c>
      <c r="DL62" s="27">
        <v>9.002561283518988E-2</v>
      </c>
      <c r="DM62" s="27">
        <v>8.1645810267998498E-2</v>
      </c>
      <c r="DN62" s="27">
        <v>4.4007471583211062E-2</v>
      </c>
      <c r="DO62" s="27">
        <v>2.631850855119292E-3</v>
      </c>
      <c r="DP62" s="27">
        <v>1.8143919251162191</v>
      </c>
      <c r="DQ62" s="27">
        <v>0.36730014176888842</v>
      </c>
      <c r="DR62" s="27">
        <v>0.18496522572678012</v>
      </c>
      <c r="DS62" s="27">
        <v>0.29688694251419506</v>
      </c>
      <c r="DT62" s="27">
        <v>1.9407566854524577E-2</v>
      </c>
      <c r="DU62" s="27">
        <v>2.1195020117648882E-3</v>
      </c>
      <c r="DV62" s="27">
        <v>3.9303000868869752E-2</v>
      </c>
      <c r="DW62" s="27">
        <v>2.0012619005567951E-2</v>
      </c>
      <c r="DX62" s="27">
        <v>9.3179225801341484E-2</v>
      </c>
      <c r="DY62" s="27">
        <v>1.9482957611338456</v>
      </c>
      <c r="DZ62" s="27">
        <v>6.5755147778597506E-2</v>
      </c>
      <c r="EA62" s="27">
        <v>0.53352354105785271</v>
      </c>
      <c r="EB62" s="27">
        <v>0.61140166745590985</v>
      </c>
      <c r="EC62" s="27">
        <v>1.1491320738360864</v>
      </c>
      <c r="ED62" s="27">
        <v>8.3273435482125541E-2</v>
      </c>
      <c r="EE62" s="27">
        <v>0.49937193959679127</v>
      </c>
      <c r="EF62" s="27">
        <v>0.16074376803214782</v>
      </c>
      <c r="EG62" s="27">
        <v>0.29013899745734101</v>
      </c>
      <c r="EH62" s="27">
        <v>7.2556035767675234E-2</v>
      </c>
      <c r="EI62" s="27">
        <v>0.10525237123614262</v>
      </c>
      <c r="EJ62" s="27">
        <v>3.0038954804557445E-2</v>
      </c>
      <c r="EK62" s="27">
        <v>3.8373165280735592E-3</v>
      </c>
      <c r="EL62" s="27">
        <v>7.6257763713016413E-3</v>
      </c>
      <c r="EM62" s="27">
        <v>1.7415235114161161</v>
      </c>
      <c r="EN62" s="27">
        <v>3.6008790323958937E-5</v>
      </c>
      <c r="EO62" s="27">
        <v>8.5471508207294739E-2</v>
      </c>
      <c r="EP62" s="27">
        <v>5.7469036103141871E-2</v>
      </c>
      <c r="EQ62" s="27">
        <v>2.1029452297951928E-2</v>
      </c>
      <c r="ER62" s="27">
        <v>2.6155024661420971</v>
      </c>
      <c r="ES62" s="27">
        <v>4.1629687239601258E-3</v>
      </c>
      <c r="ET62" s="27">
        <v>0.15322946294923359</v>
      </c>
      <c r="EU62" s="27">
        <v>0.11904042761233616</v>
      </c>
      <c r="EV62" s="27">
        <v>0.48445637794005458</v>
      </c>
      <c r="EW62" s="27">
        <v>1.6149345009497603E-2</v>
      </c>
      <c r="EX62" s="27">
        <v>0.22958569945898877</v>
      </c>
      <c r="EY62" s="27">
        <v>3.5677933239309195E-3</v>
      </c>
      <c r="EZ62" s="27">
        <v>1.4970179144978779E-2</v>
      </c>
      <c r="FA62" s="27">
        <v>2.002422035128645E-3</v>
      </c>
      <c r="FB62" s="27">
        <v>0.11817413831615226</v>
      </c>
      <c r="FC62" s="27">
        <v>1.19815786798287E-2</v>
      </c>
      <c r="FD62" s="27">
        <v>1.5877696753880739E-2</v>
      </c>
      <c r="FE62" s="27">
        <v>2.5779724497851399E-2</v>
      </c>
      <c r="FF62" s="27">
        <v>4.8597699770565978E-5</v>
      </c>
      <c r="FG62" s="27">
        <v>0.14469138695484687</v>
      </c>
      <c r="FH62" s="27">
        <v>0.69361408004091651</v>
      </c>
      <c r="FI62" s="27">
        <v>8.771589446018728E-2</v>
      </c>
      <c r="FJ62" s="27">
        <v>1.4337212299664785E-2</v>
      </c>
      <c r="FK62" s="27">
        <v>5.3762767926450045E-2</v>
      </c>
      <c r="FL62" s="27">
        <v>1.3372661050812265</v>
      </c>
      <c r="FM62" s="27">
        <v>4.0073694774684747E-2</v>
      </c>
      <c r="FN62" s="27">
        <v>1.3631915200830368E-2</v>
      </c>
      <c r="FO62" s="27">
        <v>0.1499324998971826</v>
      </c>
      <c r="FP62" s="27">
        <v>0.64506532685171769</v>
      </c>
      <c r="FQ62" s="27">
        <v>0.63276373672583275</v>
      </c>
      <c r="FR62" s="27">
        <v>8.1275889004900154E-2</v>
      </c>
      <c r="FS62" s="27">
        <v>0.3625244254538077</v>
      </c>
      <c r="FT62" s="27">
        <v>4.9586673719531514E-3</v>
      </c>
      <c r="FU62" s="27">
        <v>0.84054367317000667</v>
      </c>
      <c r="FV62" s="27">
        <v>0.22228757017254205</v>
      </c>
      <c r="FW62" s="27">
        <v>0.17650518800711143</v>
      </c>
      <c r="FX62" s="27">
        <v>2.5169638100856782E-2</v>
      </c>
      <c r="FY62" s="27">
        <v>1.6752056381845157E-2</v>
      </c>
      <c r="FZ62" s="27">
        <v>3.0828804679663355E-3</v>
      </c>
      <c r="GA62" s="27">
        <v>5.8453641436641739E-3</v>
      </c>
      <c r="GB62" s="27">
        <v>7.3246412778198156E-3</v>
      </c>
      <c r="GC62" s="27">
        <v>1.4894541481934895E-2</v>
      </c>
      <c r="GD62" s="27">
        <v>0.56802317141190428</v>
      </c>
      <c r="GE62" s="27">
        <v>6.6048968083131786E-4</v>
      </c>
      <c r="GF62" s="27">
        <v>3.2031915751875001E-2</v>
      </c>
      <c r="GG62" s="27">
        <v>1.1369898968611463E-6</v>
      </c>
      <c r="GH62" s="27">
        <v>0.38782395613939047</v>
      </c>
      <c r="GI62" s="27">
        <v>1.1661195693933079E-3</v>
      </c>
      <c r="GJ62" s="27">
        <v>7.7445279019429328E-3</v>
      </c>
      <c r="GK62" s="27">
        <v>5.4132166245496126E-2</v>
      </c>
      <c r="GL62" s="27">
        <v>7.6472584786021022E-2</v>
      </c>
      <c r="GM62" s="27">
        <v>0.64298936044096244</v>
      </c>
      <c r="GN62" s="27">
        <v>6.1084393259813921E-2</v>
      </c>
      <c r="GO62" s="27">
        <v>0.27378493472714172</v>
      </c>
      <c r="GP62" s="27">
        <v>1.8046876244927345E-5</v>
      </c>
      <c r="GQ62" s="27">
        <v>0.18449020074301814</v>
      </c>
      <c r="GR62" s="27">
        <v>0.14588248620655861</v>
      </c>
      <c r="GS62" s="27">
        <v>5.4615141142897025E-3</v>
      </c>
      <c r="GT62" s="27">
        <v>6.555915963194027E-2</v>
      </c>
      <c r="GU62" s="27">
        <v>0.19896567070294047</v>
      </c>
      <c r="GV62" s="27">
        <v>1.8549064203297119E-3</v>
      </c>
      <c r="GW62" s="27">
        <v>0.17953040982430252</v>
      </c>
      <c r="GX62" s="27">
        <v>0.17518660005637243</v>
      </c>
      <c r="GY62" s="27">
        <v>0.36885418122809377</v>
      </c>
      <c r="GZ62" s="27">
        <v>1.5454094326811472E-2</v>
      </c>
      <c r="HA62" s="27">
        <v>6.1609939409524174E-2</v>
      </c>
      <c r="HB62" s="27">
        <v>8.3463377738286701E-2</v>
      </c>
      <c r="HC62" s="27">
        <v>0.18921917621816789</v>
      </c>
      <c r="HD62" s="27">
        <v>0.22132737585307338</v>
      </c>
      <c r="HE62" s="27">
        <v>1.4622512488897404E-2</v>
      </c>
      <c r="HF62" s="27">
        <v>0.24619055590109268</v>
      </c>
      <c r="HG62" s="27">
        <v>0.15478588397037324</v>
      </c>
      <c r="HH62" s="27">
        <v>0.20621936726945023</v>
      </c>
      <c r="HI62" s="27">
        <v>0.13522614151600784</v>
      </c>
      <c r="HJ62" s="27">
        <v>1.4251807057133139</v>
      </c>
      <c r="HK62" s="27">
        <v>2.8844151723877255E-2</v>
      </c>
      <c r="HL62" s="27">
        <v>5.9154632907737217E-2</v>
      </c>
      <c r="HM62" s="27">
        <v>2.8250003761280274E-2</v>
      </c>
      <c r="HN62" s="27">
        <v>8.7617202439490066E-6</v>
      </c>
      <c r="HO62" s="27">
        <v>3.9742428501695209E-3</v>
      </c>
      <c r="HP62" s="27">
        <v>9.8198980907986969E-2</v>
      </c>
      <c r="HQ62" s="27">
        <v>7.9504266712419253E-2</v>
      </c>
      <c r="HR62" s="27">
        <v>5.0911687430576502E-2</v>
      </c>
      <c r="HS62" s="27">
        <v>0.17512248999002392</v>
      </c>
      <c r="HT62" s="27">
        <v>0.34769289029855133</v>
      </c>
      <c r="HU62" s="27">
        <v>1.3435578329831041E-3</v>
      </c>
      <c r="HV62" s="27">
        <v>9.2662234399156135E-2</v>
      </c>
      <c r="HW62" s="27">
        <v>0.16944884481908382</v>
      </c>
      <c r="HX62" s="27">
        <v>3.4656789228751719E-2</v>
      </c>
      <c r="HY62" s="27">
        <v>2.9261207529447775E-2</v>
      </c>
      <c r="HZ62" s="27">
        <v>0.1208112114021315</v>
      </c>
      <c r="IA62" s="27">
        <v>0.14654300461007716</v>
      </c>
      <c r="IB62" s="27">
        <v>0.26071059576625721</v>
      </c>
      <c r="IC62" s="27">
        <v>1.0129669980278717E-2</v>
      </c>
      <c r="ID62" s="27">
        <v>0.17000037081283151</v>
      </c>
      <c r="IE62" s="27">
        <v>0.70687665618080331</v>
      </c>
      <c r="IF62" s="27">
        <v>0.2185287311221871</v>
      </c>
      <c r="IG62" s="27">
        <v>0.21421693185827126</v>
      </c>
      <c r="IH62" s="27">
        <v>6.2234842502580934E-3</v>
      </c>
      <c r="II62" s="27">
        <v>6.0333632341256785E-2</v>
      </c>
      <c r="IJ62" s="27">
        <v>7.1986477020781936E-4</v>
      </c>
      <c r="IK62" s="27">
        <v>3.4021736293987858E-3</v>
      </c>
      <c r="IL62" s="27">
        <v>3.9916526066442533E-2</v>
      </c>
      <c r="IM62" s="27">
        <v>0.17134090554281964</v>
      </c>
      <c r="IN62" s="27">
        <v>8.3982717395980441E-2</v>
      </c>
      <c r="IO62" s="27">
        <v>0.17737309802649856</v>
      </c>
      <c r="IP62" s="27">
        <v>0.84031972348688877</v>
      </c>
      <c r="IQ62" s="27">
        <v>7.6202127302492834E-5</v>
      </c>
      <c r="IR62" s="27">
        <v>0.23478730015215088</v>
      </c>
      <c r="IS62" s="27">
        <v>9.9568377968659819E-2</v>
      </c>
      <c r="IT62" s="27">
        <v>1.1146510776396508E-2</v>
      </c>
      <c r="IU62" s="27">
        <v>3.2837813973761412E-2</v>
      </c>
      <c r="IV62" s="27">
        <v>0.66409846980043263</v>
      </c>
      <c r="IW62" s="27">
        <v>2.3486570526054771E-2</v>
      </c>
      <c r="IX62" s="27">
        <v>0.15038135266692446</v>
      </c>
      <c r="IY62" s="27">
        <v>1.7655513285960904</v>
      </c>
      <c r="IZ62" s="27">
        <v>0.5815553716678713</v>
      </c>
      <c r="JA62" s="27">
        <v>0.10507158687903657</v>
      </c>
      <c r="JB62" s="27">
        <v>0.73689671200170659</v>
      </c>
      <c r="JC62" s="27">
        <v>5.3533068105483762E-3</v>
      </c>
      <c r="JD62" s="27">
        <v>0.76335492082157885</v>
      </c>
      <c r="JE62" s="27">
        <v>0.6950481711744948</v>
      </c>
      <c r="JF62" s="27">
        <v>0.21471027017715733</v>
      </c>
      <c r="JG62" s="27">
        <v>0.1312410731397495</v>
      </c>
      <c r="JH62" s="27">
        <v>1.3259612480387978E-2</v>
      </c>
      <c r="JI62" s="27">
        <v>2.0318192219633854E-3</v>
      </c>
      <c r="JJ62" s="27">
        <v>0.10047622388349026</v>
      </c>
      <c r="JK62" s="27">
        <v>2.7298616038935537E-2</v>
      </c>
      <c r="JL62" s="27">
        <v>3.6532700945901962E-2</v>
      </c>
      <c r="JM62" s="27">
        <v>0.38272739427708419</v>
      </c>
      <c r="JN62" s="27">
        <v>3.8172436999351501E-2</v>
      </c>
      <c r="JO62" s="27">
        <v>2.4676893752541358</v>
      </c>
      <c r="JP62" s="27">
        <v>9.9561724912745606E-2</v>
      </c>
      <c r="JQ62" s="27">
        <v>7.5297539880247524E-3</v>
      </c>
      <c r="JR62" s="27">
        <v>1.5530680137345135E-2</v>
      </c>
      <c r="JS62" s="27">
        <v>0.74008663228371041</v>
      </c>
      <c r="JT62" s="27">
        <v>1.4790008411756739E-3</v>
      </c>
      <c r="JU62" s="27">
        <v>0.20164764765967766</v>
      </c>
      <c r="JV62" s="27">
        <v>0.22716616804701345</v>
      </c>
      <c r="JW62" s="27">
        <v>0.79972449315882799</v>
      </c>
      <c r="JX62" s="27">
        <v>0.15209054137693517</v>
      </c>
      <c r="JY62" s="27">
        <v>5.2617846409987602E-2</v>
      </c>
      <c r="JZ62" s="27">
        <v>1.385069039265294E-3</v>
      </c>
      <c r="KA62" s="27">
        <v>0.18905795347037607</v>
      </c>
      <c r="KB62" s="27">
        <v>7.6580351885970621E-2</v>
      </c>
      <c r="KC62" s="27">
        <v>2.245161451524375E-3</v>
      </c>
      <c r="KD62" s="27">
        <v>2.4144751006703592E-2</v>
      </c>
      <c r="KE62" s="27">
        <v>0.21451799538888627</v>
      </c>
      <c r="KF62" s="27">
        <v>6.3082469623715345E-2</v>
      </c>
      <c r="KG62" s="27">
        <v>0.75284576118587254</v>
      </c>
      <c r="KH62" s="27">
        <v>8.0107218599957244E-2</v>
      </c>
      <c r="KI62" s="27">
        <v>3.8231064351829186E-2</v>
      </c>
      <c r="KJ62" s="27">
        <v>6.7704979042629995E-2</v>
      </c>
      <c r="KK62" s="27">
        <v>4.0649165079735208E-4</v>
      </c>
      <c r="KL62" s="27">
        <v>0.19470030565236418</v>
      </c>
      <c r="KM62" s="27">
        <v>7.6193658778599002E-2</v>
      </c>
      <c r="KN62" s="27">
        <v>0.75892220269181343</v>
      </c>
      <c r="KO62" s="27">
        <v>1.191682621258902</v>
      </c>
      <c r="KP62" s="27">
        <v>4.3520707414377781E-2</v>
      </c>
      <c r="KQ62" s="27">
        <v>0.25271386081768621</v>
      </c>
      <c r="KR62" s="27">
        <v>1.4867179333605058E-2</v>
      </c>
      <c r="KS62" s="27">
        <v>0.22823286394556105</v>
      </c>
      <c r="KT62" s="27">
        <v>0.17224973263001553</v>
      </c>
      <c r="KU62" s="27">
        <v>8.7582798188378566E-2</v>
      </c>
      <c r="KV62" s="27">
        <v>0.17203855501002757</v>
      </c>
      <c r="KW62" s="27">
        <v>0.47949904195923576</v>
      </c>
      <c r="KX62" s="27">
        <v>1.2368312802969813E-2</v>
      </c>
      <c r="KY62" s="27">
        <v>0.3508879816932563</v>
      </c>
      <c r="KZ62" s="27">
        <v>0.18412092715931927</v>
      </c>
      <c r="LA62" s="27">
        <v>0.11304607599474793</v>
      </c>
      <c r="LB62" s="27">
        <v>3.508503383751909E-2</v>
      </c>
      <c r="LC62" s="27">
        <v>3.7151542499000946E-3</v>
      </c>
      <c r="LD62" s="27">
        <v>0.23500806773834046</v>
      </c>
      <c r="LE62" s="27">
        <v>0.68969208251481295</v>
      </c>
      <c r="LF62" s="27">
        <v>0.17911513423166828</v>
      </c>
      <c r="LG62" s="27">
        <v>5.6695244350842304E-3</v>
      </c>
      <c r="LH62" s="27">
        <v>0.10459319229149461</v>
      </c>
      <c r="LI62" s="27">
        <v>9.7847897581440808E-4</v>
      </c>
      <c r="LJ62" s="27">
        <v>4.1348382483945845E-3</v>
      </c>
      <c r="LK62" s="27">
        <v>1.1473640386228608E-2</v>
      </c>
      <c r="LL62" s="27">
        <v>1.323444405674572</v>
      </c>
      <c r="LM62" s="27">
        <v>4.4747877614733499E-2</v>
      </c>
      <c r="LN62" s="27">
        <v>0.2710500050609827</v>
      </c>
      <c r="LO62" s="27">
        <v>0.69213010027276245</v>
      </c>
      <c r="LP62" s="27">
        <v>0.18207019693144419</v>
      </c>
      <c r="LQ62" s="27">
        <v>1.9181047088872021E-2</v>
      </c>
      <c r="LR62" s="27">
        <v>1.2339179876808765E-3</v>
      </c>
      <c r="LS62" s="27">
        <v>4.4686495458057723E-2</v>
      </c>
      <c r="LT62" s="27">
        <v>0.10812396913513712</v>
      </c>
      <c r="LU62" s="27">
        <v>0.24133849260573115</v>
      </c>
      <c r="LV62" s="27">
        <v>1.5078564833061909</v>
      </c>
      <c r="LW62" s="27">
        <v>5.7687496135542957E-2</v>
      </c>
      <c r="LX62" s="27">
        <v>0.10310556104785336</v>
      </c>
      <c r="LY62" s="27">
        <v>0.62953897880740373</v>
      </c>
      <c r="LZ62" s="27">
        <v>4.5298447212798257E-2</v>
      </c>
      <c r="MA62" s="27">
        <v>9.8549169642542706E-2</v>
      </c>
      <c r="MB62" s="27">
        <v>1.0423526924770379</v>
      </c>
      <c r="MC62" s="27">
        <v>5.6848731214317938E-2</v>
      </c>
      <c r="MD62" s="27">
        <v>0.21442012294425905</v>
      </c>
      <c r="ME62" s="27">
        <v>0.59804851730970687</v>
      </c>
      <c r="MF62" s="27">
        <v>0.33122114095872135</v>
      </c>
      <c r="MG62" s="27">
        <v>0.20702580247811317</v>
      </c>
      <c r="MH62" s="27">
        <v>7.0577241852344971E-2</v>
      </c>
      <c r="MI62" s="27">
        <v>0.13031215320792378</v>
      </c>
      <c r="MJ62" s="27">
        <v>0.23367029612631257</v>
      </c>
      <c r="MK62" s="27">
        <v>0.2040130094344762</v>
      </c>
      <c r="ML62" s="27">
        <v>0.26048377353688773</v>
      </c>
      <c r="MM62" s="27">
        <v>4.7685679870639076E-2</v>
      </c>
      <c r="MN62" s="27">
        <v>0.36449214279695236</v>
      </c>
      <c r="MO62" s="27">
        <v>2.1639632521755922E-2</v>
      </c>
      <c r="MP62" s="27">
        <v>0.27130406114065519</v>
      </c>
      <c r="MQ62" s="27">
        <v>0.24098541334490831</v>
      </c>
      <c r="MR62" s="27">
        <v>3.8328402180036437E-4</v>
      </c>
      <c r="MS62" s="27">
        <v>0.45562987025549445</v>
      </c>
      <c r="MT62" s="27">
        <v>2.8592126208660073E-3</v>
      </c>
      <c r="MU62" s="27">
        <v>2.763313384229461E-2</v>
      </c>
      <c r="MV62" s="27">
        <v>5.7137121299522559E-2</v>
      </c>
      <c r="MW62" s="27">
        <v>1.4749896539954825E-5</v>
      </c>
      <c r="MX62" s="27">
        <v>0.14508625585137055</v>
      </c>
      <c r="MY62" s="27">
        <v>1.9452599866717366E-2</v>
      </c>
      <c r="MZ62" s="27">
        <v>2.5865457121571138E-4</v>
      </c>
      <c r="NA62" s="27">
        <v>2.7153414639976173E-3</v>
      </c>
      <c r="NB62" s="27">
        <v>3.683509419863918E-2</v>
      </c>
      <c r="NC62" s="27">
        <v>1.3484644960634233</v>
      </c>
      <c r="ND62" s="27">
        <v>3.6995723008255324E-3</v>
      </c>
      <c r="NE62" s="27">
        <v>0.59184275998050018</v>
      </c>
      <c r="NF62" s="27">
        <v>2.6801856170216992E-2</v>
      </c>
      <c r="NG62" s="27">
        <v>0.33010704205805497</v>
      </c>
      <c r="NH62" s="27">
        <v>1.9584004455221935E-2</v>
      </c>
      <c r="NI62" s="27">
        <v>0.14018481363333202</v>
      </c>
      <c r="NJ62" s="27">
        <v>1.403349829365891E-4</v>
      </c>
      <c r="NK62" s="27">
        <v>6.4089818148250668E-2</v>
      </c>
      <c r="NL62" s="27">
        <v>5.7130048262413996E-2</v>
      </c>
      <c r="NM62" s="27">
        <v>0.14106746417234436</v>
      </c>
      <c r="NN62" s="27">
        <v>0.30014989673684322</v>
      </c>
      <c r="NO62" s="27">
        <v>6.0680837810755766E-4</v>
      </c>
      <c r="NP62" s="27">
        <v>0.11378957595247194</v>
      </c>
      <c r="NQ62" s="27">
        <v>2.6495031373277352E-2</v>
      </c>
      <c r="NR62" s="27">
        <v>3.1294759137518513</v>
      </c>
      <c r="NS62" s="27">
        <v>1.2037445264862627E-3</v>
      </c>
      <c r="NT62" s="27">
        <v>1.1365679771736124</v>
      </c>
      <c r="NU62" s="27">
        <v>2.6208278467600832</v>
      </c>
      <c r="NV62" s="27">
        <v>3.1662897357766541E-2</v>
      </c>
      <c r="NW62" s="27">
        <v>4.6893670736089861E-2</v>
      </c>
      <c r="NX62" s="27">
        <v>2.8450379680397757E-2</v>
      </c>
      <c r="NY62" s="27">
        <v>0.2748154829277602</v>
      </c>
      <c r="NZ62" s="27">
        <v>0.19274650375379471</v>
      </c>
      <c r="OA62" s="27">
        <v>0.56345994593553728</v>
      </c>
      <c r="OB62" s="27">
        <v>1.8360650950908428E-3</v>
      </c>
      <c r="OC62" s="27">
        <v>3.6928166668493474E-2</v>
      </c>
      <c r="OD62" s="27">
        <v>0.1349552348329382</v>
      </c>
      <c r="OE62" s="27">
        <v>0.61737721151279445</v>
      </c>
      <c r="OF62" s="27">
        <v>4.6142211717806324E-2</v>
      </c>
      <c r="OG62" s="27">
        <v>0.6696519890577658</v>
      </c>
      <c r="OH62" s="27">
        <v>3.2063270630384624E-2</v>
      </c>
      <c r="OI62" s="27">
        <v>0.37622417707730044</v>
      </c>
      <c r="OJ62" s="27">
        <v>0.39218826745353413</v>
      </c>
      <c r="OK62" s="27">
        <v>3.0194936356255222E-2</v>
      </c>
    </row>
    <row r="63" spans="1:401">
      <c r="A63" s="19" t="s">
        <v>1959</v>
      </c>
      <c r="B63" s="27">
        <f>B62^4</f>
        <v>2.7440845305604653E-6</v>
      </c>
      <c r="C63" s="27">
        <f t="shared" ref="C63:BN63" si="301">C62^4</f>
        <v>2.2417798241951057</v>
      </c>
      <c r="D63" s="27">
        <f t="shared" si="301"/>
        <v>1.6131564184131495E-8</v>
      </c>
      <c r="E63" s="27">
        <f t="shared" si="301"/>
        <v>6.3192986187043389E-6</v>
      </c>
      <c r="F63" s="27">
        <f t="shared" si="301"/>
        <v>8.5779078403333372E-6</v>
      </c>
      <c r="G63" s="27">
        <f t="shared" si="301"/>
        <v>1.5824848173273194E-3</v>
      </c>
      <c r="H63" s="27">
        <f t="shared" si="301"/>
        <v>3.9726603288889973E-4</v>
      </c>
      <c r="I63" s="27">
        <f t="shared" si="301"/>
        <v>4.3685062253766588E-2</v>
      </c>
      <c r="J63" s="27">
        <f t="shared" si="301"/>
        <v>151.53829787652319</v>
      </c>
      <c r="K63" s="27">
        <f t="shared" si="301"/>
        <v>5.9209383467462511E-5</v>
      </c>
      <c r="L63" s="27">
        <f t="shared" si="301"/>
        <v>5.3777429189673871E-8</v>
      </c>
      <c r="M63" s="27">
        <f t="shared" si="301"/>
        <v>1.5478857905361074</v>
      </c>
      <c r="N63" s="27">
        <f t="shared" si="301"/>
        <v>1.3481987944787162E-4</v>
      </c>
      <c r="O63" s="27">
        <f t="shared" si="301"/>
        <v>9.7896219852548035E-6</v>
      </c>
      <c r="P63" s="27">
        <f t="shared" si="301"/>
        <v>7.348997936722351E-6</v>
      </c>
      <c r="Q63" s="27">
        <f t="shared" si="301"/>
        <v>3.0218668203197834E-4</v>
      </c>
      <c r="R63" s="27">
        <f t="shared" si="301"/>
        <v>3.0063698673987473E-6</v>
      </c>
      <c r="S63" s="27">
        <f t="shared" si="301"/>
        <v>1.4925167401720302E-3</v>
      </c>
      <c r="T63" s="27">
        <f t="shared" si="301"/>
        <v>1.2875576522928952E-2</v>
      </c>
      <c r="U63" s="27">
        <f t="shared" si="301"/>
        <v>1.2784637763961606E-3</v>
      </c>
      <c r="V63" s="27">
        <f t="shared" si="301"/>
        <v>1.4769409059049563E-6</v>
      </c>
      <c r="W63" s="27">
        <f t="shared" si="301"/>
        <v>9.8952995763922212E-6</v>
      </c>
      <c r="X63" s="27">
        <f t="shared" si="301"/>
        <v>0.76892250334058954</v>
      </c>
      <c r="Y63" s="27">
        <f t="shared" si="301"/>
        <v>6.4796927310768665E-6</v>
      </c>
      <c r="Z63" s="27">
        <f t="shared" si="301"/>
        <v>4.7789484360110937E-12</v>
      </c>
      <c r="AA63" s="27">
        <f t="shared" si="301"/>
        <v>2.0763972031979392E-3</v>
      </c>
      <c r="AB63" s="27">
        <f t="shared" si="301"/>
        <v>2.2530602437871134E-5</v>
      </c>
      <c r="AC63" s="27">
        <f t="shared" si="301"/>
        <v>1.1559827107530247E-8</v>
      </c>
      <c r="AD63" s="27">
        <f t="shared" si="301"/>
        <v>4.9571369621910005E-3</v>
      </c>
      <c r="AE63" s="27">
        <f t="shared" si="301"/>
        <v>1.7436883998378418E-3</v>
      </c>
      <c r="AF63" s="27">
        <f t="shared" si="301"/>
        <v>1.0049735493386598E-3</v>
      </c>
      <c r="AG63" s="27">
        <f t="shared" si="301"/>
        <v>1.1610071168604889E-12</v>
      </c>
      <c r="AH63" s="27">
        <f t="shared" si="301"/>
        <v>2.4181174973782051E-2</v>
      </c>
      <c r="AI63" s="27">
        <f t="shared" si="301"/>
        <v>5.4387048068980197E-3</v>
      </c>
      <c r="AJ63" s="27">
        <f t="shared" si="301"/>
        <v>3.9834495150787398E-4</v>
      </c>
      <c r="AK63" s="27">
        <f t="shared" si="301"/>
        <v>8.4952342863008637E-2</v>
      </c>
      <c r="AL63" s="27">
        <f t="shared" si="301"/>
        <v>2.014085665552932E-6</v>
      </c>
      <c r="AM63" s="27">
        <f t="shared" si="301"/>
        <v>6.0281671343282204</v>
      </c>
      <c r="AN63" s="27">
        <f t="shared" si="301"/>
        <v>1.9192006275013437E-3</v>
      </c>
      <c r="AO63" s="27">
        <f t="shared" si="301"/>
        <v>1.4186851863250348E-10</v>
      </c>
      <c r="AP63" s="27">
        <f t="shared" si="301"/>
        <v>1.3251325739348453E-3</v>
      </c>
      <c r="AQ63" s="27">
        <f t="shared" si="301"/>
        <v>1.6889847208892184E-2</v>
      </c>
      <c r="AR63" s="27">
        <f t="shared" si="301"/>
        <v>2.2196682329044939</v>
      </c>
      <c r="AS63" s="27">
        <f t="shared" si="301"/>
        <v>2.1592170850134799E-8</v>
      </c>
      <c r="AT63" s="27">
        <f t="shared" si="301"/>
        <v>6.9771492485565483E-7</v>
      </c>
      <c r="AU63" s="27">
        <f t="shared" si="301"/>
        <v>5.3443043903295372E-2</v>
      </c>
      <c r="AV63" s="27">
        <f t="shared" si="301"/>
        <v>8.4786359035329405E-4</v>
      </c>
      <c r="AW63" s="27">
        <f t="shared" si="301"/>
        <v>1.4404931593033015E-10</v>
      </c>
      <c r="AX63" s="27">
        <f t="shared" si="301"/>
        <v>1.1365810755123017E-4</v>
      </c>
      <c r="AY63" s="27">
        <f t="shared" si="301"/>
        <v>2.9362347226060336E-4</v>
      </c>
      <c r="AZ63" s="27">
        <f t="shared" si="301"/>
        <v>5.2425123575762056E-4</v>
      </c>
      <c r="BA63" s="27">
        <f t="shared" si="301"/>
        <v>2.020119337184964E-8</v>
      </c>
      <c r="BB63" s="27">
        <f t="shared" si="301"/>
        <v>7.7279141942903147E-11</v>
      </c>
      <c r="BC63" s="27">
        <f t="shared" si="301"/>
        <v>7.8966303926514061E-3</v>
      </c>
      <c r="BD63" s="27">
        <f t="shared" si="301"/>
        <v>9.7844503169378678E-9</v>
      </c>
      <c r="BE63" s="27">
        <f t="shared" si="301"/>
        <v>1.3265834561967234E-2</v>
      </c>
      <c r="BF63" s="27">
        <f t="shared" si="301"/>
        <v>3.2033069553328666E-3</v>
      </c>
      <c r="BG63" s="27">
        <f t="shared" si="301"/>
        <v>0.64286865253253078</v>
      </c>
      <c r="BH63" s="27">
        <f t="shared" si="301"/>
        <v>3.0157982297388392E-2</v>
      </c>
      <c r="BI63" s="27">
        <f t="shared" si="301"/>
        <v>8.8647605581336443E-4</v>
      </c>
      <c r="BJ63" s="27">
        <f t="shared" si="301"/>
        <v>1.2085249081667926E-7</v>
      </c>
      <c r="BK63" s="27">
        <f t="shared" si="301"/>
        <v>3.6317975592480817E-2</v>
      </c>
      <c r="BL63" s="27">
        <f t="shared" si="301"/>
        <v>1.1492661119091385E-7</v>
      </c>
      <c r="BM63" s="27">
        <f t="shared" si="301"/>
        <v>2.8951024529592106E-7</v>
      </c>
      <c r="BN63" s="27">
        <f t="shared" si="301"/>
        <v>3.9363001022843895E-3</v>
      </c>
      <c r="BO63" s="27">
        <f t="shared" ref="BO63:DZ63" si="302">BO62^4</f>
        <v>2.0687691402389483E-3</v>
      </c>
      <c r="BP63" s="27">
        <f t="shared" si="302"/>
        <v>1.4583311480251609E-7</v>
      </c>
      <c r="BQ63" s="27">
        <f t="shared" si="302"/>
        <v>2.6515830582506447E-10</v>
      </c>
      <c r="BR63" s="27">
        <f t="shared" si="302"/>
        <v>1.5627135245956323</v>
      </c>
      <c r="BS63" s="27">
        <f t="shared" si="302"/>
        <v>7.464041254922606E-8</v>
      </c>
      <c r="BT63" s="27">
        <f t="shared" si="302"/>
        <v>2.7878848224276693E-6</v>
      </c>
      <c r="BU63" s="27">
        <f t="shared" si="302"/>
        <v>8.0036806973047625E-4</v>
      </c>
      <c r="BV63" s="27">
        <f t="shared" si="302"/>
        <v>1.3030663742507407E-3</v>
      </c>
      <c r="BW63" s="27">
        <f t="shared" si="302"/>
        <v>1.0000569678689131E-5</v>
      </c>
      <c r="BX63" s="27">
        <f t="shared" si="302"/>
        <v>1.9000210062605563E-2</v>
      </c>
      <c r="BY63" s="27">
        <f t="shared" si="302"/>
        <v>1.1001104860631236E-3</v>
      </c>
      <c r="BZ63" s="27">
        <f t="shared" si="302"/>
        <v>1.0374626583666308E-2</v>
      </c>
      <c r="CA63" s="27">
        <f t="shared" si="302"/>
        <v>8.0019011839275024E-5</v>
      </c>
      <c r="CB63" s="27">
        <f t="shared" si="302"/>
        <v>6.5928545663403333E-5</v>
      </c>
      <c r="CC63" s="27">
        <f t="shared" si="302"/>
        <v>2.206976580274661E-5</v>
      </c>
      <c r="CD63" s="27">
        <f t="shared" si="302"/>
        <v>0.15928258453581956</v>
      </c>
      <c r="CE63" s="27">
        <f t="shared" si="302"/>
        <v>8.5152951698476363E-16</v>
      </c>
      <c r="CF63" s="27">
        <f t="shared" si="302"/>
        <v>0.13357775005149478</v>
      </c>
      <c r="CG63" s="27">
        <f t="shared" si="302"/>
        <v>6.1084895213307726E-5</v>
      </c>
      <c r="CH63" s="27">
        <f t="shared" si="302"/>
        <v>1.4683569130966208</v>
      </c>
      <c r="CI63" s="27">
        <f t="shared" si="302"/>
        <v>4.5452209123381175E-4</v>
      </c>
      <c r="CJ63" s="27">
        <f t="shared" si="302"/>
        <v>9.6954830426974448E-2</v>
      </c>
      <c r="CK63" s="27">
        <f t="shared" si="302"/>
        <v>5.8742749137191501E-4</v>
      </c>
      <c r="CL63" s="27">
        <f t="shared" si="302"/>
        <v>1.2851323528229055E-4</v>
      </c>
      <c r="CM63" s="27">
        <f t="shared" si="302"/>
        <v>2.3964408687625093E-6</v>
      </c>
      <c r="CN63" s="27">
        <f t="shared" si="302"/>
        <v>7.3633656941721882E-6</v>
      </c>
      <c r="CO63" s="27">
        <f t="shared" si="302"/>
        <v>5.0046671543711525E-7</v>
      </c>
      <c r="CP63" s="27">
        <f t="shared" si="302"/>
        <v>1.2565532564159969E-4</v>
      </c>
      <c r="CQ63" s="27">
        <f t="shared" si="302"/>
        <v>0.16945836105974527</v>
      </c>
      <c r="CR63" s="27">
        <f t="shared" si="302"/>
        <v>0.93186748037996081</v>
      </c>
      <c r="CS63" s="27">
        <f t="shared" si="302"/>
        <v>1.2317364328958764E-4</v>
      </c>
      <c r="CT63" s="27">
        <f t="shared" si="302"/>
        <v>3.952410075604808E-19</v>
      </c>
      <c r="CU63" s="27">
        <f t="shared" si="302"/>
        <v>2.4349748706663847E-8</v>
      </c>
      <c r="CV63" s="27">
        <f t="shared" si="302"/>
        <v>8.0769650929091774E-2</v>
      </c>
      <c r="CW63" s="27">
        <f t="shared" si="302"/>
        <v>9.7891500870522677E-4</v>
      </c>
      <c r="CX63" s="27">
        <f t="shared" si="302"/>
        <v>1.1961263899086728E-4</v>
      </c>
      <c r="CY63" s="27">
        <f t="shared" si="302"/>
        <v>2.3064499615654019E-3</v>
      </c>
      <c r="CZ63" s="27">
        <f t="shared" si="302"/>
        <v>2.7067947957986681E-6</v>
      </c>
      <c r="DA63" s="27">
        <f t="shared" si="302"/>
        <v>3.9722717080333786E-2</v>
      </c>
      <c r="DB63" s="27">
        <f t="shared" si="302"/>
        <v>1.2674874102942516E-6</v>
      </c>
      <c r="DC63" s="27">
        <f t="shared" si="302"/>
        <v>0.11635553736714457</v>
      </c>
      <c r="DD63" s="27">
        <f t="shared" si="302"/>
        <v>1.553416372516626E-9</v>
      </c>
      <c r="DE63" s="27">
        <f t="shared" si="302"/>
        <v>1.3423340241192779E-6</v>
      </c>
      <c r="DF63" s="27">
        <f t="shared" si="302"/>
        <v>1.5152170648439711</v>
      </c>
      <c r="DG63" s="27">
        <f t="shared" si="302"/>
        <v>1.0512949021160024E-9</v>
      </c>
      <c r="DH63" s="27">
        <f t="shared" si="302"/>
        <v>2.6441158298628093E-4</v>
      </c>
      <c r="DI63" s="27">
        <f t="shared" si="302"/>
        <v>9.3710794880375228E-6</v>
      </c>
      <c r="DJ63" s="27">
        <f t="shared" si="302"/>
        <v>3.5391483918630363E-9</v>
      </c>
      <c r="DK63" s="27">
        <f t="shared" si="302"/>
        <v>8.2643542214174067E-6</v>
      </c>
      <c r="DL63" s="27">
        <f t="shared" si="302"/>
        <v>6.5684718915905082E-5</v>
      </c>
      <c r="DM63" s="27">
        <f t="shared" si="302"/>
        <v>4.4436067074597219E-5</v>
      </c>
      <c r="DN63" s="27">
        <f t="shared" si="302"/>
        <v>3.7506424859084551E-6</v>
      </c>
      <c r="DO63" s="27">
        <f t="shared" si="302"/>
        <v>4.7978326777821797E-11</v>
      </c>
      <c r="DP63" s="27">
        <f t="shared" si="302"/>
        <v>10.837382893717058</v>
      </c>
      <c r="DQ63" s="27">
        <f t="shared" si="302"/>
        <v>1.8200544628151533E-2</v>
      </c>
      <c r="DR63" s="27">
        <f t="shared" si="302"/>
        <v>1.1704701626576838E-3</v>
      </c>
      <c r="DS63" s="27">
        <f t="shared" si="302"/>
        <v>7.7689868911401602E-3</v>
      </c>
      <c r="DT63" s="27">
        <f t="shared" si="302"/>
        <v>1.4186797297196447E-7</v>
      </c>
      <c r="DU63" s="27">
        <f t="shared" si="302"/>
        <v>2.0180658463825328E-11</v>
      </c>
      <c r="DV63" s="27">
        <f t="shared" si="302"/>
        <v>2.3861780359952385E-6</v>
      </c>
      <c r="DW63" s="27">
        <f t="shared" si="302"/>
        <v>1.6040419051327879E-7</v>
      </c>
      <c r="DX63" s="27">
        <f t="shared" si="302"/>
        <v>7.5383516187469741E-5</v>
      </c>
      <c r="DY63" s="27">
        <f t="shared" si="302"/>
        <v>14.408525603321982</v>
      </c>
      <c r="DZ63" s="27">
        <f t="shared" si="302"/>
        <v>1.8694722912644593E-5</v>
      </c>
      <c r="EA63" s="27">
        <f t="shared" ref="EA63:GL63" si="303">EA62^4</f>
        <v>8.1024124600577688E-2</v>
      </c>
      <c r="EB63" s="27">
        <f t="shared" si="303"/>
        <v>0.13973541057235259</v>
      </c>
      <c r="EC63" s="27">
        <f t="shared" si="303"/>
        <v>1.7437321955772749</v>
      </c>
      <c r="ED63" s="27">
        <f t="shared" si="303"/>
        <v>4.8086805626694723E-5</v>
      </c>
      <c r="EE63" s="27">
        <f t="shared" si="303"/>
        <v>6.2186560992867096E-2</v>
      </c>
      <c r="EF63" s="27">
        <f t="shared" si="303"/>
        <v>6.6763112919001081E-4</v>
      </c>
      <c r="EG63" s="27">
        <f t="shared" si="303"/>
        <v>7.0863797880838025E-3</v>
      </c>
      <c r="EH63" s="27">
        <f t="shared" si="303"/>
        <v>2.7713679162629534E-5</v>
      </c>
      <c r="EI63" s="27">
        <f t="shared" si="303"/>
        <v>1.2272344993960764E-4</v>
      </c>
      <c r="EJ63" s="27">
        <f t="shared" si="303"/>
        <v>8.1421532036277792E-7</v>
      </c>
      <c r="EK63" s="27">
        <f t="shared" si="303"/>
        <v>2.1682557012365433E-10</v>
      </c>
      <c r="EL63" s="27">
        <f t="shared" si="303"/>
        <v>3.3817092164089444E-9</v>
      </c>
      <c r="EM63" s="27">
        <f t="shared" si="303"/>
        <v>9.1985075273734953</v>
      </c>
      <c r="EN63" s="27">
        <f t="shared" si="303"/>
        <v>1.6812570863662555E-18</v>
      </c>
      <c r="EO63" s="27">
        <f t="shared" si="303"/>
        <v>5.3368558172930437E-5</v>
      </c>
      <c r="EP63" s="27">
        <f t="shared" si="303"/>
        <v>1.0907761966815048E-5</v>
      </c>
      <c r="EQ63" s="27">
        <f t="shared" si="303"/>
        <v>1.9557432831268224E-7</v>
      </c>
      <c r="ER63" s="27">
        <f t="shared" si="303"/>
        <v>46.797271825274564</v>
      </c>
      <c r="ES63" s="27">
        <f t="shared" si="303"/>
        <v>3.0033959605582101E-10</v>
      </c>
      <c r="ET63" s="27">
        <f t="shared" si="303"/>
        <v>5.5127604064112931E-4</v>
      </c>
      <c r="EU63" s="27">
        <f t="shared" si="303"/>
        <v>2.0080656771829833E-4</v>
      </c>
      <c r="EV63" s="27">
        <f t="shared" si="303"/>
        <v>5.5083142814390335E-2</v>
      </c>
      <c r="EW63" s="27">
        <f t="shared" si="303"/>
        <v>6.8017341155192489E-8</v>
      </c>
      <c r="EX63" s="27">
        <f t="shared" si="303"/>
        <v>2.7783012359793549E-3</v>
      </c>
      <c r="EY63" s="27">
        <f t="shared" si="303"/>
        <v>1.620312394140593E-10</v>
      </c>
      <c r="EZ63" s="27">
        <f t="shared" si="303"/>
        <v>5.0223617399435036E-8</v>
      </c>
      <c r="FA63" s="27">
        <f t="shared" si="303"/>
        <v>1.607764602791719E-11</v>
      </c>
      <c r="FB63" s="27">
        <f t="shared" si="303"/>
        <v>1.9502477119786937E-4</v>
      </c>
      <c r="FC63" s="27">
        <f t="shared" si="303"/>
        <v>2.0608964729146162E-8</v>
      </c>
      <c r="FD63" s="27">
        <f t="shared" si="303"/>
        <v>6.3555042373344948E-8</v>
      </c>
      <c r="FE63" s="27">
        <f t="shared" si="303"/>
        <v>4.4168544427375684E-7</v>
      </c>
      <c r="FF63" s="27">
        <f t="shared" si="303"/>
        <v>5.5777989316779235E-18</v>
      </c>
      <c r="FG63" s="27">
        <f t="shared" si="303"/>
        <v>4.3829924096182164E-4</v>
      </c>
      <c r="FH63" s="27">
        <f t="shared" si="303"/>
        <v>0.231457683432477</v>
      </c>
      <c r="FI63" s="27">
        <f t="shared" si="303"/>
        <v>5.9198838439055595E-5</v>
      </c>
      <c r="FJ63" s="27">
        <f t="shared" si="303"/>
        <v>4.2253127929694772E-8</v>
      </c>
      <c r="FK63" s="27">
        <f t="shared" si="303"/>
        <v>8.3546157327672174E-6</v>
      </c>
      <c r="FL63" s="27">
        <f t="shared" si="303"/>
        <v>3.197947632374083</v>
      </c>
      <c r="FM63" s="27">
        <f t="shared" si="303"/>
        <v>2.5789180632158883E-6</v>
      </c>
      <c r="FN63" s="27">
        <f t="shared" si="303"/>
        <v>3.4532458882552349E-8</v>
      </c>
      <c r="FO63" s="27">
        <f t="shared" si="303"/>
        <v>5.0533936352308072E-4</v>
      </c>
      <c r="FP63" s="27">
        <f t="shared" si="303"/>
        <v>0.17314692949527641</v>
      </c>
      <c r="FQ63" s="27">
        <f t="shared" si="303"/>
        <v>0.16031210927047593</v>
      </c>
      <c r="FR63" s="27">
        <f t="shared" si="303"/>
        <v>4.3636199057127444E-5</v>
      </c>
      <c r="FS63" s="27">
        <f t="shared" si="303"/>
        <v>1.7272257012537304E-2</v>
      </c>
      <c r="FT63" s="27">
        <f t="shared" si="303"/>
        <v>6.0458853457456898E-10</v>
      </c>
      <c r="FU63" s="27">
        <f t="shared" si="303"/>
        <v>0.49916156095993086</v>
      </c>
      <c r="FV63" s="27">
        <f t="shared" si="303"/>
        <v>2.4415224070856679E-3</v>
      </c>
      <c r="FW63" s="27">
        <f t="shared" si="303"/>
        <v>9.7057678746819678E-4</v>
      </c>
      <c r="FX63" s="27">
        <f t="shared" si="303"/>
        <v>4.0133578437041235E-7</v>
      </c>
      <c r="FY63" s="27">
        <f t="shared" si="303"/>
        <v>7.8753978748637039E-8</v>
      </c>
      <c r="FZ63" s="27">
        <f t="shared" si="303"/>
        <v>9.03289048545343E-11</v>
      </c>
      <c r="GA63" s="27">
        <f t="shared" si="303"/>
        <v>1.1674714929204783E-9</v>
      </c>
      <c r="GB63" s="27">
        <f t="shared" si="303"/>
        <v>2.8783621849067938E-9</v>
      </c>
      <c r="GC63" s="27">
        <f t="shared" si="303"/>
        <v>4.9216253782094286E-8</v>
      </c>
      <c r="GD63" s="27">
        <f t="shared" si="303"/>
        <v>0.10410323110032299</v>
      </c>
      <c r="GE63" s="27">
        <f t="shared" si="303"/>
        <v>1.9031111213929711E-13</v>
      </c>
      <c r="GF63" s="27">
        <f t="shared" si="303"/>
        <v>1.0527655239639592E-6</v>
      </c>
      <c r="GG63" s="27">
        <f t="shared" si="303"/>
        <v>1.6711922866123453E-24</v>
      </c>
      <c r="GH63" s="27">
        <f t="shared" si="303"/>
        <v>2.2622392278517426E-2</v>
      </c>
      <c r="GI63" s="27">
        <f t="shared" si="303"/>
        <v>1.8491508196064142E-12</v>
      </c>
      <c r="GJ63" s="27">
        <f t="shared" si="303"/>
        <v>3.5973259876127577E-9</v>
      </c>
      <c r="GK63" s="27">
        <f t="shared" si="303"/>
        <v>8.5866078203670093E-6</v>
      </c>
      <c r="GL63" s="27">
        <f t="shared" si="303"/>
        <v>3.4199761597371237E-5</v>
      </c>
      <c r="GM63" s="27">
        <f t="shared" ref="GM63:IX63" si="304">GM62^4</f>
        <v>0.17092876187231748</v>
      </c>
      <c r="GN63" s="27">
        <f t="shared" si="304"/>
        <v>1.392262282346962E-5</v>
      </c>
      <c r="GO63" s="27">
        <f t="shared" si="304"/>
        <v>5.6187303205674543E-3</v>
      </c>
      <c r="GP63" s="27">
        <f t="shared" si="304"/>
        <v>1.0607380817412197E-19</v>
      </c>
      <c r="GQ63" s="27">
        <f t="shared" si="304"/>
        <v>1.158492465635967E-3</v>
      </c>
      <c r="GR63" s="27">
        <f t="shared" si="304"/>
        <v>4.52910745602954E-4</v>
      </c>
      <c r="GS63" s="27">
        <f t="shared" si="304"/>
        <v>8.8971772232506706E-10</v>
      </c>
      <c r="GT63" s="27">
        <f t="shared" si="304"/>
        <v>1.8472833326522603E-5</v>
      </c>
      <c r="GU63" s="27">
        <f t="shared" si="304"/>
        <v>1.5671573392903074E-3</v>
      </c>
      <c r="GV63" s="27">
        <f t="shared" si="304"/>
        <v>1.1838263917332097E-11</v>
      </c>
      <c r="GW63" s="27">
        <f t="shared" si="304"/>
        <v>1.0388481939757675E-3</v>
      </c>
      <c r="GX63" s="27">
        <f t="shared" si="304"/>
        <v>9.4189726635584723E-4</v>
      </c>
      <c r="GY63" s="27">
        <f t="shared" si="304"/>
        <v>1.8510529558878358E-2</v>
      </c>
      <c r="GZ63" s="27">
        <f t="shared" si="304"/>
        <v>5.7039306269070548E-8</v>
      </c>
      <c r="HA63" s="27">
        <f t="shared" si="304"/>
        <v>1.4407980988053955E-5</v>
      </c>
      <c r="HB63" s="27">
        <f t="shared" si="304"/>
        <v>4.8527042738317657E-5</v>
      </c>
      <c r="HC63" s="27">
        <f t="shared" si="304"/>
        <v>1.2819190152295076E-3</v>
      </c>
      <c r="HD63" s="27">
        <f t="shared" si="304"/>
        <v>2.3996093170294223E-3</v>
      </c>
      <c r="HE63" s="27">
        <f t="shared" si="304"/>
        <v>4.571808216764202E-8</v>
      </c>
      <c r="HF63" s="27">
        <f t="shared" si="304"/>
        <v>3.6735466214050266E-3</v>
      </c>
      <c r="HG63" s="27">
        <f t="shared" si="304"/>
        <v>5.7401786225062205E-4</v>
      </c>
      <c r="HH63" s="27">
        <f t="shared" si="304"/>
        <v>1.8084970305554807E-3</v>
      </c>
      <c r="HI63" s="27">
        <f t="shared" si="304"/>
        <v>3.3438179513482676E-4</v>
      </c>
      <c r="HJ63" s="27">
        <f t="shared" si="304"/>
        <v>4.1255298780864278</v>
      </c>
      <c r="HK63" s="27">
        <f t="shared" si="304"/>
        <v>6.9219918776931305E-7</v>
      </c>
      <c r="HL63" s="27">
        <f t="shared" si="304"/>
        <v>1.2244894693176487E-5</v>
      </c>
      <c r="HM63" s="27">
        <f t="shared" si="304"/>
        <v>6.3690409310256925E-7</v>
      </c>
      <c r="HN63" s="27">
        <f t="shared" si="304"/>
        <v>5.8932861554657161E-21</v>
      </c>
      <c r="HO63" s="27">
        <f t="shared" si="304"/>
        <v>2.4946958602783631E-10</v>
      </c>
      <c r="HP63" s="27">
        <f t="shared" si="304"/>
        <v>9.2988217575055748E-5</v>
      </c>
      <c r="HQ63" s="27">
        <f t="shared" si="304"/>
        <v>3.9954136160034701E-5</v>
      </c>
      <c r="HR63" s="27">
        <f t="shared" si="304"/>
        <v>6.7184635698768989E-6</v>
      </c>
      <c r="HS63" s="27">
        <f t="shared" si="304"/>
        <v>9.4051926239565274E-4</v>
      </c>
      <c r="HT63" s="27">
        <f t="shared" si="304"/>
        <v>1.4614475747334403E-2</v>
      </c>
      <c r="HU63" s="27">
        <f t="shared" si="304"/>
        <v>3.2585580403593104E-12</v>
      </c>
      <c r="HV63" s="27">
        <f t="shared" si="304"/>
        <v>7.3724370534888566E-5</v>
      </c>
      <c r="HW63" s="27">
        <f t="shared" si="304"/>
        <v>8.2443125869815256E-4</v>
      </c>
      <c r="HX63" s="27">
        <f t="shared" si="304"/>
        <v>1.4426244898863587E-6</v>
      </c>
      <c r="HY63" s="27">
        <f t="shared" si="304"/>
        <v>7.3310971917145812E-7</v>
      </c>
      <c r="HZ63" s="27">
        <f t="shared" si="304"/>
        <v>2.1302420660681206E-4</v>
      </c>
      <c r="IA63" s="27">
        <f t="shared" si="304"/>
        <v>4.6116927701824839E-4</v>
      </c>
      <c r="IB63" s="27">
        <f t="shared" si="304"/>
        <v>4.6199229044078909E-3</v>
      </c>
      <c r="IC63" s="27">
        <f t="shared" si="304"/>
        <v>1.0528855998524578E-8</v>
      </c>
      <c r="ID63" s="27">
        <f t="shared" si="304"/>
        <v>8.3521728723760769E-4</v>
      </c>
      <c r="IE63" s="27">
        <f t="shared" si="304"/>
        <v>0.24967471293392332</v>
      </c>
      <c r="IF63" s="27">
        <f t="shared" si="304"/>
        <v>2.2805215272216537E-3</v>
      </c>
      <c r="IG63" s="27">
        <f t="shared" si="304"/>
        <v>2.105790582885572E-3</v>
      </c>
      <c r="IH63" s="27">
        <f t="shared" si="304"/>
        <v>1.5001489393595733E-9</v>
      </c>
      <c r="II63" s="27">
        <f t="shared" si="304"/>
        <v>1.3250671575712145E-5</v>
      </c>
      <c r="IJ63" s="27">
        <f t="shared" si="304"/>
        <v>2.6853671987517643E-13</v>
      </c>
      <c r="IK63" s="27">
        <f t="shared" si="304"/>
        <v>1.3397565716199733E-10</v>
      </c>
      <c r="IL63" s="27">
        <f t="shared" si="304"/>
        <v>2.5386974718125911E-6</v>
      </c>
      <c r="IM63" s="27">
        <f t="shared" si="304"/>
        <v>8.6187489642918641E-4</v>
      </c>
      <c r="IN63" s="27">
        <f t="shared" si="304"/>
        <v>4.9746174769406556E-5</v>
      </c>
      <c r="IO63" s="27">
        <f t="shared" si="304"/>
        <v>9.8980810612776544E-4</v>
      </c>
      <c r="IP63" s="27">
        <f t="shared" si="304"/>
        <v>0.49862979843986771</v>
      </c>
      <c r="IQ63" s="27">
        <f t="shared" si="304"/>
        <v>3.3718510537408786E-17</v>
      </c>
      <c r="IR63" s="27">
        <f t="shared" si="304"/>
        <v>3.0387740384849884E-3</v>
      </c>
      <c r="IS63" s="27">
        <f t="shared" si="304"/>
        <v>9.8284657599966745E-5</v>
      </c>
      <c r="IT63" s="27">
        <f t="shared" si="304"/>
        <v>1.5436746096412013E-8</v>
      </c>
      <c r="IU63" s="27">
        <f t="shared" si="304"/>
        <v>1.1627783929975919E-6</v>
      </c>
      <c r="IV63" s="27">
        <f t="shared" si="304"/>
        <v>0.19450461855254494</v>
      </c>
      <c r="IW63" s="27">
        <f t="shared" si="304"/>
        <v>3.0428351572793309E-7</v>
      </c>
      <c r="IX63" s="27">
        <f t="shared" si="304"/>
        <v>5.1141792733130529E-4</v>
      </c>
      <c r="IY63" s="27">
        <f t="shared" ref="IY63:LJ63" si="305">IY62^4</f>
        <v>9.7167581224290185</v>
      </c>
      <c r="IZ63" s="27">
        <f t="shared" si="305"/>
        <v>0.114383738317804</v>
      </c>
      <c r="JA63" s="27">
        <f t="shared" si="305"/>
        <v>1.21882447195151E-4</v>
      </c>
      <c r="JB63" s="27">
        <f t="shared" si="305"/>
        <v>0.29486720615763073</v>
      </c>
      <c r="JC63" s="27">
        <f t="shared" si="305"/>
        <v>8.2127487750278859E-10</v>
      </c>
      <c r="JD63" s="27">
        <f t="shared" si="305"/>
        <v>0.33955180085033482</v>
      </c>
      <c r="JE63" s="27">
        <f t="shared" si="305"/>
        <v>0.23337784206109563</v>
      </c>
      <c r="JF63" s="27">
        <f t="shared" si="305"/>
        <v>2.1252561112724356E-3</v>
      </c>
      <c r="JG63" s="27">
        <f t="shared" si="305"/>
        <v>2.9667372976670308E-4</v>
      </c>
      <c r="JH63" s="27">
        <f t="shared" si="305"/>
        <v>3.0911731112620147E-8</v>
      </c>
      <c r="JI63" s="27">
        <f t="shared" si="305"/>
        <v>1.7042772963432437E-11</v>
      </c>
      <c r="JJ63" s="27">
        <f t="shared" si="305"/>
        <v>1.0191854613759772E-4</v>
      </c>
      <c r="JK63" s="27">
        <f t="shared" si="305"/>
        <v>5.5534455806893245E-7</v>
      </c>
      <c r="JL63" s="27">
        <f t="shared" si="305"/>
        <v>1.7812592274066787E-6</v>
      </c>
      <c r="JM63" s="27">
        <f t="shared" si="305"/>
        <v>2.1456466080460639E-2</v>
      </c>
      <c r="JN63" s="27">
        <f t="shared" si="305"/>
        <v>2.1232422522225543E-6</v>
      </c>
      <c r="JO63" s="27">
        <f t="shared" si="305"/>
        <v>37.081898845630278</v>
      </c>
      <c r="JP63" s="27">
        <f t="shared" si="305"/>
        <v>9.8258391116568379E-5</v>
      </c>
      <c r="JQ63" s="27">
        <f t="shared" si="305"/>
        <v>3.2145719344951581E-9</v>
      </c>
      <c r="JR63" s="27">
        <f t="shared" si="305"/>
        <v>5.817841711906405E-8</v>
      </c>
      <c r="JS63" s="27">
        <f t="shared" si="305"/>
        <v>0.30000620658299104</v>
      </c>
      <c r="JT63" s="27">
        <f t="shared" si="305"/>
        <v>4.7849090140613687E-12</v>
      </c>
      <c r="JU63" s="27">
        <f t="shared" si="305"/>
        <v>1.6533798491057301E-3</v>
      </c>
      <c r="JV63" s="27">
        <f t="shared" si="305"/>
        <v>2.6630211077750964E-3</v>
      </c>
      <c r="JW63" s="27">
        <f t="shared" si="305"/>
        <v>0.40903605339380184</v>
      </c>
      <c r="JX63" s="27">
        <f t="shared" si="305"/>
        <v>5.350678085823935E-4</v>
      </c>
      <c r="JY63" s="27">
        <f t="shared" si="305"/>
        <v>7.6653550506663207E-6</v>
      </c>
      <c r="JZ63" s="27">
        <f t="shared" si="305"/>
        <v>3.6803208834446844E-12</v>
      </c>
      <c r="KA63" s="27">
        <f t="shared" si="305"/>
        <v>1.2775555988554482E-3</v>
      </c>
      <c r="KB63" s="27">
        <f t="shared" si="305"/>
        <v>3.4392950162339262E-5</v>
      </c>
      <c r="KC63" s="27">
        <f t="shared" si="305"/>
        <v>2.5409159991998387E-11</v>
      </c>
      <c r="KD63" s="27">
        <f t="shared" si="305"/>
        <v>3.398528563318097E-7</v>
      </c>
      <c r="KE63" s="27">
        <f t="shared" si="305"/>
        <v>2.1176535947346167E-3</v>
      </c>
      <c r="KF63" s="27">
        <f t="shared" si="305"/>
        <v>1.5835608234098192E-5</v>
      </c>
      <c r="KG63" s="27">
        <f t="shared" si="305"/>
        <v>0.3212358731586647</v>
      </c>
      <c r="KH63" s="27">
        <f t="shared" si="305"/>
        <v>4.1180025527067888E-5</v>
      </c>
      <c r="KI63" s="27">
        <f t="shared" si="305"/>
        <v>2.136316307807893E-6</v>
      </c>
      <c r="KJ63" s="27">
        <f t="shared" si="305"/>
        <v>2.1012727669192641E-5</v>
      </c>
      <c r="KK63" s="27">
        <f t="shared" si="305"/>
        <v>2.7302757957858164E-14</v>
      </c>
      <c r="KL63" s="27">
        <f t="shared" si="305"/>
        <v>1.43703231118923E-3</v>
      </c>
      <c r="KM63" s="27">
        <f t="shared" si="305"/>
        <v>3.3703524162320806E-5</v>
      </c>
      <c r="KN63" s="27">
        <f t="shared" si="305"/>
        <v>0.33173327339454778</v>
      </c>
      <c r="KO63" s="27">
        <f t="shared" si="305"/>
        <v>2.016705225811545</v>
      </c>
      <c r="KP63" s="27">
        <f t="shared" si="305"/>
        <v>3.58743287963704E-6</v>
      </c>
      <c r="KQ63" s="27">
        <f t="shared" si="305"/>
        <v>4.0786482332458114E-3</v>
      </c>
      <c r="KR63" s="27">
        <f t="shared" si="305"/>
        <v>4.8855596521616151E-8</v>
      </c>
      <c r="KS63" s="27">
        <f t="shared" si="305"/>
        <v>2.7133931225094216E-3</v>
      </c>
      <c r="KT63" s="27">
        <f t="shared" si="305"/>
        <v>8.8030714300945312E-4</v>
      </c>
      <c r="KU63" s="27">
        <f t="shared" si="305"/>
        <v>5.884035245800559E-5</v>
      </c>
      <c r="KV63" s="27">
        <f t="shared" si="305"/>
        <v>8.7599806055179937E-4</v>
      </c>
      <c r="KW63" s="27">
        <f t="shared" si="305"/>
        <v>5.2862898877768343E-2</v>
      </c>
      <c r="KX63" s="27">
        <f t="shared" si="305"/>
        <v>2.3401400064131251E-8</v>
      </c>
      <c r="KY63" s="27">
        <f t="shared" si="305"/>
        <v>1.5159119397215834E-2</v>
      </c>
      <c r="KZ63" s="27">
        <f t="shared" si="305"/>
        <v>1.1492449727269669E-3</v>
      </c>
      <c r="LA63" s="27">
        <f t="shared" si="305"/>
        <v>1.6331345535390858E-4</v>
      </c>
      <c r="LB63" s="27">
        <f t="shared" si="305"/>
        <v>1.5152615353054242E-6</v>
      </c>
      <c r="LC63" s="27">
        <f t="shared" si="305"/>
        <v>1.9050544799731811E-10</v>
      </c>
      <c r="LD63" s="27">
        <f t="shared" si="305"/>
        <v>3.050219454966396E-3</v>
      </c>
      <c r="LE63" s="27">
        <f t="shared" si="305"/>
        <v>0.22626686610218996</v>
      </c>
      <c r="LF63" s="27">
        <f t="shared" si="305"/>
        <v>1.0292695658815076E-3</v>
      </c>
      <c r="LG63" s="27">
        <f t="shared" si="305"/>
        <v>1.0332050628319967E-9</v>
      </c>
      <c r="LH63" s="27">
        <f t="shared" si="305"/>
        <v>1.1967782098687809E-4</v>
      </c>
      <c r="LI63" s="27">
        <f t="shared" si="305"/>
        <v>9.1665517442645253E-13</v>
      </c>
      <c r="LJ63" s="27">
        <f t="shared" si="305"/>
        <v>2.923035567298783E-10</v>
      </c>
      <c r="LK63" s="27">
        <f t="shared" ref="LK63:NV63" si="306">LK62^4</f>
        <v>1.7330254294595225E-8</v>
      </c>
      <c r="LL63" s="27">
        <f t="shared" si="306"/>
        <v>3.0677700975003162</v>
      </c>
      <c r="LM63" s="27">
        <f t="shared" si="306"/>
        <v>4.0094958330910263E-6</v>
      </c>
      <c r="LN63" s="27">
        <f t="shared" si="306"/>
        <v>5.3975624880786242E-3</v>
      </c>
      <c r="LO63" s="27">
        <f t="shared" si="306"/>
        <v>0.2294832264667013</v>
      </c>
      <c r="LP63" s="27">
        <f t="shared" si="306"/>
        <v>1.098893103483012E-3</v>
      </c>
      <c r="LQ63" s="27">
        <f t="shared" si="306"/>
        <v>1.3535965726964208E-7</v>
      </c>
      <c r="LR63" s="27">
        <f t="shared" si="306"/>
        <v>2.3181694658547745E-12</v>
      </c>
      <c r="LS63" s="27">
        <f t="shared" si="306"/>
        <v>3.9875412217520711E-6</v>
      </c>
      <c r="LT63" s="27">
        <f t="shared" si="306"/>
        <v>1.3667463399028937E-4</v>
      </c>
      <c r="LU63" s="27">
        <f t="shared" si="306"/>
        <v>3.3923947563942354E-3</v>
      </c>
      <c r="LV63" s="27">
        <f t="shared" si="306"/>
        <v>5.1693987165146735</v>
      </c>
      <c r="LW63" s="27">
        <f t="shared" si="306"/>
        <v>1.1074567055689081E-5</v>
      </c>
      <c r="LX63" s="27">
        <f t="shared" si="306"/>
        <v>1.1301298841840663E-4</v>
      </c>
      <c r="LY63" s="27">
        <f t="shared" si="306"/>
        <v>0.15706900803258275</v>
      </c>
      <c r="LZ63" s="27">
        <f t="shared" si="306"/>
        <v>4.2104960113997849E-6</v>
      </c>
      <c r="MA63" s="27">
        <f t="shared" si="306"/>
        <v>9.4321755978186945E-5</v>
      </c>
      <c r="MB63" s="27">
        <f t="shared" si="306"/>
        <v>1.1804803714729524</v>
      </c>
      <c r="MC63" s="27">
        <f t="shared" si="306"/>
        <v>1.0444390596918281E-5</v>
      </c>
      <c r="MD63" s="27">
        <f t="shared" si="306"/>
        <v>2.1137915758778613E-3</v>
      </c>
      <c r="ME63" s="27">
        <f t="shared" si="306"/>
        <v>0.12792212702869732</v>
      </c>
      <c r="MF63" s="27">
        <f t="shared" si="306"/>
        <v>1.203572331684496E-2</v>
      </c>
      <c r="MG63" s="27">
        <f t="shared" si="306"/>
        <v>1.8369524175776582E-3</v>
      </c>
      <c r="MH63" s="27">
        <f t="shared" si="306"/>
        <v>2.4811826107908385E-5</v>
      </c>
      <c r="MI63" s="27">
        <f t="shared" si="306"/>
        <v>2.8836309859509333E-4</v>
      </c>
      <c r="MJ63" s="27">
        <f t="shared" si="306"/>
        <v>2.9813573595263432E-3</v>
      </c>
      <c r="MK63" s="27">
        <f t="shared" si="306"/>
        <v>1.7323332811718241E-3</v>
      </c>
      <c r="ML63" s="27">
        <f t="shared" si="306"/>
        <v>4.6038662578820628E-3</v>
      </c>
      <c r="MM63" s="27">
        <f t="shared" si="306"/>
        <v>5.1707306521357964E-6</v>
      </c>
      <c r="MN63" s="27">
        <f t="shared" si="306"/>
        <v>1.7650324058551624E-2</v>
      </c>
      <c r="MO63" s="27">
        <f t="shared" si="306"/>
        <v>2.1928025406265525E-7</v>
      </c>
      <c r="MP63" s="27">
        <f t="shared" si="306"/>
        <v>5.4178275713903205E-3</v>
      </c>
      <c r="MQ63" s="27">
        <f t="shared" si="306"/>
        <v>3.3725859271006883E-3</v>
      </c>
      <c r="MR63" s="27">
        <f t="shared" si="306"/>
        <v>2.1581561277868155E-14</v>
      </c>
      <c r="MS63" s="27">
        <f t="shared" si="306"/>
        <v>4.3097169865405058E-2</v>
      </c>
      <c r="MT63" s="27">
        <f t="shared" si="306"/>
        <v>6.6832207874445652E-11</v>
      </c>
      <c r="MU63" s="27">
        <f t="shared" si="306"/>
        <v>5.8306981935527576E-7</v>
      </c>
      <c r="MV63" s="27">
        <f t="shared" si="306"/>
        <v>1.0657943738547315E-5</v>
      </c>
      <c r="MW63" s="27">
        <f t="shared" si="306"/>
        <v>4.7332113387684021E-20</v>
      </c>
      <c r="MX63" s="27">
        <f t="shared" si="306"/>
        <v>4.4310341091687814E-4</v>
      </c>
      <c r="MY63" s="27">
        <f t="shared" si="306"/>
        <v>1.431893159569278E-7</v>
      </c>
      <c r="MZ63" s="27">
        <f t="shared" si="306"/>
        <v>4.4759026535867237E-15</v>
      </c>
      <c r="NA63" s="27">
        <f t="shared" si="306"/>
        <v>5.4362297864263366E-11</v>
      </c>
      <c r="NB63" s="27">
        <f t="shared" si="306"/>
        <v>1.8409718137038752E-6</v>
      </c>
      <c r="NC63" s="27">
        <f t="shared" si="306"/>
        <v>3.3064203507042782</v>
      </c>
      <c r="ND63" s="27">
        <f t="shared" si="306"/>
        <v>1.8732945803929449E-10</v>
      </c>
      <c r="NE63" s="27">
        <f t="shared" si="306"/>
        <v>0.12269457398096988</v>
      </c>
      <c r="NF63" s="27">
        <f t="shared" si="306"/>
        <v>5.1601162888297282E-7</v>
      </c>
      <c r="NG63" s="27">
        <f t="shared" si="306"/>
        <v>1.1874604570039015E-2</v>
      </c>
      <c r="NH63" s="27">
        <f t="shared" si="306"/>
        <v>1.4709773889941732E-7</v>
      </c>
      <c r="NI63" s="27">
        <f t="shared" si="306"/>
        <v>3.8619253473052206E-4</v>
      </c>
      <c r="NJ63" s="27">
        <f t="shared" si="306"/>
        <v>3.8784999009036084E-16</v>
      </c>
      <c r="NK63" s="27">
        <f t="shared" si="306"/>
        <v>1.6871595602138981E-5</v>
      </c>
      <c r="NL63" s="27">
        <f t="shared" si="306"/>
        <v>1.0652667306465633E-5</v>
      </c>
      <c r="NM63" s="27">
        <f t="shared" si="306"/>
        <v>3.9601117203189056E-4</v>
      </c>
      <c r="NN63" s="27">
        <f t="shared" si="306"/>
        <v>8.1162009848983422E-3</v>
      </c>
      <c r="NO63" s="27">
        <f t="shared" si="306"/>
        <v>1.3558332293007275E-13</v>
      </c>
      <c r="NP63" s="27">
        <f t="shared" si="306"/>
        <v>1.676524544561709E-4</v>
      </c>
      <c r="NQ63" s="27">
        <f t="shared" si="306"/>
        <v>4.9278530938643891E-7</v>
      </c>
      <c r="NR63" s="27">
        <f t="shared" si="306"/>
        <v>95.914982808005718</v>
      </c>
      <c r="NS63" s="27">
        <f t="shared" si="306"/>
        <v>2.0996035648630382E-12</v>
      </c>
      <c r="NT63" s="27">
        <f t="shared" si="306"/>
        <v>1.6687130507155847</v>
      </c>
      <c r="NU63" s="27">
        <f t="shared" si="306"/>
        <v>47.179569987455537</v>
      </c>
      <c r="NV63" s="27">
        <f t="shared" si="306"/>
        <v>1.0050845850487546E-6</v>
      </c>
      <c r="NW63" s="27">
        <f t="shared" ref="NW63:OK63" si="307">NW62^4</f>
        <v>4.8356729300184475E-6</v>
      </c>
      <c r="NX63" s="27">
        <f t="shared" si="307"/>
        <v>6.5516738006948945E-7</v>
      </c>
      <c r="NY63" s="27">
        <f t="shared" si="307"/>
        <v>5.7038065527658622E-3</v>
      </c>
      <c r="NZ63" s="27">
        <f t="shared" si="307"/>
        <v>1.3802127543773705E-3</v>
      </c>
      <c r="OA63" s="27">
        <f t="shared" si="307"/>
        <v>0.10079806544392063</v>
      </c>
      <c r="OB63" s="27">
        <f t="shared" si="307"/>
        <v>1.1364551413490615E-11</v>
      </c>
      <c r="OC63" s="27">
        <f t="shared" si="307"/>
        <v>1.8596490346714654E-6</v>
      </c>
      <c r="OD63" s="27">
        <f t="shared" si="307"/>
        <v>3.3171028768859607E-4</v>
      </c>
      <c r="OE63" s="27">
        <f t="shared" si="307"/>
        <v>0.14527884533477403</v>
      </c>
      <c r="OF63" s="27">
        <f t="shared" si="307"/>
        <v>4.5330825747680035E-6</v>
      </c>
      <c r="OG63" s="27">
        <f t="shared" si="307"/>
        <v>0.20109286082900715</v>
      </c>
      <c r="OH63" s="27">
        <f t="shared" si="307"/>
        <v>1.0568936359949358E-6</v>
      </c>
      <c r="OI63" s="27">
        <f t="shared" si="307"/>
        <v>2.0034882683113635E-2</v>
      </c>
      <c r="OJ63" s="27">
        <f t="shared" si="307"/>
        <v>2.3658019716058552E-2</v>
      </c>
      <c r="OK63" s="27">
        <f t="shared" si="307"/>
        <v>8.3125921782178942E-7</v>
      </c>
    </row>
    <row r="64" spans="1:401">
      <c r="A64" s="19" t="s">
        <v>1954</v>
      </c>
      <c r="B64" s="27">
        <f t="shared" ref="B64:BM64" si="308">B62^3</f>
        <v>6.7421453990368658E-5</v>
      </c>
      <c r="C64" s="27">
        <f t="shared" si="308"/>
        <v>1.8320811956793137</v>
      </c>
      <c r="D64" s="27">
        <f t="shared" si="308"/>
        <v>1.4313879615572518E-6</v>
      </c>
      <c r="E64" s="27">
        <f t="shared" si="308"/>
        <v>1.2603804520563703E-4</v>
      </c>
      <c r="F64" s="27">
        <f t="shared" si="308"/>
        <v>1.58502469117693E-4</v>
      </c>
      <c r="G64" s="27">
        <f t="shared" si="308"/>
        <v>7.9342277750530463E-3</v>
      </c>
      <c r="H64" s="27">
        <f t="shared" si="308"/>
        <v>2.8139156517264399E-3</v>
      </c>
      <c r="I64" s="27">
        <f t="shared" si="308"/>
        <v>9.555418643975809E-2</v>
      </c>
      <c r="J64" s="27">
        <f t="shared" si="308"/>
        <v>43.190855223497913</v>
      </c>
      <c r="K64" s="27">
        <f t="shared" si="308"/>
        <v>6.749831076641315E-4</v>
      </c>
      <c r="L64" s="27">
        <f t="shared" si="308"/>
        <v>3.5314253303986086E-6</v>
      </c>
      <c r="M64" s="27">
        <f t="shared" si="308"/>
        <v>1.3877274696503097</v>
      </c>
      <c r="N64" s="27">
        <f t="shared" si="308"/>
        <v>1.2511674887917545E-3</v>
      </c>
      <c r="O64" s="27">
        <f t="shared" si="308"/>
        <v>1.7501466529334968E-4</v>
      </c>
      <c r="P64" s="27">
        <f t="shared" si="308"/>
        <v>1.4114681871026013E-4</v>
      </c>
      <c r="Q64" s="27">
        <f t="shared" si="308"/>
        <v>2.2919571303109984E-3</v>
      </c>
      <c r="R64" s="27">
        <f t="shared" si="308"/>
        <v>7.2199103909600519E-5</v>
      </c>
      <c r="S64" s="27">
        <f t="shared" si="308"/>
        <v>7.5934547305004573E-3</v>
      </c>
      <c r="T64" s="27">
        <f t="shared" si="308"/>
        <v>3.82230213704308E-2</v>
      </c>
      <c r="U64" s="27">
        <f t="shared" si="308"/>
        <v>6.7610838266290944E-3</v>
      </c>
      <c r="V64" s="27">
        <f t="shared" si="308"/>
        <v>4.2366475799676507E-5</v>
      </c>
      <c r="W64" s="27">
        <f t="shared" si="308"/>
        <v>1.7642970588217322E-4</v>
      </c>
      <c r="X64" s="27">
        <f t="shared" si="308"/>
        <v>0.82113001703648913</v>
      </c>
      <c r="Y64" s="27">
        <f t="shared" si="308"/>
        <v>1.2842980081335001E-4</v>
      </c>
      <c r="Z64" s="27">
        <f t="shared" si="308"/>
        <v>3.2322076843835489E-9</v>
      </c>
      <c r="AA64" s="27">
        <f t="shared" si="308"/>
        <v>9.7270875859502455E-3</v>
      </c>
      <c r="AB64" s="27">
        <f t="shared" si="308"/>
        <v>3.2702398262837132E-4</v>
      </c>
      <c r="AC64" s="27">
        <f t="shared" si="308"/>
        <v>1.1148424678954003E-6</v>
      </c>
      <c r="AD64" s="27">
        <f t="shared" si="308"/>
        <v>1.8681992299840588E-2</v>
      </c>
      <c r="AE64" s="27">
        <f t="shared" si="308"/>
        <v>8.5329982931471593E-3</v>
      </c>
      <c r="AF64" s="27">
        <f t="shared" si="308"/>
        <v>5.6443764805006518E-3</v>
      </c>
      <c r="AG64" s="27">
        <f t="shared" si="308"/>
        <v>1.1184746914608872E-9</v>
      </c>
      <c r="AH64" s="27">
        <f t="shared" si="308"/>
        <v>6.1320833549438465E-2</v>
      </c>
      <c r="AI64" s="27">
        <f t="shared" si="308"/>
        <v>2.0027263672957547E-2</v>
      </c>
      <c r="AJ64" s="27">
        <f t="shared" si="308"/>
        <v>2.8196453572102778E-3</v>
      </c>
      <c r="AK64" s="27">
        <f t="shared" si="308"/>
        <v>0.15735535259146016</v>
      </c>
      <c r="AL64" s="27">
        <f t="shared" si="308"/>
        <v>5.3463631399046118E-5</v>
      </c>
      <c r="AM64" s="27">
        <f t="shared" si="308"/>
        <v>3.8471486173417624</v>
      </c>
      <c r="AN64" s="27">
        <f t="shared" si="308"/>
        <v>9.1693865759867477E-3</v>
      </c>
      <c r="AO64" s="27">
        <f t="shared" si="308"/>
        <v>4.1106880968964081E-8</v>
      </c>
      <c r="AP64" s="27">
        <f t="shared" si="308"/>
        <v>6.9453557751675693E-3</v>
      </c>
      <c r="AQ64" s="27">
        <f t="shared" si="308"/>
        <v>4.685104591263152E-2</v>
      </c>
      <c r="AR64" s="27">
        <f t="shared" si="308"/>
        <v>1.818511492254465</v>
      </c>
      <c r="AS64" s="27">
        <f t="shared" si="308"/>
        <v>1.7812391459456699E-6</v>
      </c>
      <c r="AT64" s="27">
        <f t="shared" si="308"/>
        <v>2.4141180867251668E-5</v>
      </c>
      <c r="AU64" s="27">
        <f t="shared" si="308"/>
        <v>0.11115228354365637</v>
      </c>
      <c r="AV64" s="27">
        <f t="shared" si="308"/>
        <v>4.9687196057695109E-3</v>
      </c>
      <c r="AW64" s="27">
        <f t="shared" si="308"/>
        <v>4.1579896136757134E-8</v>
      </c>
      <c r="AX64" s="27">
        <f t="shared" si="308"/>
        <v>1.1007794554607749E-3</v>
      </c>
      <c r="AY64" s="27">
        <f t="shared" si="308"/>
        <v>2.2430712947158911E-3</v>
      </c>
      <c r="AZ64" s="27">
        <f t="shared" si="308"/>
        <v>3.4646119351319118E-3</v>
      </c>
      <c r="BA64" s="27">
        <f t="shared" si="308"/>
        <v>1.6944656503707986E-6</v>
      </c>
      <c r="BB64" s="27">
        <f t="shared" si="308"/>
        <v>2.6064339175770351E-8</v>
      </c>
      <c r="BC64" s="27">
        <f t="shared" si="308"/>
        <v>2.6489963401210528E-2</v>
      </c>
      <c r="BD64" s="27">
        <f t="shared" si="308"/>
        <v>9.8378981994487248E-7</v>
      </c>
      <c r="BE64" s="27">
        <f t="shared" si="308"/>
        <v>3.9088673506768361E-2</v>
      </c>
      <c r="BF64" s="27">
        <f t="shared" si="308"/>
        <v>1.3464769323386257E-2</v>
      </c>
      <c r="BG64" s="27">
        <f t="shared" si="308"/>
        <v>0.7179458458577489</v>
      </c>
      <c r="BH64" s="27">
        <f t="shared" si="308"/>
        <v>7.2368856677261173E-2</v>
      </c>
      <c r="BI64" s="27">
        <f t="shared" si="308"/>
        <v>5.1374813365218331E-3</v>
      </c>
      <c r="BJ64" s="27">
        <f t="shared" si="308"/>
        <v>6.4817414631138237E-6</v>
      </c>
      <c r="BK64" s="27">
        <f t="shared" si="308"/>
        <v>8.3193850289936908E-2</v>
      </c>
      <c r="BL64" s="27">
        <f t="shared" si="308"/>
        <v>6.2418805119457763E-6</v>
      </c>
      <c r="BM64" s="27">
        <f t="shared" si="308"/>
        <v>1.2480958897959241E-5</v>
      </c>
      <c r="BN64" s="27">
        <f t="shared" ref="BN64:DY64" si="309">BN62^3</f>
        <v>1.5715063894694157E-2</v>
      </c>
      <c r="BO64" s="27">
        <f t="shared" si="309"/>
        <v>9.7002744495808587E-3</v>
      </c>
      <c r="BP64" s="27">
        <f t="shared" si="309"/>
        <v>7.4626335091199083E-6</v>
      </c>
      <c r="BQ64" s="27">
        <f t="shared" si="309"/>
        <v>6.5709615608356894E-8</v>
      </c>
      <c r="BR64" s="27">
        <f t="shared" si="309"/>
        <v>1.3976857201439545</v>
      </c>
      <c r="BS64" s="27">
        <f t="shared" si="309"/>
        <v>4.5157565794838347E-6</v>
      </c>
      <c r="BT64" s="27">
        <f t="shared" si="309"/>
        <v>6.8226975688610546E-5</v>
      </c>
      <c r="BU64" s="27">
        <f t="shared" si="309"/>
        <v>4.7584697824132509E-3</v>
      </c>
      <c r="BV64" s="27">
        <f t="shared" si="309"/>
        <v>6.8584330484422621E-3</v>
      </c>
      <c r="BW64" s="27">
        <f t="shared" si="309"/>
        <v>1.7783553880891347E-4</v>
      </c>
      <c r="BX64" s="27">
        <f t="shared" si="309"/>
        <v>5.1176290366879172E-2</v>
      </c>
      <c r="BY64" s="27">
        <f t="shared" si="309"/>
        <v>6.040560358457547E-3</v>
      </c>
      <c r="BZ64" s="27">
        <f t="shared" si="309"/>
        <v>3.2507184449673251E-2</v>
      </c>
      <c r="CA64" s="27">
        <f t="shared" si="309"/>
        <v>8.4604777556800148E-4</v>
      </c>
      <c r="CB64" s="27">
        <f t="shared" si="309"/>
        <v>7.3165293942079707E-4</v>
      </c>
      <c r="CC64" s="27">
        <f t="shared" si="309"/>
        <v>3.2199438128802842E-4</v>
      </c>
      <c r="CD64" s="27">
        <f t="shared" si="309"/>
        <v>0.25213098500546738</v>
      </c>
      <c r="CE64" s="27">
        <f t="shared" si="309"/>
        <v>4.9848234356241714E-12</v>
      </c>
      <c r="CF64" s="27">
        <f t="shared" si="309"/>
        <v>0.22095335127249011</v>
      </c>
      <c r="CG64" s="27">
        <f t="shared" si="309"/>
        <v>6.9095597212380923E-4</v>
      </c>
      <c r="CH64" s="27">
        <f t="shared" si="309"/>
        <v>1.3339013871572463</v>
      </c>
      <c r="CI64" s="27">
        <f t="shared" si="309"/>
        <v>3.1129077244454123E-3</v>
      </c>
      <c r="CJ64" s="27">
        <f t="shared" si="309"/>
        <v>0.17375091020222602</v>
      </c>
      <c r="CK64" s="27">
        <f t="shared" si="309"/>
        <v>3.773251041593137E-3</v>
      </c>
      <c r="CL64" s="27">
        <f t="shared" si="309"/>
        <v>1.2070100681073784E-3</v>
      </c>
      <c r="CM64" s="27">
        <f t="shared" si="309"/>
        <v>6.0908098031415742E-5</v>
      </c>
      <c r="CN64" s="27">
        <f t="shared" si="309"/>
        <v>1.4135373141562158E-4</v>
      </c>
      <c r="CO64" s="27">
        <f t="shared" si="309"/>
        <v>1.8816177416501491E-5</v>
      </c>
      <c r="CP64" s="27">
        <f t="shared" si="309"/>
        <v>1.1868222372112E-3</v>
      </c>
      <c r="CQ64" s="27">
        <f t="shared" si="309"/>
        <v>0.26411754469960119</v>
      </c>
      <c r="CR64" s="27">
        <f t="shared" si="309"/>
        <v>0.94845256905060493</v>
      </c>
      <c r="CS64" s="27">
        <f t="shared" si="309"/>
        <v>1.1691987450513223E-3</v>
      </c>
      <c r="CT64" s="27">
        <f t="shared" si="309"/>
        <v>1.5763276675085463E-14</v>
      </c>
      <c r="CU64" s="27">
        <f t="shared" si="309"/>
        <v>1.9492649003427509E-6</v>
      </c>
      <c r="CV64" s="27">
        <f t="shared" si="309"/>
        <v>0.15150820554369979</v>
      </c>
      <c r="CW64" s="27">
        <f t="shared" si="309"/>
        <v>5.5342495747376774E-3</v>
      </c>
      <c r="CX64" s="27">
        <f t="shared" si="309"/>
        <v>1.1437544694829602E-3</v>
      </c>
      <c r="CY64" s="27">
        <f t="shared" si="309"/>
        <v>1.0524658859909025E-2</v>
      </c>
      <c r="CZ64" s="27">
        <f t="shared" si="309"/>
        <v>6.6733130686449184E-5</v>
      </c>
      <c r="DA64" s="27">
        <f t="shared" si="309"/>
        <v>8.897729739657273E-2</v>
      </c>
      <c r="DB64" s="27">
        <f t="shared" si="309"/>
        <v>3.7775284224990884E-5</v>
      </c>
      <c r="DC64" s="27">
        <f t="shared" si="309"/>
        <v>0.19922337456336192</v>
      </c>
      <c r="DD64" s="27">
        <f t="shared" si="309"/>
        <v>2.4743772193346317E-7</v>
      </c>
      <c r="DE64" s="27">
        <f t="shared" si="309"/>
        <v>3.9436235261717503E-5</v>
      </c>
      <c r="DF64" s="27">
        <f t="shared" si="309"/>
        <v>1.365702610763273</v>
      </c>
      <c r="DG64" s="27">
        <f t="shared" si="309"/>
        <v>1.8462623731160536E-7</v>
      </c>
      <c r="DH64" s="27">
        <f t="shared" si="309"/>
        <v>2.0735301623802087E-3</v>
      </c>
      <c r="DI64" s="27">
        <f t="shared" si="309"/>
        <v>1.6937223416164731E-4</v>
      </c>
      <c r="DJ64" s="27">
        <f t="shared" si="309"/>
        <v>4.5885353231999545E-7</v>
      </c>
      <c r="DK64" s="27">
        <f t="shared" si="309"/>
        <v>1.5413692566352896E-4</v>
      </c>
      <c r="DL64" s="27">
        <f t="shared" si="309"/>
        <v>7.2962256903659473E-4</v>
      </c>
      <c r="DM64" s="27">
        <f t="shared" si="309"/>
        <v>5.4425410108293291E-4</v>
      </c>
      <c r="DN64" s="27">
        <f t="shared" si="309"/>
        <v>8.5227402324548299E-5</v>
      </c>
      <c r="DO64" s="27">
        <f t="shared" si="309"/>
        <v>1.822988057415857E-8</v>
      </c>
      <c r="DP64" s="27">
        <f t="shared" si="309"/>
        <v>5.9730109816394164</v>
      </c>
      <c r="DQ64" s="27">
        <f t="shared" si="309"/>
        <v>4.9552239594842389E-2</v>
      </c>
      <c r="DR64" s="27">
        <f t="shared" si="309"/>
        <v>6.3280552225888909E-3</v>
      </c>
      <c r="DS64" s="27">
        <f t="shared" si="309"/>
        <v>2.6168166324016428E-2</v>
      </c>
      <c r="DT64" s="27">
        <f t="shared" si="309"/>
        <v>7.3099309169139935E-6</v>
      </c>
      <c r="DU64" s="27">
        <f t="shared" si="309"/>
        <v>9.5214151021357585E-9</v>
      </c>
      <c r="DV64" s="27">
        <f t="shared" si="309"/>
        <v>6.0712362497623672E-5</v>
      </c>
      <c r="DW64" s="27">
        <f t="shared" si="309"/>
        <v>8.0151523630490746E-6</v>
      </c>
      <c r="DX64" s="27">
        <f t="shared" si="309"/>
        <v>8.0901633963119336E-4</v>
      </c>
      <c r="DY64" s="27">
        <f t="shared" si="309"/>
        <v>7.3954508811006612</v>
      </c>
      <c r="DZ64" s="27">
        <f t="shared" ref="DZ64:GK64" si="310">DZ62^3</f>
        <v>2.8430812710802689E-4</v>
      </c>
      <c r="EA64" s="27">
        <f t="shared" si="310"/>
        <v>0.15186607218854065</v>
      </c>
      <c r="EB64" s="27">
        <f t="shared" si="310"/>
        <v>0.22854927948398074</v>
      </c>
      <c r="EC64" s="27">
        <f t="shared" si="310"/>
        <v>1.5174341011614674</v>
      </c>
      <c r="ED64" s="27">
        <f t="shared" si="310"/>
        <v>5.7745672852678746E-4</v>
      </c>
      <c r="EE64" s="27">
        <f t="shared" si="310"/>
        <v>0.12452954613965395</v>
      </c>
      <c r="EF64" s="27">
        <f t="shared" si="310"/>
        <v>4.1533873279397584E-3</v>
      </c>
      <c r="EG64" s="27">
        <f t="shared" si="310"/>
        <v>2.4424085869827649E-2</v>
      </c>
      <c r="EH64" s="27">
        <f t="shared" si="310"/>
        <v>3.8196242213906037E-4</v>
      </c>
      <c r="EI64" s="27">
        <f t="shared" si="310"/>
        <v>1.1659922574501164E-3</v>
      </c>
      <c r="EJ64" s="27">
        <f t="shared" si="310"/>
        <v>2.7105314604329942E-5</v>
      </c>
      <c r="EK64" s="27">
        <f t="shared" si="310"/>
        <v>5.6504478725529282E-8</v>
      </c>
      <c r="EL64" s="27">
        <f t="shared" si="310"/>
        <v>4.434576955515575E-7</v>
      </c>
      <c r="EM64" s="27">
        <f t="shared" si="310"/>
        <v>5.2818738691008242</v>
      </c>
      <c r="EN64" s="27">
        <f t="shared" si="310"/>
        <v>4.6690185125369466E-14</v>
      </c>
      <c r="EO64" s="27">
        <f t="shared" si="310"/>
        <v>6.244017368161475E-4</v>
      </c>
      <c r="EP64" s="27">
        <f t="shared" si="310"/>
        <v>1.8980241720495313E-4</v>
      </c>
      <c r="EQ64" s="27">
        <f t="shared" si="310"/>
        <v>9.300020064323281E-6</v>
      </c>
      <c r="ER64" s="27">
        <f t="shared" si="310"/>
        <v>17.892268285375081</v>
      </c>
      <c r="ES64" s="27">
        <f t="shared" si="310"/>
        <v>7.2145532664515333E-8</v>
      </c>
      <c r="ET64" s="27">
        <f t="shared" si="310"/>
        <v>3.5977156744572839E-3</v>
      </c>
      <c r="EU64" s="27">
        <f t="shared" si="310"/>
        <v>1.6868770697988382E-3</v>
      </c>
      <c r="EV64" s="27">
        <f t="shared" si="310"/>
        <v>0.11370093433098775</v>
      </c>
      <c r="EW64" s="27">
        <f t="shared" si="310"/>
        <v>4.2117708870044427E-6</v>
      </c>
      <c r="EX64" s="27">
        <f t="shared" si="310"/>
        <v>1.2101368868036342E-2</v>
      </c>
      <c r="EY64" s="27">
        <f t="shared" si="310"/>
        <v>4.5414973543236721E-8</v>
      </c>
      <c r="EZ64" s="27">
        <f t="shared" si="310"/>
        <v>3.3549109140942234E-6</v>
      </c>
      <c r="FA64" s="27">
        <f t="shared" si="310"/>
        <v>8.0290996332770002E-9</v>
      </c>
      <c r="FB64" s="27">
        <f t="shared" si="310"/>
        <v>1.6503168457731249E-3</v>
      </c>
      <c r="FC64" s="27">
        <f t="shared" si="310"/>
        <v>1.7200541998561416E-6</v>
      </c>
      <c r="FD64" s="27">
        <f t="shared" si="310"/>
        <v>4.0027872655907207E-6</v>
      </c>
      <c r="FE64" s="27">
        <f t="shared" si="310"/>
        <v>1.7133055254743662E-5</v>
      </c>
      <c r="FF64" s="27">
        <f t="shared" si="310"/>
        <v>1.1477495762168175E-13</v>
      </c>
      <c r="FG64" s="27">
        <f t="shared" si="310"/>
        <v>3.0292006330591018E-3</v>
      </c>
      <c r="FH64" s="27">
        <f t="shared" si="310"/>
        <v>0.3336980751873192</v>
      </c>
      <c r="FI64" s="27">
        <f t="shared" si="310"/>
        <v>6.7489294618006677E-4</v>
      </c>
      <c r="FJ64" s="27">
        <f t="shared" si="310"/>
        <v>2.9470950870053505E-6</v>
      </c>
      <c r="FK64" s="27">
        <f t="shared" si="310"/>
        <v>1.5539779767657645E-4</v>
      </c>
      <c r="FL64" s="27">
        <f t="shared" si="310"/>
        <v>2.3914070806272605</v>
      </c>
      <c r="FM64" s="27">
        <f t="shared" si="310"/>
        <v>6.4354387029095093E-5</v>
      </c>
      <c r="FN64" s="27">
        <f t="shared" si="310"/>
        <v>2.5332066972107382E-6</v>
      </c>
      <c r="FO64" s="27">
        <f t="shared" si="310"/>
        <v>3.3704457930710235E-3</v>
      </c>
      <c r="FP64" s="27">
        <f t="shared" si="310"/>
        <v>0.26841766606853762</v>
      </c>
      <c r="FQ64" s="27">
        <f t="shared" si="310"/>
        <v>0.2533522387044389</v>
      </c>
      <c r="FR64" s="27">
        <f t="shared" si="310"/>
        <v>5.368898401652254E-4</v>
      </c>
      <c r="FS64" s="27">
        <f t="shared" si="310"/>
        <v>4.7644395245688365E-2</v>
      </c>
      <c r="FT64" s="27">
        <f t="shared" si="310"/>
        <v>1.2192560807651631E-7</v>
      </c>
      <c r="FU64" s="27">
        <f t="shared" si="310"/>
        <v>0.59385559238986907</v>
      </c>
      <c r="FV64" s="27">
        <f t="shared" si="310"/>
        <v>1.0983620924870119E-2</v>
      </c>
      <c r="FW64" s="27">
        <f t="shared" si="310"/>
        <v>5.4988569935354647E-3</v>
      </c>
      <c r="FX64" s="27">
        <f t="shared" si="310"/>
        <v>1.5945234602191231E-5</v>
      </c>
      <c r="FY64" s="27">
        <f t="shared" si="310"/>
        <v>4.7011529183954827E-6</v>
      </c>
      <c r="FZ64" s="27">
        <f t="shared" si="310"/>
        <v>2.930016450301137E-8</v>
      </c>
      <c r="GA64" s="27">
        <f t="shared" si="310"/>
        <v>1.9972605028993924E-7</v>
      </c>
      <c r="GB64" s="27">
        <f t="shared" si="310"/>
        <v>3.9296971356439459E-7</v>
      </c>
      <c r="GC64" s="27">
        <f t="shared" si="310"/>
        <v>3.3043147949057098E-6</v>
      </c>
      <c r="GD64" s="27">
        <f t="shared" si="310"/>
        <v>0.18327285987569708</v>
      </c>
      <c r="GE64" s="27">
        <f t="shared" si="310"/>
        <v>2.8813638980667222E-10</v>
      </c>
      <c r="GF64" s="27">
        <f t="shared" si="310"/>
        <v>3.2866143009330777E-5</v>
      </c>
      <c r="GG64" s="27">
        <f t="shared" si="310"/>
        <v>1.469839170274033E-18</v>
      </c>
      <c r="GH64" s="27">
        <f t="shared" si="310"/>
        <v>5.8331601027726498E-2</v>
      </c>
      <c r="GI64" s="27">
        <f t="shared" si="310"/>
        <v>1.5857300298703194E-9</v>
      </c>
      <c r="GJ64" s="27">
        <f t="shared" si="310"/>
        <v>4.6449906736216515E-7</v>
      </c>
      <c r="GK64" s="27">
        <f t="shared" si="310"/>
        <v>1.5862302242673369E-4</v>
      </c>
      <c r="GL64" s="27">
        <f t="shared" ref="GL64:IW64" si="311">GL62^3</f>
        <v>4.4721597541218271E-4</v>
      </c>
      <c r="GM64" s="27">
        <f t="shared" si="311"/>
        <v>0.26583451047322842</v>
      </c>
      <c r="GN64" s="27">
        <f t="shared" si="311"/>
        <v>2.2792438592705164E-4</v>
      </c>
      <c r="GO64" s="27">
        <f t="shared" si="311"/>
        <v>2.0522423288802091E-2</v>
      </c>
      <c r="GP64" s="27">
        <f t="shared" si="311"/>
        <v>5.8776824717206903E-15</v>
      </c>
      <c r="GQ64" s="27">
        <f t="shared" si="311"/>
        <v>6.2794254706767076E-3</v>
      </c>
      <c r="GR64" s="27">
        <f t="shared" si="311"/>
        <v>3.1046272748715465E-3</v>
      </c>
      <c r="GS64" s="27">
        <f t="shared" si="311"/>
        <v>1.6290678806398716E-7</v>
      </c>
      <c r="GT64" s="27">
        <f t="shared" si="311"/>
        <v>2.8177349176273885E-4</v>
      </c>
      <c r="GU64" s="27">
        <f t="shared" si="311"/>
        <v>7.8765212800458589E-3</v>
      </c>
      <c r="GV64" s="27">
        <f t="shared" si="311"/>
        <v>6.3821353937778869E-9</v>
      </c>
      <c r="GW64" s="27">
        <f t="shared" si="311"/>
        <v>5.7864748094344385E-3</v>
      </c>
      <c r="GX64" s="27">
        <f t="shared" si="311"/>
        <v>5.3765371669565977E-3</v>
      </c>
      <c r="GY64" s="27">
        <f t="shared" si="311"/>
        <v>5.0183868045762324E-2</v>
      </c>
      <c r="GZ64" s="27">
        <f t="shared" si="311"/>
        <v>3.6908863801945646E-6</v>
      </c>
      <c r="HA64" s="27">
        <f t="shared" si="311"/>
        <v>2.3385806131513012E-4</v>
      </c>
      <c r="HB64" s="27">
        <f t="shared" si="311"/>
        <v>5.814171922262992E-4</v>
      </c>
      <c r="HC64" s="27">
        <f t="shared" si="311"/>
        <v>6.7747838292640441E-3</v>
      </c>
      <c r="HD64" s="27">
        <f t="shared" si="311"/>
        <v>1.0841900184197666E-2</v>
      </c>
      <c r="HE64" s="27">
        <f t="shared" si="311"/>
        <v>3.1265544961821637E-6</v>
      </c>
      <c r="HF64" s="27">
        <f t="shared" si="311"/>
        <v>1.4921557847575916E-2</v>
      </c>
      <c r="HG64" s="27">
        <f t="shared" si="311"/>
        <v>3.7084638955868342E-3</v>
      </c>
      <c r="HH64" s="27">
        <f t="shared" si="311"/>
        <v>8.7697729582908845E-3</v>
      </c>
      <c r="HI64" s="27">
        <f t="shared" si="311"/>
        <v>2.4727600106466338E-3</v>
      </c>
      <c r="HJ64" s="27">
        <f t="shared" si="311"/>
        <v>2.8947416012214169</v>
      </c>
      <c r="HK64" s="27">
        <f t="shared" si="311"/>
        <v>2.3997904129602431E-5</v>
      </c>
      <c r="HL64" s="27">
        <f t="shared" si="311"/>
        <v>2.0699806745947869E-4</v>
      </c>
      <c r="HM64" s="27">
        <f t="shared" si="311"/>
        <v>2.2545274630211416E-5</v>
      </c>
      <c r="HN64" s="27">
        <f t="shared" si="311"/>
        <v>6.7261747595008182E-16</v>
      </c>
      <c r="HO64" s="27">
        <f t="shared" si="311"/>
        <v>6.2771600889260007E-8</v>
      </c>
      <c r="HP64" s="27">
        <f t="shared" si="311"/>
        <v>9.4693668625936412E-4</v>
      </c>
      <c r="HQ64" s="27">
        <f t="shared" si="311"/>
        <v>5.0254077940943412E-4</v>
      </c>
      <c r="HR64" s="27">
        <f t="shared" si="311"/>
        <v>1.319630895958465E-4</v>
      </c>
      <c r="HS64" s="27">
        <f t="shared" si="311"/>
        <v>5.3706366466650321E-3</v>
      </c>
      <c r="HT64" s="27">
        <f t="shared" si="311"/>
        <v>4.2032713797470755E-2</v>
      </c>
      <c r="HU64" s="27">
        <f t="shared" si="311"/>
        <v>2.425320265614713E-9</v>
      </c>
      <c r="HV64" s="27">
        <f t="shared" si="311"/>
        <v>7.9562478730342339E-4</v>
      </c>
      <c r="HW64" s="27">
        <f t="shared" si="311"/>
        <v>4.8653696021260968E-3</v>
      </c>
      <c r="HX64" s="27">
        <f t="shared" si="311"/>
        <v>4.1626028319136354E-5</v>
      </c>
      <c r="HY64" s="27">
        <f t="shared" si="311"/>
        <v>2.5053980374312106E-5</v>
      </c>
      <c r="HZ64" s="27">
        <f t="shared" si="311"/>
        <v>1.7632817694190725E-3</v>
      </c>
      <c r="IA64" s="27">
        <f t="shared" si="311"/>
        <v>3.1469893649671743E-3</v>
      </c>
      <c r="IB64" s="27">
        <f t="shared" si="311"/>
        <v>1.7720503038357253E-2</v>
      </c>
      <c r="IC64" s="27">
        <f t="shared" si="311"/>
        <v>1.0394076035076198E-6</v>
      </c>
      <c r="ID64" s="27">
        <f t="shared" si="311"/>
        <v>4.9130321495426173E-3</v>
      </c>
      <c r="IE64" s="27">
        <f t="shared" si="311"/>
        <v>0.35320831541233144</v>
      </c>
      <c r="IF64" s="27">
        <f t="shared" si="311"/>
        <v>1.0435797231378852E-2</v>
      </c>
      <c r="IG64" s="27">
        <f t="shared" si="311"/>
        <v>9.8301780565076477E-3</v>
      </c>
      <c r="IH64" s="27">
        <f t="shared" si="311"/>
        <v>2.4104647477775182E-7</v>
      </c>
      <c r="II64" s="27">
        <f t="shared" si="311"/>
        <v>2.1962330231941289E-4</v>
      </c>
      <c r="IJ64" s="27">
        <f t="shared" si="311"/>
        <v>3.7303773012485656E-10</v>
      </c>
      <c r="IK64" s="27">
        <f t="shared" si="311"/>
        <v>3.9379429669400152E-8</v>
      </c>
      <c r="IL64" s="27">
        <f t="shared" si="311"/>
        <v>6.360016068499637E-5</v>
      </c>
      <c r="IM64" s="27">
        <f t="shared" si="311"/>
        <v>5.030175915661868E-3</v>
      </c>
      <c r="IN64" s="27">
        <f t="shared" si="311"/>
        <v>5.9233823710242914E-4</v>
      </c>
      <c r="IO64" s="27">
        <f t="shared" si="311"/>
        <v>5.5803733324875102E-3</v>
      </c>
      <c r="IP64" s="27">
        <f t="shared" si="311"/>
        <v>0.59338104831196159</v>
      </c>
      <c r="IQ64" s="27">
        <f t="shared" si="311"/>
        <v>4.4248778519737914E-13</v>
      </c>
      <c r="IR64" s="27">
        <f t="shared" si="311"/>
        <v>1.2942667838148614E-2</v>
      </c>
      <c r="IS64" s="27">
        <f t="shared" si="311"/>
        <v>9.8710714792303697E-4</v>
      </c>
      <c r="IT64" s="27">
        <f t="shared" si="311"/>
        <v>1.3848949151962757E-6</v>
      </c>
      <c r="IU64" s="27">
        <f t="shared" si="311"/>
        <v>3.540973811249109E-5</v>
      </c>
      <c r="IV64" s="27">
        <f t="shared" si="311"/>
        <v>0.29288520813938218</v>
      </c>
      <c r="IW64" s="27">
        <f t="shared" si="311"/>
        <v>1.2955638431348541E-5</v>
      </c>
      <c r="IX64" s="27">
        <f t="shared" ref="IX64:LI64" si="312">IX62^3</f>
        <v>3.4008068039129212E-3</v>
      </c>
      <c r="IY64" s="27">
        <f t="shared" si="312"/>
        <v>5.503526272530106</v>
      </c>
      <c r="IZ64" s="27">
        <f t="shared" si="312"/>
        <v>0.19668589422492522</v>
      </c>
      <c r="JA64" s="27">
        <f t="shared" si="312"/>
        <v>1.1599943506655885E-3</v>
      </c>
      <c r="JB64" s="27">
        <f t="shared" si="312"/>
        <v>0.40014726807051876</v>
      </c>
      <c r="JC64" s="27">
        <f t="shared" si="312"/>
        <v>1.5341449809760851E-7</v>
      </c>
      <c r="JD64" s="27">
        <f t="shared" si="312"/>
        <v>0.44481510708660155</v>
      </c>
      <c r="JE64" s="27">
        <f t="shared" si="312"/>
        <v>0.33577218348295623</v>
      </c>
      <c r="JF64" s="27">
        <f t="shared" si="312"/>
        <v>9.8982508359702018E-3</v>
      </c>
      <c r="JG64" s="27">
        <f t="shared" si="312"/>
        <v>2.2605250221536654E-3</v>
      </c>
      <c r="JH64" s="27">
        <f t="shared" si="312"/>
        <v>2.3312695720437579E-6</v>
      </c>
      <c r="JI64" s="27">
        <f t="shared" si="312"/>
        <v>8.3879376566600658E-9</v>
      </c>
      <c r="JJ64" s="27">
        <f t="shared" si="312"/>
        <v>1.0143548612632971E-3</v>
      </c>
      <c r="JK64" s="27">
        <f t="shared" si="312"/>
        <v>2.0343322799839167E-5</v>
      </c>
      <c r="JL64" s="27">
        <f t="shared" si="312"/>
        <v>4.8757939634531472E-5</v>
      </c>
      <c r="JM64" s="27">
        <f t="shared" si="312"/>
        <v>5.6062007583723525E-2</v>
      </c>
      <c r="JN64" s="27">
        <f t="shared" si="312"/>
        <v>5.5622391943658861E-5</v>
      </c>
      <c r="JO64" s="27">
        <f t="shared" si="312"/>
        <v>15.026971878019042</v>
      </c>
      <c r="JP64" s="27">
        <f t="shared" si="312"/>
        <v>9.8690928871190747E-4</v>
      </c>
      <c r="JQ64" s="27">
        <f t="shared" si="312"/>
        <v>4.2691593106595271E-7</v>
      </c>
      <c r="JR64" s="27">
        <f t="shared" si="312"/>
        <v>3.7460315069633038E-6</v>
      </c>
      <c r="JS64" s="27">
        <f t="shared" si="312"/>
        <v>0.4053663361777684</v>
      </c>
      <c r="JT64" s="27">
        <f t="shared" si="312"/>
        <v>3.2352307590696111E-9</v>
      </c>
      <c r="JU64" s="27">
        <f t="shared" si="312"/>
        <v>8.1993510377872218E-3</v>
      </c>
      <c r="JV64" s="27">
        <f t="shared" si="312"/>
        <v>1.1722789228121186E-2</v>
      </c>
      <c r="JW64" s="27">
        <f t="shared" si="312"/>
        <v>0.51147120901368448</v>
      </c>
      <c r="JX64" s="27">
        <f t="shared" si="312"/>
        <v>3.518087342830233E-3</v>
      </c>
      <c r="JY64" s="27">
        <f t="shared" si="312"/>
        <v>1.4567975646398424E-4</v>
      </c>
      <c r="JZ64" s="27">
        <f t="shared" si="312"/>
        <v>2.6571389433388103E-9</v>
      </c>
      <c r="KA64" s="27">
        <f t="shared" si="312"/>
        <v>6.7574813722694358E-3</v>
      </c>
      <c r="KB64" s="27">
        <f t="shared" si="312"/>
        <v>4.4910932524247108E-4</v>
      </c>
      <c r="KC64" s="27">
        <f t="shared" si="312"/>
        <v>1.1317297459720138E-8</v>
      </c>
      <c r="KD64" s="27">
        <f t="shared" si="312"/>
        <v>1.4075641378014309E-5</v>
      </c>
      <c r="KE64" s="27">
        <f t="shared" si="312"/>
        <v>9.8716827504175333E-3</v>
      </c>
      <c r="KF64" s="27">
        <f t="shared" si="312"/>
        <v>2.5103025180461417E-4</v>
      </c>
      <c r="KG64" s="27">
        <f t="shared" si="312"/>
        <v>0.42669546634978495</v>
      </c>
      <c r="KH64" s="27">
        <f t="shared" si="312"/>
        <v>5.1406135735050814E-4</v>
      </c>
      <c r="KI64" s="27">
        <f t="shared" si="312"/>
        <v>5.5879069652573766E-5</v>
      </c>
      <c r="KJ64" s="27">
        <f t="shared" si="312"/>
        <v>3.1035719922403509E-4</v>
      </c>
      <c r="KK64" s="27">
        <f t="shared" si="312"/>
        <v>6.7166835786916033E-11</v>
      </c>
      <c r="KL64" s="27">
        <f t="shared" si="312"/>
        <v>7.3807398831465592E-3</v>
      </c>
      <c r="KM64" s="27">
        <f t="shared" si="312"/>
        <v>4.4234027742722507E-4</v>
      </c>
      <c r="KN64" s="27">
        <f t="shared" si="312"/>
        <v>0.43711104012759988</v>
      </c>
      <c r="KO64" s="27">
        <f t="shared" si="312"/>
        <v>1.6923173920931089</v>
      </c>
      <c r="KP64" s="27">
        <f t="shared" si="312"/>
        <v>8.2430481781458175E-5</v>
      </c>
      <c r="KQ64" s="27">
        <f t="shared" si="312"/>
        <v>1.613939267141443E-2</v>
      </c>
      <c r="KR64" s="27">
        <f t="shared" si="312"/>
        <v>3.2861375668742565E-6</v>
      </c>
      <c r="KS64" s="27">
        <f t="shared" si="312"/>
        <v>1.1888704700987454E-2</v>
      </c>
      <c r="KT64" s="27">
        <f t="shared" si="312"/>
        <v>5.1106444670094911E-3</v>
      </c>
      <c r="KU64" s="27">
        <f t="shared" si="312"/>
        <v>6.7182544603619618E-4</v>
      </c>
      <c r="KV64" s="27">
        <f t="shared" si="312"/>
        <v>5.0918706013354988E-3</v>
      </c>
      <c r="KW64" s="27">
        <f t="shared" si="312"/>
        <v>0.11024609905740425</v>
      </c>
      <c r="KX64" s="27">
        <f t="shared" si="312"/>
        <v>1.8920446496560331E-6</v>
      </c>
      <c r="KY64" s="27">
        <f t="shared" si="312"/>
        <v>4.3202161909517395E-2</v>
      </c>
      <c r="KZ64" s="27">
        <f t="shared" si="312"/>
        <v>6.2417944035906827E-3</v>
      </c>
      <c r="LA64" s="27">
        <f t="shared" si="312"/>
        <v>1.4446627529247104E-3</v>
      </c>
      <c r="LB64" s="27">
        <f t="shared" si="312"/>
        <v>4.3188259196861315E-5</v>
      </c>
      <c r="LC64" s="27">
        <f t="shared" si="312"/>
        <v>5.1277937652909308E-8</v>
      </c>
      <c r="LD64" s="27">
        <f t="shared" si="312"/>
        <v>1.2979211668437404E-2</v>
      </c>
      <c r="LE64" s="27">
        <f t="shared" si="312"/>
        <v>0.32806939768999055</v>
      </c>
      <c r="LF64" s="27">
        <f t="shared" si="312"/>
        <v>5.7464131676904862E-3</v>
      </c>
      <c r="LG64" s="27">
        <f t="shared" si="312"/>
        <v>1.8223840018014611E-7</v>
      </c>
      <c r="LH64" s="27">
        <f t="shared" si="312"/>
        <v>1.14422189785874E-3</v>
      </c>
      <c r="LI64" s="27">
        <f t="shared" si="312"/>
        <v>9.3681642333040601E-10</v>
      </c>
      <c r="LJ64" s="27">
        <f t="shared" ref="LJ64:NU64" si="313">LJ62^3</f>
        <v>7.0692863703524485E-8</v>
      </c>
      <c r="LK64" s="27">
        <f t="shared" si="313"/>
        <v>1.5104407765294872E-6</v>
      </c>
      <c r="LL64" s="27">
        <f t="shared" si="313"/>
        <v>2.3180196193708982</v>
      </c>
      <c r="LM64" s="27">
        <f t="shared" si="313"/>
        <v>8.9601921852286399E-5</v>
      </c>
      <c r="LN64" s="27">
        <f t="shared" si="313"/>
        <v>1.9913530298087408E-2</v>
      </c>
      <c r="LO64" s="27">
        <f t="shared" si="313"/>
        <v>0.33156082415179455</v>
      </c>
      <c r="LP64" s="27">
        <f t="shared" si="313"/>
        <v>6.0355463002919902E-3</v>
      </c>
      <c r="LQ64" s="27">
        <f t="shared" si="313"/>
        <v>7.0569482803768127E-6</v>
      </c>
      <c r="LR64" s="27">
        <f t="shared" si="313"/>
        <v>1.8787062746461186E-9</v>
      </c>
      <c r="LS64" s="27">
        <f t="shared" si="313"/>
        <v>8.9233697583081581E-5</v>
      </c>
      <c r="LT64" s="27">
        <f t="shared" si="313"/>
        <v>1.2640549092261739E-3</v>
      </c>
      <c r="LU64" s="27">
        <f t="shared" si="313"/>
        <v>1.4056583845231473E-2</v>
      </c>
      <c r="LV64" s="27">
        <f t="shared" si="313"/>
        <v>3.4283095067376887</v>
      </c>
      <c r="LW64" s="27">
        <f t="shared" si="313"/>
        <v>1.9197517308895153E-4</v>
      </c>
      <c r="LX64" s="27">
        <f t="shared" si="313"/>
        <v>1.0960901358749704E-3</v>
      </c>
      <c r="LY64" s="27">
        <f t="shared" si="313"/>
        <v>0.24949846366961057</v>
      </c>
      <c r="LZ64" s="27">
        <f t="shared" si="313"/>
        <v>9.295011795040481E-5</v>
      </c>
      <c r="MA64" s="27">
        <f t="shared" si="313"/>
        <v>9.5710350802863766E-4</v>
      </c>
      <c r="MB64" s="27">
        <f t="shared" si="313"/>
        <v>1.1325152992771277</v>
      </c>
      <c r="MC64" s="27">
        <f t="shared" si="313"/>
        <v>1.8372249254857166E-4</v>
      </c>
      <c r="MD64" s="27">
        <f t="shared" si="313"/>
        <v>9.8581772403300277E-3</v>
      </c>
      <c r="ME64" s="27">
        <f t="shared" si="313"/>
        <v>0.21389924617512468</v>
      </c>
      <c r="MF64" s="27">
        <f t="shared" si="313"/>
        <v>3.6337424845550297E-2</v>
      </c>
      <c r="MG64" s="27">
        <f t="shared" si="313"/>
        <v>8.8730602446130419E-3</v>
      </c>
      <c r="MH64" s="27">
        <f t="shared" si="313"/>
        <v>3.5155562128394506E-4</v>
      </c>
      <c r="MI64" s="27">
        <f t="shared" si="313"/>
        <v>2.2128641995116617E-3</v>
      </c>
      <c r="MJ64" s="27">
        <f t="shared" si="313"/>
        <v>1.2758820478897086E-2</v>
      </c>
      <c r="MK64" s="27">
        <f t="shared" si="313"/>
        <v>8.4912883054558616E-3</v>
      </c>
      <c r="ML64" s="27">
        <f t="shared" si="313"/>
        <v>1.7674291935232955E-2</v>
      </c>
      <c r="MM64" s="27">
        <f t="shared" si="313"/>
        <v>1.0843361500062219E-4</v>
      </c>
      <c r="MN64" s="27">
        <f t="shared" si="313"/>
        <v>4.8424429462623805E-2</v>
      </c>
      <c r="MO64" s="27">
        <f t="shared" si="313"/>
        <v>1.013327069404698E-5</v>
      </c>
      <c r="MP64" s="27">
        <f t="shared" si="313"/>
        <v>1.9969577855237102E-2</v>
      </c>
      <c r="MQ64" s="27">
        <f t="shared" si="313"/>
        <v>1.3994979531286832E-2</v>
      </c>
      <c r="MR64" s="27">
        <f t="shared" si="313"/>
        <v>5.6306968332504691E-11</v>
      </c>
      <c r="MS64" s="27">
        <f t="shared" si="313"/>
        <v>9.4588113464199167E-2</v>
      </c>
      <c r="MT64" s="27">
        <f t="shared" si="313"/>
        <v>2.3374339979726062E-8</v>
      </c>
      <c r="MU64" s="27">
        <f t="shared" si="313"/>
        <v>2.1100387045599697E-5</v>
      </c>
      <c r="MV64" s="27">
        <f t="shared" si="313"/>
        <v>1.8653273906951928E-4</v>
      </c>
      <c r="MW64" s="27">
        <f t="shared" si="313"/>
        <v>3.2089793483954148E-15</v>
      </c>
      <c r="MX64" s="27">
        <f t="shared" si="313"/>
        <v>3.0540688248982223E-3</v>
      </c>
      <c r="MY64" s="27">
        <f t="shared" si="313"/>
        <v>7.3609346276596723E-6</v>
      </c>
      <c r="MZ64" s="27">
        <f t="shared" si="313"/>
        <v>1.7304556546398455E-11</v>
      </c>
      <c r="NA64" s="27">
        <f t="shared" si="313"/>
        <v>2.0020427848595277E-8</v>
      </c>
      <c r="NB64" s="27">
        <f t="shared" si="313"/>
        <v>4.9978745914864185E-5</v>
      </c>
      <c r="NC64" s="27">
        <f t="shared" si="313"/>
        <v>2.4519891775843723</v>
      </c>
      <c r="ND64" s="27">
        <f t="shared" si="313"/>
        <v>5.0635436425311459E-8</v>
      </c>
      <c r="NE64" s="27">
        <f t="shared" si="313"/>
        <v>0.2073094110081069</v>
      </c>
      <c r="NF64" s="27">
        <f t="shared" si="313"/>
        <v>1.925283180410393E-5</v>
      </c>
      <c r="NG64" s="27">
        <f t="shared" si="313"/>
        <v>3.5971981985015215E-2</v>
      </c>
      <c r="NH64" s="27">
        <f t="shared" si="313"/>
        <v>7.5111164948798181E-6</v>
      </c>
      <c r="NI64" s="27">
        <f t="shared" si="313"/>
        <v>2.7548813935056394E-3</v>
      </c>
      <c r="NJ64" s="27">
        <f t="shared" si="313"/>
        <v>2.7637441639595477E-12</v>
      </c>
      <c r="NK64" s="27">
        <f t="shared" si="313"/>
        <v>2.6324923505184714E-4</v>
      </c>
      <c r="NL64" s="27">
        <f t="shared" si="313"/>
        <v>1.8646347465934226E-4</v>
      </c>
      <c r="NM64" s="27">
        <f t="shared" si="313"/>
        <v>2.8072466911865475E-3</v>
      </c>
      <c r="NN64" s="27">
        <f t="shared" si="313"/>
        <v>2.704049234444425E-2</v>
      </c>
      <c r="NO64" s="27">
        <f t="shared" si="313"/>
        <v>2.2343680117422571E-10</v>
      </c>
      <c r="NP64" s="27">
        <f t="shared" si="313"/>
        <v>1.4733551210894451E-3</v>
      </c>
      <c r="NQ64" s="27">
        <f t="shared" si="313"/>
        <v>1.8599159308165895E-5</v>
      </c>
      <c r="NR64" s="27">
        <f t="shared" si="313"/>
        <v>30.648896317280041</v>
      </c>
      <c r="NS64" s="27">
        <f t="shared" si="313"/>
        <v>1.7442268842474354E-9</v>
      </c>
      <c r="NT64" s="27">
        <f t="shared" si="313"/>
        <v>1.4682034724093642</v>
      </c>
      <c r="NU64" s="27">
        <f t="shared" si="313"/>
        <v>18.001781401162923</v>
      </c>
      <c r="NV64" s="27">
        <f t="shared" ref="NV64:OK64" si="314">NV62^3</f>
        <v>3.174329164169871E-5</v>
      </c>
      <c r="NW64" s="27">
        <f t="shared" si="314"/>
        <v>1.0311994889956145E-4</v>
      </c>
      <c r="NX64" s="27">
        <f t="shared" si="314"/>
        <v>2.3028423080093309E-5</v>
      </c>
      <c r="NY64" s="27">
        <f t="shared" si="314"/>
        <v>2.0755040771357133E-2</v>
      </c>
      <c r="NZ64" s="27">
        <f t="shared" si="314"/>
        <v>7.1607667454263611E-3</v>
      </c>
      <c r="OA64" s="27">
        <f t="shared" si="314"/>
        <v>0.17889127021542087</v>
      </c>
      <c r="OB64" s="27">
        <f t="shared" si="314"/>
        <v>6.1896233656837392E-9</v>
      </c>
      <c r="OC64" s="27">
        <f t="shared" si="314"/>
        <v>5.035855289989493E-5</v>
      </c>
      <c r="OD64" s="27">
        <f t="shared" si="314"/>
        <v>2.457928275988864E-3</v>
      </c>
      <c r="OE64" s="27">
        <f t="shared" si="314"/>
        <v>0.23531617725051598</v>
      </c>
      <c r="OF64" s="27">
        <f t="shared" si="314"/>
        <v>9.8241553796578904E-5</v>
      </c>
      <c r="OG64" s="27">
        <f t="shared" si="314"/>
        <v>0.30029457705629303</v>
      </c>
      <c r="OH64" s="27">
        <f t="shared" si="314"/>
        <v>3.296275193440107E-5</v>
      </c>
      <c r="OI64" s="27">
        <f t="shared" si="314"/>
        <v>5.3252512474755695E-2</v>
      </c>
      <c r="OJ64" s="27">
        <f t="shared" si="314"/>
        <v>6.0323119479502328E-2</v>
      </c>
      <c r="OK64" s="27">
        <f t="shared" si="314"/>
        <v>2.7529755585975416E-5</v>
      </c>
    </row>
    <row r="65" spans="1:401">
      <c r="A65" s="19" t="s">
        <v>1938</v>
      </c>
      <c r="B65" s="27">
        <f t="shared" ref="B65:BM65" si="315">B62^2</f>
        <v>1.656527853843836E-3</v>
      </c>
      <c r="C65" s="27">
        <f t="shared" si="315"/>
        <v>1.4972574341759355</v>
      </c>
      <c r="D65" s="27">
        <f t="shared" si="315"/>
        <v>1.2701009481191444E-4</v>
      </c>
      <c r="E65" s="27">
        <f t="shared" si="315"/>
        <v>2.513821516875122E-3</v>
      </c>
      <c r="F65" s="27">
        <f t="shared" si="315"/>
        <v>2.9288065556354755E-3</v>
      </c>
      <c r="G65" s="27">
        <f t="shared" si="315"/>
        <v>3.9780457731495744E-2</v>
      </c>
      <c r="H65" s="27">
        <f t="shared" si="315"/>
        <v>1.993153363113084E-2</v>
      </c>
      <c r="I65" s="27">
        <f t="shared" si="315"/>
        <v>0.20900971808451058</v>
      </c>
      <c r="J65" s="27">
        <f t="shared" si="315"/>
        <v>12.310089271671558</v>
      </c>
      <c r="K65" s="27">
        <f t="shared" si="315"/>
        <v>7.6947633795629161E-3</v>
      </c>
      <c r="L65" s="27">
        <f t="shared" si="315"/>
        <v>2.3189961015420847E-4</v>
      </c>
      <c r="M65" s="27">
        <f t="shared" si="315"/>
        <v>1.2441405831079169</v>
      </c>
      <c r="N65" s="27">
        <f t="shared" si="315"/>
        <v>1.1611196297017444E-2</v>
      </c>
      <c r="O65" s="27">
        <f t="shared" si="315"/>
        <v>3.1288371618310219E-3</v>
      </c>
      <c r="P65" s="27">
        <f t="shared" si="315"/>
        <v>2.7109035277416921E-3</v>
      </c>
      <c r="Q65" s="27">
        <f t="shared" si="315"/>
        <v>1.7383517539093701E-2</v>
      </c>
      <c r="R65" s="27">
        <f t="shared" si="315"/>
        <v>1.7338886548445801E-3</v>
      </c>
      <c r="S65" s="27">
        <f t="shared" si="315"/>
        <v>3.8633104200569104E-2</v>
      </c>
      <c r="T65" s="27">
        <f t="shared" si="315"/>
        <v>0.11347059761422318</v>
      </c>
      <c r="U65" s="27">
        <f t="shared" si="315"/>
        <v>3.5755611816834579E-2</v>
      </c>
      <c r="V65" s="27">
        <f t="shared" si="315"/>
        <v>1.2152945757736913E-3</v>
      </c>
      <c r="W65" s="27">
        <f t="shared" si="315"/>
        <v>3.1456795094847506E-3</v>
      </c>
      <c r="X65" s="27">
        <f t="shared" si="315"/>
        <v>0.87688226310069106</v>
      </c>
      <c r="Y65" s="27">
        <f t="shared" si="315"/>
        <v>2.5455240582396518E-3</v>
      </c>
      <c r="Z65" s="27">
        <f t="shared" si="315"/>
        <v>2.1860806105930983E-6</v>
      </c>
      <c r="AA65" s="27">
        <f t="shared" si="315"/>
        <v>4.5567501612420437E-2</v>
      </c>
      <c r="AB65" s="27">
        <f t="shared" si="315"/>
        <v>4.7466411743327655E-3</v>
      </c>
      <c r="AC65" s="27">
        <f t="shared" si="315"/>
        <v>1.0751663642213817E-4</v>
      </c>
      <c r="AD65" s="27">
        <f t="shared" si="315"/>
        <v>7.0406938310020276E-2</v>
      </c>
      <c r="AE65" s="27">
        <f t="shared" si="315"/>
        <v>4.1757495133662434E-2</v>
      </c>
      <c r="AF65" s="27">
        <f t="shared" si="315"/>
        <v>3.1701317785522098E-2</v>
      </c>
      <c r="AG65" s="27">
        <f t="shared" si="315"/>
        <v>1.0775004022553722E-6</v>
      </c>
      <c r="AH65" s="27">
        <f t="shared" si="315"/>
        <v>0.15550297416378264</v>
      </c>
      <c r="AI65" s="27">
        <f t="shared" si="315"/>
        <v>7.374757492214927E-2</v>
      </c>
      <c r="AJ65" s="27">
        <f t="shared" si="315"/>
        <v>1.9958580899148967E-2</v>
      </c>
      <c r="AK65" s="27">
        <f t="shared" si="315"/>
        <v>0.29146585196727359</v>
      </c>
      <c r="AL65" s="27">
        <f t="shared" si="315"/>
        <v>1.4191848595418893E-3</v>
      </c>
      <c r="AM65" s="27">
        <f t="shared" si="315"/>
        <v>2.455232602896968</v>
      </c>
      <c r="AN65" s="27">
        <f t="shared" si="315"/>
        <v>4.3808682101854464E-2</v>
      </c>
      <c r="AO65" s="27">
        <f t="shared" si="315"/>
        <v>1.191085717454892E-5</v>
      </c>
      <c r="AP65" s="27">
        <f t="shared" si="315"/>
        <v>3.6402370443898914E-2</v>
      </c>
      <c r="AQ65" s="27">
        <f t="shared" si="315"/>
        <v>0.12996094493690089</v>
      </c>
      <c r="AR65" s="27">
        <f t="shared" si="315"/>
        <v>1.4898551046677304</v>
      </c>
      <c r="AS65" s="27">
        <f t="shared" si="315"/>
        <v>1.4694274684425495E-4</v>
      </c>
      <c r="AT65" s="27">
        <f t="shared" si="315"/>
        <v>8.3529331665927679E-4</v>
      </c>
      <c r="AU65" s="27">
        <f t="shared" si="315"/>
        <v>0.23117751599862685</v>
      </c>
      <c r="AV65" s="27">
        <f t="shared" si="315"/>
        <v>2.9118097299674201E-2</v>
      </c>
      <c r="AW65" s="27">
        <f t="shared" si="315"/>
        <v>1.2002054654530204E-5</v>
      </c>
      <c r="AX65" s="27">
        <f t="shared" si="315"/>
        <v>1.0661055649007286E-2</v>
      </c>
      <c r="AY65" s="27">
        <f t="shared" si="315"/>
        <v>1.713544490991125E-2</v>
      </c>
      <c r="AZ65" s="27">
        <f t="shared" si="315"/>
        <v>2.2896533269419206E-2</v>
      </c>
      <c r="BA65" s="27">
        <f t="shared" si="315"/>
        <v>1.4213090224103145E-4</v>
      </c>
      <c r="BB65" s="27">
        <f t="shared" si="315"/>
        <v>8.7908555865116532E-6</v>
      </c>
      <c r="BC65" s="27">
        <f t="shared" si="315"/>
        <v>8.8862986629143895E-2</v>
      </c>
      <c r="BD65" s="27">
        <f t="shared" si="315"/>
        <v>9.8916380427803096E-5</v>
      </c>
      <c r="BE65" s="27">
        <f t="shared" si="315"/>
        <v>0.11517740473707173</v>
      </c>
      <c r="BF65" s="27">
        <f t="shared" si="315"/>
        <v>5.6597764578937802E-2</v>
      </c>
      <c r="BG65" s="27">
        <f t="shared" si="315"/>
        <v>0.80179090324880264</v>
      </c>
      <c r="BH65" s="27">
        <f t="shared" si="315"/>
        <v>0.17366053753627619</v>
      </c>
      <c r="BI65" s="27">
        <f t="shared" si="315"/>
        <v>2.9773747762305042E-2</v>
      </c>
      <c r="BJ65" s="27">
        <f t="shared" si="315"/>
        <v>3.4763844841541802E-4</v>
      </c>
      <c r="BK65" s="27">
        <f t="shared" si="315"/>
        <v>0.19057275669014398</v>
      </c>
      <c r="BL65" s="27">
        <f t="shared" si="315"/>
        <v>3.3900827599177259E-4</v>
      </c>
      <c r="BM65" s="27">
        <f t="shared" si="315"/>
        <v>5.3806156273787209E-4</v>
      </c>
      <c r="BN65" s="27">
        <f t="shared" ref="BN65:DY65" si="316">BN62^2</f>
        <v>6.27399402476954E-2</v>
      </c>
      <c r="BO65" s="27">
        <f t="shared" si="316"/>
        <v>4.5483723904699673E-2</v>
      </c>
      <c r="BP65" s="27">
        <f t="shared" si="316"/>
        <v>3.8188102178887614E-4</v>
      </c>
      <c r="BQ65" s="27">
        <f t="shared" si="316"/>
        <v>1.6283682194917232E-5</v>
      </c>
      <c r="BR65" s="27">
        <f t="shared" si="316"/>
        <v>1.2500854069205161</v>
      </c>
      <c r="BS65" s="27">
        <f t="shared" si="316"/>
        <v>2.7320397608604833E-4</v>
      </c>
      <c r="BT65" s="27">
        <f t="shared" si="316"/>
        <v>1.6696960269545081E-3</v>
      </c>
      <c r="BU65" s="27">
        <f t="shared" si="316"/>
        <v>2.8290777114290733E-2</v>
      </c>
      <c r="BV65" s="27">
        <f t="shared" si="316"/>
        <v>3.6098010668882304E-2</v>
      </c>
      <c r="BW65" s="27">
        <f t="shared" si="316"/>
        <v>3.162367732995189E-3</v>
      </c>
      <c r="BX65" s="27">
        <f t="shared" si="316"/>
        <v>0.137841249495953</v>
      </c>
      <c r="BY65" s="27">
        <f t="shared" si="316"/>
        <v>3.3167913501803571E-2</v>
      </c>
      <c r="BZ65" s="27">
        <f t="shared" si="316"/>
        <v>0.10185591089213383</v>
      </c>
      <c r="CA65" s="27">
        <f t="shared" si="316"/>
        <v>8.9453346409888446E-3</v>
      </c>
      <c r="CB65" s="27">
        <f t="shared" si="316"/>
        <v>8.1196395032909763E-3</v>
      </c>
      <c r="CC65" s="27">
        <f t="shared" si="316"/>
        <v>4.6978469326646446E-3</v>
      </c>
      <c r="CD65" s="27">
        <f t="shared" si="316"/>
        <v>0.39910222316571925</v>
      </c>
      <c r="CE65" s="27">
        <f t="shared" si="316"/>
        <v>2.918097868449178E-8</v>
      </c>
      <c r="CF65" s="27">
        <f t="shared" si="316"/>
        <v>0.36548289980722048</v>
      </c>
      <c r="CG65" s="27">
        <f t="shared" si="316"/>
        <v>7.8156826453808712E-3</v>
      </c>
      <c r="CH65" s="27">
        <f t="shared" si="316"/>
        <v>1.2117577782282318</v>
      </c>
      <c r="CI65" s="27">
        <f t="shared" si="316"/>
        <v>2.1319523710294556E-2</v>
      </c>
      <c r="CJ65" s="27">
        <f t="shared" si="316"/>
        <v>0.31137570622477029</v>
      </c>
      <c r="CK65" s="27">
        <f t="shared" si="316"/>
        <v>2.4236903502137294E-2</v>
      </c>
      <c r="CL65" s="27">
        <f t="shared" si="316"/>
        <v>1.1336367816998994E-2</v>
      </c>
      <c r="CM65" s="27">
        <f t="shared" si="316"/>
        <v>1.548044207625386E-3</v>
      </c>
      <c r="CN65" s="27">
        <f t="shared" si="316"/>
        <v>2.7135522280162931E-3</v>
      </c>
      <c r="CO65" s="27">
        <f t="shared" si="316"/>
        <v>7.0743672186077198E-4</v>
      </c>
      <c r="CP65" s="27">
        <f t="shared" si="316"/>
        <v>1.12096086301708E-2</v>
      </c>
      <c r="CQ65" s="27">
        <f t="shared" si="316"/>
        <v>0.41165320484571144</v>
      </c>
      <c r="CR65" s="27">
        <f t="shared" si="316"/>
        <v>0.96533283399041225</v>
      </c>
      <c r="CS65" s="27">
        <f t="shared" si="316"/>
        <v>1.1098362189511912E-2</v>
      </c>
      <c r="CT65" s="27">
        <f t="shared" si="316"/>
        <v>6.2868196058140622E-10</v>
      </c>
      <c r="CU65" s="27">
        <f t="shared" si="316"/>
        <v>1.5604406014540844E-4</v>
      </c>
      <c r="CV65" s="27">
        <f t="shared" si="316"/>
        <v>0.2842000192278174</v>
      </c>
      <c r="CW65" s="27">
        <f t="shared" si="316"/>
        <v>3.1287617498065058E-2</v>
      </c>
      <c r="CX65" s="27">
        <f t="shared" si="316"/>
        <v>1.0936756328586062E-2</v>
      </c>
      <c r="CY65" s="27">
        <f t="shared" si="316"/>
        <v>4.8025513652280721E-2</v>
      </c>
      <c r="CZ65" s="27">
        <f t="shared" si="316"/>
        <v>1.6452339638478985E-3</v>
      </c>
      <c r="DA65" s="27">
        <f t="shared" si="316"/>
        <v>0.19930558717791577</v>
      </c>
      <c r="DB65" s="27">
        <f t="shared" si="316"/>
        <v>1.1258274336212685E-3</v>
      </c>
      <c r="DC65" s="27">
        <f t="shared" si="316"/>
        <v>0.34110927481841441</v>
      </c>
      <c r="DD65" s="27">
        <f t="shared" si="316"/>
        <v>3.941340346273874E-5</v>
      </c>
      <c r="DE65" s="27">
        <f t="shared" si="316"/>
        <v>1.1585913965325644E-3</v>
      </c>
      <c r="DF65" s="27">
        <f t="shared" si="316"/>
        <v>1.2309415359162965</v>
      </c>
      <c r="DG65" s="27">
        <f t="shared" si="316"/>
        <v>3.2423678108999329E-5</v>
      </c>
      <c r="DH65" s="27">
        <f t="shared" si="316"/>
        <v>1.6260737467479171E-2</v>
      </c>
      <c r="DI65" s="27">
        <f t="shared" si="316"/>
        <v>3.0612218946096544E-3</v>
      </c>
      <c r="DJ65" s="27">
        <f t="shared" si="316"/>
        <v>5.9490742068518831E-5</v>
      </c>
      <c r="DK65" s="27">
        <f t="shared" si="316"/>
        <v>2.8747789865339922E-3</v>
      </c>
      <c r="DL65" s="27">
        <f t="shared" si="316"/>
        <v>8.1046109663515057E-3</v>
      </c>
      <c r="DM65" s="27">
        <f t="shared" si="316"/>
        <v>6.666038334318009E-3</v>
      </c>
      <c r="DN65" s="27">
        <f t="shared" si="316"/>
        <v>1.9366575551471291E-3</v>
      </c>
      <c r="DO65" s="27">
        <f t="shared" si="316"/>
        <v>6.9266389235921486E-6</v>
      </c>
      <c r="DP65" s="27">
        <f t="shared" si="316"/>
        <v>3.2920180579269394</v>
      </c>
      <c r="DQ65" s="27">
        <f t="shared" si="316"/>
        <v>0.13490939414344552</v>
      </c>
      <c r="DR65" s="27">
        <f t="shared" si="316"/>
        <v>3.4212134728158719E-2</v>
      </c>
      <c r="DS65" s="27">
        <f t="shared" si="316"/>
        <v>8.8141856635426966E-2</v>
      </c>
      <c r="DT65" s="27">
        <f t="shared" si="316"/>
        <v>3.7665365121284099E-4</v>
      </c>
      <c r="DU65" s="27">
        <f t="shared" si="316"/>
        <v>4.4922887778754081E-6</v>
      </c>
      <c r="DV65" s="27">
        <f t="shared" si="316"/>
        <v>1.5447258772983764E-3</v>
      </c>
      <c r="DW65" s="27">
        <f t="shared" si="316"/>
        <v>4.0050491946201958E-4</v>
      </c>
      <c r="DX65" s="27">
        <f t="shared" si="316"/>
        <v>8.6823681209373827E-3</v>
      </c>
      <c r="DY65" s="27">
        <f t="shared" si="316"/>
        <v>3.7958563728521106</v>
      </c>
      <c r="DZ65" s="27">
        <f t="shared" ref="DZ65:GK65" si="317">DZ62^2</f>
        <v>4.3237394593851966E-3</v>
      </c>
      <c r="EA65" s="27">
        <f t="shared" si="317"/>
        <v>0.28464736886291025</v>
      </c>
      <c r="EB65" s="27">
        <f t="shared" si="317"/>
        <v>0.37381199896786699</v>
      </c>
      <c r="EC65" s="27">
        <f t="shared" si="317"/>
        <v>1.3205045231188248</v>
      </c>
      <c r="ED65" s="27">
        <f t="shared" si="317"/>
        <v>6.9344650569957249E-3</v>
      </c>
      <c r="EE65" s="27">
        <f t="shared" si="317"/>
        <v>0.24937233405666134</v>
      </c>
      <c r="EF65" s="27">
        <f t="shared" si="317"/>
        <v>2.5838558961172948E-2</v>
      </c>
      <c r="EG65" s="27">
        <f t="shared" si="317"/>
        <v>8.4180637845550937E-2</v>
      </c>
      <c r="EH65" s="27">
        <f t="shared" si="317"/>
        <v>5.264378326320168E-3</v>
      </c>
      <c r="EI65" s="27">
        <f t="shared" si="317"/>
        <v>1.1078061650830782E-2</v>
      </c>
      <c r="EJ65" s="27">
        <f t="shared" si="317"/>
        <v>9.0233880575024477E-4</v>
      </c>
      <c r="EK65" s="27">
        <f t="shared" si="317"/>
        <v>1.4724998136626514E-5</v>
      </c>
      <c r="EL65" s="27">
        <f t="shared" si="317"/>
        <v>5.8152465265102427E-5</v>
      </c>
      <c r="EM65" s="27">
        <f t="shared" si="317"/>
        <v>3.0329041408151189</v>
      </c>
      <c r="EN65" s="27">
        <f t="shared" si="317"/>
        <v>1.2966329805948387E-9</v>
      </c>
      <c r="EO65" s="27">
        <f t="shared" si="317"/>
        <v>7.3053787152296519E-3</v>
      </c>
      <c r="EP65" s="27">
        <f t="shared" si="317"/>
        <v>3.3026901106242238E-3</v>
      </c>
      <c r="EQ65" s="27">
        <f t="shared" si="317"/>
        <v>4.4223786395183558E-4</v>
      </c>
      <c r="ER65" s="27">
        <f t="shared" si="317"/>
        <v>6.8408531503953922</v>
      </c>
      <c r="ES65" s="27">
        <f t="shared" si="317"/>
        <v>1.7330308596670199E-5</v>
      </c>
      <c r="ET65" s="27">
        <f t="shared" si="317"/>
        <v>2.3479268315710549E-2</v>
      </c>
      <c r="EU65" s="27">
        <f t="shared" si="317"/>
        <v>1.4170623406127845E-2</v>
      </c>
      <c r="EV65" s="27">
        <f t="shared" si="317"/>
        <v>0.23469798212679702</v>
      </c>
      <c r="EW65" s="27">
        <f t="shared" si="317"/>
        <v>2.6080134423578513E-4</v>
      </c>
      <c r="EX65" s="27">
        <f t="shared" si="317"/>
        <v>5.2709593396073118E-2</v>
      </c>
      <c r="EY65" s="27">
        <f t="shared" si="317"/>
        <v>1.2729149202286039E-5</v>
      </c>
      <c r="EZ65" s="27">
        <f t="shared" si="317"/>
        <v>2.2410626363275756E-4</v>
      </c>
      <c r="FA65" s="27">
        <f t="shared" si="317"/>
        <v>4.0096940067687446E-6</v>
      </c>
      <c r="FB65" s="27">
        <f t="shared" si="317"/>
        <v>1.3965126966765084E-2</v>
      </c>
      <c r="FC65" s="27">
        <f t="shared" si="317"/>
        <v>1.4355822766092566E-4</v>
      </c>
      <c r="FD65" s="27">
        <f t="shared" si="317"/>
        <v>2.5210125420819499E-4</v>
      </c>
      <c r="FE65" s="27">
        <f t="shared" si="317"/>
        <v>6.645941951851196E-4</v>
      </c>
      <c r="FF65" s="27">
        <f t="shared" si="317"/>
        <v>2.3617364229900684E-9</v>
      </c>
      <c r="FG65" s="27">
        <f t="shared" si="317"/>
        <v>2.0935597458917231E-2</v>
      </c>
      <c r="FH65" s="27">
        <f t="shared" si="317"/>
        <v>0.48110049203100697</v>
      </c>
      <c r="FI65" s="27">
        <f t="shared" si="317"/>
        <v>7.6940781409507138E-3</v>
      </c>
      <c r="FJ65" s="27">
        <f t="shared" si="317"/>
        <v>2.0555565652565917E-4</v>
      </c>
      <c r="FK65" s="27">
        <f t="shared" si="317"/>
        <v>2.8904352151133258E-3</v>
      </c>
      <c r="FL65" s="27">
        <f t="shared" si="317"/>
        <v>1.7882806357991139</v>
      </c>
      <c r="FM65" s="27">
        <f t="shared" si="317"/>
        <v>1.6059010128945956E-3</v>
      </c>
      <c r="FN65" s="27">
        <f t="shared" si="317"/>
        <v>1.8582911204263004E-4</v>
      </c>
      <c r="FO65" s="27">
        <f t="shared" si="317"/>
        <v>2.2479754525418661E-2</v>
      </c>
      <c r="FP65" s="27">
        <f t="shared" si="317"/>
        <v>0.41610927590631336</v>
      </c>
      <c r="FQ65" s="27">
        <f t="shared" si="317"/>
        <v>0.40038994651523896</v>
      </c>
      <c r="FR65" s="27">
        <f t="shared" si="317"/>
        <v>6.6057701335368495E-3</v>
      </c>
      <c r="FS65" s="27">
        <f t="shared" si="317"/>
        <v>0.13142395905061338</v>
      </c>
      <c r="FT65" s="27">
        <f t="shared" si="317"/>
        <v>2.4588382105672772E-5</v>
      </c>
      <c r="FU65" s="27">
        <f t="shared" si="317"/>
        <v>0.70651366650612701</v>
      </c>
      <c r="FV65" s="27">
        <f t="shared" si="317"/>
        <v>4.941176385321281E-2</v>
      </c>
      <c r="FW65" s="27">
        <f t="shared" si="317"/>
        <v>3.1154081393425754E-2</v>
      </c>
      <c r="FX65" s="27">
        <f t="shared" si="317"/>
        <v>6.335106821281014E-4</v>
      </c>
      <c r="FY65" s="27">
        <f t="shared" si="317"/>
        <v>2.8063139302051906E-4</v>
      </c>
      <c r="FZ65" s="27">
        <f t="shared" si="317"/>
        <v>9.5041519797683317E-6</v>
      </c>
      <c r="GA65" s="27">
        <f t="shared" si="317"/>
        <v>3.4168281972034801E-5</v>
      </c>
      <c r="GB65" s="27">
        <f t="shared" si="317"/>
        <v>5.36503698487419E-5</v>
      </c>
      <c r="GC65" s="27">
        <f t="shared" si="317"/>
        <v>2.2184736595707934E-4</v>
      </c>
      <c r="GD65" s="27">
        <f t="shared" si="317"/>
        <v>0.32265032326083759</v>
      </c>
      <c r="GE65" s="27">
        <f t="shared" si="317"/>
        <v>4.3624661848465613E-7</v>
      </c>
      <c r="GF65" s="27">
        <f t="shared" si="317"/>
        <v>1.0260436267352179E-3</v>
      </c>
      <c r="GG65" s="27">
        <f t="shared" si="317"/>
        <v>1.29274602556432E-12</v>
      </c>
      <c r="GH65" s="27">
        <f t="shared" si="317"/>
        <v>0.15040742095560786</v>
      </c>
      <c r="GI65" s="27">
        <f t="shared" si="317"/>
        <v>1.3598348501220338E-6</v>
      </c>
      <c r="GJ65" s="27">
        <f t="shared" si="317"/>
        <v>5.9977712423972604E-5</v>
      </c>
      <c r="GK65" s="27">
        <f t="shared" si="317"/>
        <v>2.93029142243003E-3</v>
      </c>
      <c r="GL65" s="27">
        <f t="shared" ref="GL65:IW65" si="318">GL62^2</f>
        <v>5.8480562238551739E-3</v>
      </c>
      <c r="GM65" s="27">
        <f t="shared" si="318"/>
        <v>0.41343531764027791</v>
      </c>
      <c r="GN65" s="27">
        <f t="shared" si="318"/>
        <v>3.7313030999196004E-3</v>
      </c>
      <c r="GO65" s="27">
        <f t="shared" si="318"/>
        <v>7.4958190483545253E-2</v>
      </c>
      <c r="GP65" s="27">
        <f t="shared" si="318"/>
        <v>3.2568974219972292E-10</v>
      </c>
      <c r="GQ65" s="27">
        <f t="shared" si="318"/>
        <v>3.4036634170199129E-2</v>
      </c>
      <c r="GR65" s="27">
        <f t="shared" si="318"/>
        <v>2.1281699781806763E-2</v>
      </c>
      <c r="GS65" s="27">
        <f t="shared" si="318"/>
        <v>2.9828136420585633E-5</v>
      </c>
      <c r="GT65" s="27">
        <f t="shared" si="318"/>
        <v>4.2980034116462265E-3</v>
      </c>
      <c r="GU65" s="27">
        <f t="shared" si="318"/>
        <v>3.9587338118270941E-2</v>
      </c>
      <c r="GV65" s="27">
        <f t="shared" si="318"/>
        <v>3.4406778281803858E-6</v>
      </c>
      <c r="GW65" s="27">
        <f t="shared" si="318"/>
        <v>3.2231168051682017E-2</v>
      </c>
      <c r="GX65" s="27">
        <f t="shared" si="318"/>
        <v>3.0690344839311389E-2</v>
      </c>
      <c r="GY65" s="27">
        <f t="shared" si="318"/>
        <v>0.13605340700944743</v>
      </c>
      <c r="GZ65" s="27">
        <f t="shared" si="318"/>
        <v>2.3882903146198653E-4</v>
      </c>
      <c r="HA65" s="27">
        <f t="shared" si="318"/>
        <v>3.7957846340452399E-3</v>
      </c>
      <c r="HB65" s="27">
        <f t="shared" si="318"/>
        <v>6.966135423483932E-3</v>
      </c>
      <c r="HC65" s="27">
        <f t="shared" si="318"/>
        <v>3.5803896648682075E-2</v>
      </c>
      <c r="HD65" s="27">
        <f t="shared" si="318"/>
        <v>4.8985807302007613E-2</v>
      </c>
      <c r="HE65" s="27">
        <f t="shared" si="318"/>
        <v>2.1381787148796056E-4</v>
      </c>
      <c r="HF65" s="27">
        <f t="shared" si="318"/>
        <v>6.0609789814889035E-2</v>
      </c>
      <c r="HG65" s="27">
        <f t="shared" si="318"/>
        <v>2.3958669876489848E-2</v>
      </c>
      <c r="HH65" s="27">
        <f t="shared" si="318"/>
        <v>4.2526427437012397E-2</v>
      </c>
      <c r="HI65" s="27">
        <f t="shared" si="318"/>
        <v>1.828610934930738E-2</v>
      </c>
      <c r="HJ65" s="27">
        <f t="shared" si="318"/>
        <v>2.0311400439374996</v>
      </c>
      <c r="HK65" s="27">
        <f t="shared" si="318"/>
        <v>8.3198508867005127E-4</v>
      </c>
      <c r="HL65" s="27">
        <f t="shared" si="318"/>
        <v>3.4992705944491471E-3</v>
      </c>
      <c r="HM65" s="27">
        <f t="shared" si="318"/>
        <v>7.9806271251234968E-4</v>
      </c>
      <c r="HN65" s="27">
        <f t="shared" si="318"/>
        <v>7.6767741633225841E-11</v>
      </c>
      <c r="HO65" s="27">
        <f t="shared" si="318"/>
        <v>1.5794606232123558E-5</v>
      </c>
      <c r="HP65" s="27">
        <f t="shared" si="318"/>
        <v>9.6430398513671894E-3</v>
      </c>
      <c r="HQ65" s="27">
        <f t="shared" si="318"/>
        <v>6.3209284254794962E-3</v>
      </c>
      <c r="HR65" s="27">
        <f t="shared" si="318"/>
        <v>2.5919999170287214E-3</v>
      </c>
      <c r="HS65" s="27">
        <f t="shared" si="318"/>
        <v>3.0667886500306028E-2</v>
      </c>
      <c r="HT65" s="27">
        <f t="shared" si="318"/>
        <v>0.12089034596416044</v>
      </c>
      <c r="HU65" s="27">
        <f t="shared" si="318"/>
        <v>1.8051476505702547E-6</v>
      </c>
      <c r="HV65" s="27">
        <f t="shared" si="318"/>
        <v>8.5862896838441553E-3</v>
      </c>
      <c r="HW65" s="27">
        <f t="shared" si="318"/>
        <v>2.8712911010521949E-2</v>
      </c>
      <c r="HX65" s="27">
        <f t="shared" si="318"/>
        <v>1.2010930396461211E-3</v>
      </c>
      <c r="HY65" s="27">
        <f t="shared" si="318"/>
        <v>8.5621826608141109E-4</v>
      </c>
      <c r="HZ65" s="27">
        <f t="shared" si="318"/>
        <v>1.4595348800450507E-2</v>
      </c>
      <c r="IA65" s="27">
        <f t="shared" si="318"/>
        <v>2.1474852200149094E-2</v>
      </c>
      <c r="IB65" s="27">
        <f t="shared" si="318"/>
        <v>6.7970014744796775E-2</v>
      </c>
      <c r="IC65" s="27">
        <f t="shared" si="318"/>
        <v>1.0261021390935981E-4</v>
      </c>
      <c r="ID65" s="27">
        <f t="shared" si="318"/>
        <v>2.8900126076500214E-2</v>
      </c>
      <c r="IE65" s="27">
        <f t="shared" si="318"/>
        <v>0.49967460705335359</v>
      </c>
      <c r="IF65" s="27">
        <f t="shared" si="318"/>
        <v>4.7754806325873145E-2</v>
      </c>
      <c r="IG65" s="27">
        <f t="shared" si="318"/>
        <v>4.5888893894771229E-2</v>
      </c>
      <c r="IH65" s="27">
        <f t="shared" si="318"/>
        <v>3.873175621321054E-5</v>
      </c>
      <c r="II65" s="27">
        <f t="shared" si="318"/>
        <v>3.6401471914899466E-3</v>
      </c>
      <c r="IJ65" s="27">
        <f t="shared" si="318"/>
        <v>5.1820528738635659E-7</v>
      </c>
      <c r="IK65" s="27">
        <f t="shared" si="318"/>
        <v>1.1574785404576507E-5</v>
      </c>
      <c r="IL65" s="27">
        <f t="shared" si="318"/>
        <v>1.5933290532129862E-3</v>
      </c>
      <c r="IM65" s="27">
        <f t="shared" si="318"/>
        <v>2.9357705912233443E-2</v>
      </c>
      <c r="IN65" s="27">
        <f t="shared" si="318"/>
        <v>7.0530968212131158E-3</v>
      </c>
      <c r="IO65" s="27">
        <f t="shared" si="318"/>
        <v>3.1461215903517865E-2</v>
      </c>
      <c r="IP65" s="27">
        <f t="shared" si="318"/>
        <v>0.70613723768108116</v>
      </c>
      <c r="IQ65" s="27">
        <f t="shared" si="318"/>
        <v>5.8067642054253234E-9</v>
      </c>
      <c r="IR65" s="27">
        <f t="shared" si="318"/>
        <v>5.5125076312736186E-2</v>
      </c>
      <c r="IS65" s="27">
        <f t="shared" si="318"/>
        <v>9.9138618913099021E-3</v>
      </c>
      <c r="IT65" s="27">
        <f t="shared" si="318"/>
        <v>1.2424470248832348E-4</v>
      </c>
      <c r="IU65" s="27">
        <f t="shared" si="318"/>
        <v>1.0783220265753602E-3</v>
      </c>
      <c r="IV65" s="27">
        <f t="shared" si="318"/>
        <v>0.44102677759127612</v>
      </c>
      <c r="IW65" s="27">
        <f t="shared" si="318"/>
        <v>5.5161899507534464E-4</v>
      </c>
      <c r="IX65" s="27">
        <f t="shared" ref="IX65:LI65" si="319">IX62^2</f>
        <v>2.2614551229933909E-2</v>
      </c>
      <c r="IY65" s="27">
        <f t="shared" si="319"/>
        <v>3.1171714939074202</v>
      </c>
      <c r="IZ65" s="27">
        <f t="shared" si="319"/>
        <v>0.33820665031575592</v>
      </c>
      <c r="JA65" s="27">
        <f t="shared" si="319"/>
        <v>1.1040038369278931E-2</v>
      </c>
      <c r="JB65" s="27">
        <f t="shared" si="319"/>
        <v>0.54301676415892608</v>
      </c>
      <c r="JC65" s="27">
        <f t="shared" si="319"/>
        <v>2.8657893807863629E-5</v>
      </c>
      <c r="JD65" s="27">
        <f t="shared" si="319"/>
        <v>0.58271073514251892</v>
      </c>
      <c r="JE65" s="27">
        <f t="shared" si="319"/>
        <v>0.48309196025300982</v>
      </c>
      <c r="JF65" s="27">
        <f t="shared" si="319"/>
        <v>4.6100500119547895E-2</v>
      </c>
      <c r="JG65" s="27">
        <f t="shared" si="319"/>
        <v>1.722421927887308E-2</v>
      </c>
      <c r="JH65" s="27">
        <f t="shared" si="319"/>
        <v>1.7581732313006062E-4</v>
      </c>
      <c r="JI65" s="27">
        <f t="shared" si="319"/>
        <v>4.1282893507398965E-6</v>
      </c>
      <c r="JJ65" s="27">
        <f t="shared" si="319"/>
        <v>1.0095471565885257E-2</v>
      </c>
      <c r="JK65" s="27">
        <f t="shared" si="319"/>
        <v>7.452144376412285E-4</v>
      </c>
      <c r="JL65" s="27">
        <f t="shared" si="319"/>
        <v>1.3346382384027062E-3</v>
      </c>
      <c r="JM65" s="27">
        <f t="shared" si="319"/>
        <v>0.14648025833012665</v>
      </c>
      <c r="JN65" s="27">
        <f t="shared" si="319"/>
        <v>1.4571349464694594E-3</v>
      </c>
      <c r="JO65" s="27">
        <f t="shared" si="319"/>
        <v>6.0894908527421467</v>
      </c>
      <c r="JP65" s="27">
        <f t="shared" si="319"/>
        <v>9.9125370676012292E-3</v>
      </c>
      <c r="JQ65" s="27">
        <f t="shared" si="319"/>
        <v>5.6697195120174666E-5</v>
      </c>
      <c r="JR65" s="27">
        <f t="shared" si="319"/>
        <v>2.4120202552852671E-4</v>
      </c>
      <c r="JS65" s="27">
        <f t="shared" si="319"/>
        <v>0.547728223285044</v>
      </c>
      <c r="JT65" s="27">
        <f t="shared" si="319"/>
        <v>2.1874434881983508E-6</v>
      </c>
      <c r="JU65" s="27">
        <f t="shared" si="319"/>
        <v>4.0661773806681505E-2</v>
      </c>
      <c r="JV65" s="27">
        <f t="shared" si="319"/>
        <v>5.1604467905163952E-2</v>
      </c>
      <c r="JW65" s="27">
        <f t="shared" si="319"/>
        <v>0.6395592649581443</v>
      </c>
      <c r="JX65" s="27">
        <f t="shared" si="319"/>
        <v>2.313153277632923E-2</v>
      </c>
      <c r="JY65" s="27">
        <f t="shared" si="319"/>
        <v>2.7686377608250453E-3</v>
      </c>
      <c r="JZ65" s="27">
        <f t="shared" si="319"/>
        <v>1.9184162435312843E-6</v>
      </c>
      <c r="KA65" s="27">
        <f t="shared" si="319"/>
        <v>3.5742909770406887E-2</v>
      </c>
      <c r="KB65" s="27">
        <f t="shared" si="319"/>
        <v>5.8645502949790842E-3</v>
      </c>
      <c r="KC65" s="27">
        <f t="shared" si="319"/>
        <v>5.0407499434110383E-6</v>
      </c>
      <c r="KD65" s="27">
        <f t="shared" si="319"/>
        <v>5.8296900117571406E-4</v>
      </c>
      <c r="KE65" s="27">
        <f t="shared" si="319"/>
        <v>4.601797034566623E-2</v>
      </c>
      <c r="KF65" s="27">
        <f t="shared" si="319"/>
        <v>3.9793979738269696E-3</v>
      </c>
      <c r="KG65" s="27">
        <f t="shared" si="319"/>
        <v>0.56677674013553581</v>
      </c>
      <c r="KH65" s="27">
        <f t="shared" si="319"/>
        <v>6.4171664718213357E-3</v>
      </c>
      <c r="KI65" s="27">
        <f t="shared" si="319"/>
        <v>1.4616142814737043E-3</v>
      </c>
      <c r="KJ65" s="27">
        <f t="shared" si="319"/>
        <v>4.5839641871629668E-3</v>
      </c>
      <c r="KK65" s="27">
        <f t="shared" si="319"/>
        <v>1.6523546216795643E-7</v>
      </c>
      <c r="KL65" s="27">
        <f t="shared" si="319"/>
        <v>3.7908209021124038E-2</v>
      </c>
      <c r="KM65" s="27">
        <f t="shared" si="319"/>
        <v>5.8054736380695766E-3</v>
      </c>
      <c r="KN65" s="27">
        <f t="shared" si="319"/>
        <v>0.57596290973859399</v>
      </c>
      <c r="KO65" s="27">
        <f t="shared" si="319"/>
        <v>1.4201074698104876</v>
      </c>
      <c r="KP65" s="27">
        <f t="shared" si="319"/>
        <v>1.8940519738478772E-3</v>
      </c>
      <c r="KQ65" s="27">
        <f t="shared" si="319"/>
        <v>6.3864295449380881E-2</v>
      </c>
      <c r="KR65" s="27">
        <f t="shared" si="319"/>
        <v>2.2103302133757335E-4</v>
      </c>
      <c r="KS65" s="27">
        <f t="shared" si="319"/>
        <v>5.2090240184792982E-2</v>
      </c>
      <c r="KT65" s="27">
        <f t="shared" si="319"/>
        <v>2.9669970391111838E-2</v>
      </c>
      <c r="KU65" s="27">
        <f t="shared" si="319"/>
        <v>7.6707465385062483E-3</v>
      </c>
      <c r="KV65" s="27">
        <f t="shared" si="319"/>
        <v>2.9597264409938283E-2</v>
      </c>
      <c r="KW65" s="27">
        <f t="shared" si="319"/>
        <v>0.22991933123982494</v>
      </c>
      <c r="KX65" s="27">
        <f t="shared" si="319"/>
        <v>1.5297516159210701E-4</v>
      </c>
      <c r="KY65" s="27">
        <f t="shared" si="319"/>
        <v>0.12312237569676697</v>
      </c>
      <c r="KZ65" s="27">
        <f t="shared" si="319"/>
        <v>3.3900515818007355E-2</v>
      </c>
      <c r="LA65" s="27">
        <f t="shared" si="319"/>
        <v>1.2779415297810326E-2</v>
      </c>
      <c r="LB65" s="27">
        <f t="shared" si="319"/>
        <v>1.2309595993798595E-3</v>
      </c>
      <c r="LC65" s="27">
        <f t="shared" si="319"/>
        <v>1.3802371100550735E-5</v>
      </c>
      <c r="LD65" s="27">
        <f t="shared" si="319"/>
        <v>5.5228791902108415E-2</v>
      </c>
      <c r="LE65" s="27">
        <f t="shared" si="319"/>
        <v>0.47567516868361959</v>
      </c>
      <c r="LF65" s="27">
        <f t="shared" si="319"/>
        <v>3.2082231310828546E-2</v>
      </c>
      <c r="LG65" s="27">
        <f t="shared" si="319"/>
        <v>3.2143507320017159E-5</v>
      </c>
      <c r="LH65" s="27">
        <f t="shared" si="319"/>
        <v>1.0939735873725567E-2</v>
      </c>
      <c r="LI65" s="27">
        <f t="shared" si="319"/>
        <v>9.5742110611081292E-7</v>
      </c>
      <c r="LJ65" s="27">
        <f t="shared" ref="LJ65:NU65" si="320">LJ62^2</f>
        <v>1.7096887340386797E-5</v>
      </c>
      <c r="LK65" s="27">
        <f t="shared" si="320"/>
        <v>1.3164442371249618E-4</v>
      </c>
      <c r="LL65" s="27">
        <f t="shared" si="320"/>
        <v>1.7515050949113211</v>
      </c>
      <c r="LM65" s="27">
        <f t="shared" si="320"/>
        <v>2.0023725510231673E-3</v>
      </c>
      <c r="LN65" s="27">
        <f t="shared" si="320"/>
        <v>7.3468105243558748E-2</v>
      </c>
      <c r="LO65" s="27">
        <f t="shared" si="320"/>
        <v>0.4790440757035842</v>
      </c>
      <c r="LP65" s="27">
        <f t="shared" si="320"/>
        <v>3.3149556610654871E-2</v>
      </c>
      <c r="LQ65" s="27">
        <f t="shared" si="320"/>
        <v>3.6791256742552581E-4</v>
      </c>
      <c r="LR65" s="27">
        <f t="shared" si="320"/>
        <v>1.5225536003224236E-6</v>
      </c>
      <c r="LS65" s="27">
        <f t="shared" si="320"/>
        <v>1.9968828763230135E-3</v>
      </c>
      <c r="LT65" s="27">
        <f t="shared" si="320"/>
        <v>1.1690792701536085E-2</v>
      </c>
      <c r="LU65" s="27">
        <f t="shared" si="320"/>
        <v>5.8244268013206549E-2</v>
      </c>
      <c r="LV65" s="27">
        <f t="shared" si="320"/>
        <v>2.2736311742485134</v>
      </c>
      <c r="LW65" s="27">
        <f t="shared" si="320"/>
        <v>3.3278472103882837E-3</v>
      </c>
      <c r="LX65" s="27">
        <f t="shared" si="320"/>
        <v>1.0630756718992615E-2</v>
      </c>
      <c r="LY65" s="27">
        <f t="shared" si="320"/>
        <v>0.39631932583786872</v>
      </c>
      <c r="LZ65" s="27">
        <f t="shared" si="320"/>
        <v>2.0519493198906703E-3</v>
      </c>
      <c r="MA65" s="27">
        <f t="shared" si="320"/>
        <v>9.7119388372346616E-3</v>
      </c>
      <c r="MB65" s="27">
        <f t="shared" si="320"/>
        <v>1.0864991355141302</v>
      </c>
      <c r="MC65" s="27">
        <f t="shared" si="320"/>
        <v>3.2317782406777666E-3</v>
      </c>
      <c r="MD65" s="27">
        <f t="shared" si="320"/>
        <v>4.597598912343117E-2</v>
      </c>
      <c r="ME65" s="27">
        <f t="shared" si="320"/>
        <v>0.35766202905633876</v>
      </c>
      <c r="MF65" s="27">
        <f t="shared" si="320"/>
        <v>0.10970744421799716</v>
      </c>
      <c r="MG65" s="27">
        <f t="shared" si="320"/>
        <v>4.2859682891706725E-2</v>
      </c>
      <c r="MH65" s="27">
        <f t="shared" si="320"/>
        <v>4.9811470674843948E-3</v>
      </c>
      <c r="MI65" s="27">
        <f t="shared" si="320"/>
        <v>1.69812572736854E-2</v>
      </c>
      <c r="MJ65" s="27">
        <f t="shared" si="320"/>
        <v>5.4601807291758606E-2</v>
      </c>
      <c r="MK65" s="27">
        <f t="shared" si="320"/>
        <v>4.1621308018511674E-2</v>
      </c>
      <c r="ML65" s="27">
        <f t="shared" si="320"/>
        <v>6.7851796276016618E-2</v>
      </c>
      <c r="MM65" s="27">
        <f t="shared" si="320"/>
        <v>2.2739240647250726E-3</v>
      </c>
      <c r="MN65" s="27">
        <f t="shared" si="320"/>
        <v>0.13285452216071392</v>
      </c>
      <c r="MO65" s="27">
        <f t="shared" si="320"/>
        <v>4.6827369567663658E-4</v>
      </c>
      <c r="MP65" s="27">
        <f t="shared" si="320"/>
        <v>7.3605893591412369E-2</v>
      </c>
      <c r="MQ65" s="27">
        <f t="shared" si="320"/>
        <v>5.8073969445016312E-2</v>
      </c>
      <c r="MR65" s="27">
        <f t="shared" si="320"/>
        <v>1.4690664136746219E-7</v>
      </c>
      <c r="MS65" s="27">
        <f t="shared" si="320"/>
        <v>0.20759857866903872</v>
      </c>
      <c r="MT65" s="27">
        <f t="shared" si="320"/>
        <v>8.175096811319463E-6</v>
      </c>
      <c r="MU65" s="27">
        <f t="shared" si="320"/>
        <v>7.6359008594616769E-4</v>
      </c>
      <c r="MV65" s="27">
        <f t="shared" si="320"/>
        <v>3.2646506303963545E-3</v>
      </c>
      <c r="MW65" s="27">
        <f t="shared" si="320"/>
        <v>2.1755944793937132E-10</v>
      </c>
      <c r="MX65" s="27">
        <f t="shared" si="320"/>
        <v>2.1050021636969358E-2</v>
      </c>
      <c r="MY65" s="27">
        <f t="shared" si="320"/>
        <v>3.7840364157461248E-4</v>
      </c>
      <c r="MZ65" s="27">
        <f t="shared" si="320"/>
        <v>6.6902187210783503E-8</v>
      </c>
      <c r="NA65" s="27">
        <f t="shared" si="320"/>
        <v>7.3730792661047235E-6</v>
      </c>
      <c r="NB65" s="27">
        <f t="shared" si="320"/>
        <v>1.3568241646226217E-3</v>
      </c>
      <c r="NC65" s="27">
        <f t="shared" si="320"/>
        <v>1.8183564971435822</v>
      </c>
      <c r="ND65" s="27">
        <f t="shared" si="320"/>
        <v>1.3686835209035524E-5</v>
      </c>
      <c r="NE65" s="27">
        <f t="shared" si="320"/>
        <v>0.35027785254133592</v>
      </c>
      <c r="NF65" s="27">
        <f t="shared" si="320"/>
        <v>7.183394941689986E-4</v>
      </c>
      <c r="NG65" s="27">
        <f t="shared" si="320"/>
        <v>0.10897065921631847</v>
      </c>
      <c r="NH65" s="27">
        <f t="shared" si="320"/>
        <v>3.835332305021526E-4</v>
      </c>
      <c r="NI65" s="27">
        <f t="shared" si="320"/>
        <v>1.9651781973412032E-2</v>
      </c>
      <c r="NJ65" s="27">
        <f t="shared" si="320"/>
        <v>1.9693907435812753E-8</v>
      </c>
      <c r="NK65" s="27">
        <f t="shared" si="320"/>
        <v>4.107504790275841E-3</v>
      </c>
      <c r="NL65" s="27">
        <f t="shared" si="320"/>
        <v>3.2638424144657524E-3</v>
      </c>
      <c r="NM65" s="27">
        <f t="shared" si="320"/>
        <v>1.9900029448015662E-2</v>
      </c>
      <c r="NN65" s="27">
        <f t="shared" si="320"/>
        <v>9.0089960511137657E-2</v>
      </c>
      <c r="NO65" s="27">
        <f t="shared" si="320"/>
        <v>3.6821640774152466E-7</v>
      </c>
      <c r="NP65" s="27">
        <f t="shared" si="320"/>
        <v>1.2948067595443379E-2</v>
      </c>
      <c r="NQ65" s="27">
        <f t="shared" si="320"/>
        <v>7.0198668747095119E-4</v>
      </c>
      <c r="NR65" s="27">
        <f t="shared" si="320"/>
        <v>9.7936194947529849</v>
      </c>
      <c r="NS65" s="27">
        <f t="shared" si="320"/>
        <v>1.4490008850456366E-6</v>
      </c>
      <c r="NT65" s="27">
        <f t="shared" si="320"/>
        <v>1.291786766736517</v>
      </c>
      <c r="NU65" s="27">
        <f t="shared" si="320"/>
        <v>6.8687386023530941</v>
      </c>
      <c r="NV65" s="27">
        <f t="shared" ref="NV65:OK65" si="321">NV62^2</f>
        <v>1.0025390690884593E-3</v>
      </c>
      <c r="NW65" s="27">
        <f t="shared" si="321"/>
        <v>2.1990163551048108E-3</v>
      </c>
      <c r="NX65" s="27">
        <f t="shared" si="321"/>
        <v>8.094241039587896E-4</v>
      </c>
      <c r="NY65" s="27">
        <f t="shared" si="321"/>
        <v>7.5523549656818054E-2</v>
      </c>
      <c r="NZ65" s="27">
        <f t="shared" si="321"/>
        <v>3.7151214709311597E-2</v>
      </c>
      <c r="OA65" s="27">
        <f t="shared" si="321"/>
        <v>0.31748711067367857</v>
      </c>
      <c r="OB65" s="27">
        <f t="shared" si="321"/>
        <v>3.3711350334109454E-6</v>
      </c>
      <c r="OC65" s="27">
        <f t="shared" si="321"/>
        <v>1.3636894934960324E-3</v>
      </c>
      <c r="OD65" s="27">
        <f t="shared" si="321"/>
        <v>1.8212915408813497E-2</v>
      </c>
      <c r="OE65" s="27">
        <f t="shared" si="321"/>
        <v>0.38115462129531374</v>
      </c>
      <c r="OF65" s="27">
        <f t="shared" si="321"/>
        <v>2.1291037022108631E-3</v>
      </c>
      <c r="OG65" s="27">
        <f t="shared" si="321"/>
        <v>0.4484337864490221</v>
      </c>
      <c r="OH65" s="27">
        <f t="shared" si="321"/>
        <v>1.0280533235172851E-3</v>
      </c>
      <c r="OI65" s="27">
        <f t="shared" si="321"/>
        <v>0.14154463141749191</v>
      </c>
      <c r="OJ65" s="27">
        <f t="shared" si="321"/>
        <v>0.15381163712820481</v>
      </c>
      <c r="OK65" s="27">
        <f t="shared" si="321"/>
        <v>9.1173418155830342E-4</v>
      </c>
    </row>
    <row r="66" spans="1:401">
      <c r="A66" s="28" t="s">
        <v>1955</v>
      </c>
      <c r="B66" s="24">
        <f>1/400</f>
        <v>2.5000000000000001E-3</v>
      </c>
    </row>
    <row r="67" spans="1:401">
      <c r="A67" s="19" t="s">
        <v>1960</v>
      </c>
      <c r="B67" s="19">
        <f>B66*SUM(B63:OK63)</f>
        <v>1.1874892496927554</v>
      </c>
    </row>
    <row r="68" spans="1:401">
      <c r="A68" s="19" t="s">
        <v>1957</v>
      </c>
      <c r="B68" s="19">
        <f>B66*SUM(B64:OK64)</f>
        <v>0.49111779679681344</v>
      </c>
    </row>
    <row r="69" spans="1:401">
      <c r="A69" s="19" t="s">
        <v>1956</v>
      </c>
      <c r="B69" s="19">
        <f>B66*SUM(B65:OK65)</f>
        <v>0.26642354769263843</v>
      </c>
    </row>
    <row r="70" spans="1:401">
      <c r="A70" s="19" t="s">
        <v>1958</v>
      </c>
      <c r="B70" s="19">
        <f>B69^3</f>
        <v>1.8911144852935373E-2</v>
      </c>
    </row>
    <row r="71" spans="1:401">
      <c r="A71" s="19" t="s">
        <v>1961</v>
      </c>
      <c r="B71" s="19">
        <f>B69^2</f>
        <v>7.0981506765131583E-2</v>
      </c>
    </row>
    <row r="72" spans="1:401" ht="15">
      <c r="A72" s="19" t="s">
        <v>1970</v>
      </c>
      <c r="B72" s="21">
        <f>B68/SQRT(B70)</f>
        <v>3.5713035172214664</v>
      </c>
      <c r="C72" s="25" t="s">
        <v>1965</v>
      </c>
      <c r="E72" s="40" t="s">
        <v>1966</v>
      </c>
      <c r="F72" s="40"/>
    </row>
    <row r="73" spans="1:401" ht="15">
      <c r="A73" s="19" t="s">
        <v>1953</v>
      </c>
      <c r="B73" s="21">
        <f>B67/B71-3</f>
        <v>13.729558216085778</v>
      </c>
      <c r="C73" s="25" t="s">
        <v>1964</v>
      </c>
      <c r="E73" s="40"/>
      <c r="F73" s="40"/>
    </row>
    <row r="74" spans="1:401">
      <c r="A74" s="28" t="s">
        <v>1963</v>
      </c>
      <c r="B74" s="19">
        <f>(6*(400-2))/((400+1)*(400+3))</f>
        <v>1.4776953398142362E-2</v>
      </c>
      <c r="C74" s="26">
        <f>B74*2</f>
        <v>2.9553906796284724E-2</v>
      </c>
    </row>
    <row r="75" spans="1:401">
      <c r="A75" s="28" t="s">
        <v>1962</v>
      </c>
      <c r="B75" s="19">
        <f>(24*400*(400-2)*(400-3))/((400+1)^2*(400+3)*(400+5))</f>
        <v>5.7795762436501509E-2</v>
      </c>
      <c r="C75">
        <f>B75*2</f>
        <v>0.11559152487300302</v>
      </c>
    </row>
  </sheetData>
  <mergeCells count="13">
    <mergeCell ref="A3:E3"/>
    <mergeCell ref="A2:E2"/>
    <mergeCell ref="A1:E1"/>
    <mergeCell ref="A4:E4"/>
    <mergeCell ref="C27:E27"/>
    <mergeCell ref="E72:F73"/>
    <mergeCell ref="A36:D36"/>
    <mergeCell ref="A5:E5"/>
    <mergeCell ref="A6:E6"/>
    <mergeCell ref="F39:I39"/>
    <mergeCell ref="B37:D37"/>
    <mergeCell ref="B38:D38"/>
    <mergeCell ref="B39:D39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K32"/>
  <sheetViews>
    <sheetView workbookViewId="0">
      <selection activeCell="D23" sqref="D23"/>
    </sheetView>
  </sheetViews>
  <sheetFormatPr defaultColWidth="11" defaultRowHeight="14.25"/>
  <cols>
    <col min="1" max="1" width="27.125" bestFit="1" customWidth="1"/>
    <col min="2" max="3" width="15.625" bestFit="1" customWidth="1"/>
    <col min="4" max="4" width="14.125" bestFit="1" customWidth="1"/>
    <col min="6" max="6" width="17.125" bestFit="1" customWidth="1"/>
    <col min="9" max="9" width="12.625" customWidth="1"/>
  </cols>
  <sheetData>
    <row r="1" spans="1:401" ht="15">
      <c r="A1" s="4" t="s">
        <v>1899</v>
      </c>
      <c r="B1" s="2">
        <v>5.35</v>
      </c>
      <c r="C1" s="3">
        <v>7.03</v>
      </c>
      <c r="D1" s="2">
        <v>8.69</v>
      </c>
      <c r="E1" s="3">
        <v>10.57</v>
      </c>
      <c r="F1" s="2">
        <v>9.1300000000000008</v>
      </c>
      <c r="G1" s="3">
        <v>9.3000000000000007</v>
      </c>
      <c r="H1" s="2">
        <v>3.2</v>
      </c>
      <c r="I1" s="3">
        <v>5.46</v>
      </c>
      <c r="J1" s="2">
        <v>5.61</v>
      </c>
      <c r="K1" s="3">
        <v>8.5299999999999994</v>
      </c>
      <c r="L1" s="2">
        <v>6.85</v>
      </c>
      <c r="M1" s="3">
        <v>4.71</v>
      </c>
      <c r="N1" s="2">
        <v>5.75</v>
      </c>
      <c r="O1" s="3">
        <v>3.53</v>
      </c>
      <c r="P1" s="2">
        <v>8.2799999999999994</v>
      </c>
      <c r="Q1" s="3">
        <v>10.67</v>
      </c>
      <c r="R1" s="2">
        <v>8.0399999999999991</v>
      </c>
      <c r="S1" s="3">
        <v>6.31</v>
      </c>
      <c r="T1" s="2">
        <v>7.48</v>
      </c>
      <c r="U1" s="3">
        <v>4.53</v>
      </c>
      <c r="V1" s="2">
        <v>6.85</v>
      </c>
      <c r="W1" s="3">
        <v>4.63</v>
      </c>
      <c r="X1" s="2">
        <v>6.02</v>
      </c>
      <c r="Y1" s="3">
        <v>3.41</v>
      </c>
      <c r="Z1" s="2">
        <v>8.48</v>
      </c>
      <c r="AA1" s="3">
        <v>6.25</v>
      </c>
      <c r="AB1" s="2">
        <v>6.13</v>
      </c>
      <c r="AC1" s="3">
        <v>6.28</v>
      </c>
      <c r="AD1" s="2">
        <v>6.7</v>
      </c>
      <c r="AE1" s="3">
        <v>9.09</v>
      </c>
      <c r="AF1" s="2">
        <v>5.59</v>
      </c>
      <c r="AG1" s="3">
        <v>6.81</v>
      </c>
      <c r="AH1" s="2">
        <v>5.64</v>
      </c>
      <c r="AI1" s="3">
        <v>10.81</v>
      </c>
      <c r="AJ1" s="2">
        <v>12.4</v>
      </c>
      <c r="AK1" s="3">
        <v>4.46</v>
      </c>
      <c r="AL1" s="2">
        <v>8.0399999999999991</v>
      </c>
      <c r="AM1" s="3">
        <v>6.83</v>
      </c>
      <c r="AN1" s="2">
        <v>7.49</v>
      </c>
      <c r="AO1" s="3">
        <v>4.8899999999999997</v>
      </c>
      <c r="AP1" s="2">
        <v>5.29</v>
      </c>
      <c r="AQ1" s="3">
        <v>8.66</v>
      </c>
      <c r="AR1" s="2">
        <v>2.2000000000000002</v>
      </c>
      <c r="AS1" s="3">
        <v>7.17</v>
      </c>
      <c r="AT1" s="2">
        <v>5.97</v>
      </c>
      <c r="AU1" s="3">
        <v>4.53</v>
      </c>
      <c r="AV1" s="2">
        <v>6.01</v>
      </c>
      <c r="AW1" s="3">
        <v>6.7</v>
      </c>
      <c r="AX1" s="2">
        <v>6.16</v>
      </c>
      <c r="AY1" s="3">
        <v>12.3</v>
      </c>
      <c r="AZ1" s="2">
        <v>6.41</v>
      </c>
      <c r="BA1" s="3">
        <v>4.66</v>
      </c>
      <c r="BB1" s="2">
        <v>7.15</v>
      </c>
      <c r="BC1" s="3">
        <v>9.6199999999999992</v>
      </c>
      <c r="BD1" s="2">
        <v>7.07</v>
      </c>
      <c r="BE1" s="3">
        <v>7.15</v>
      </c>
      <c r="BF1" s="2">
        <v>6.21</v>
      </c>
      <c r="BG1" s="3">
        <v>5.32</v>
      </c>
      <c r="BH1" s="2">
        <v>10.39</v>
      </c>
      <c r="BI1" s="3">
        <v>6.98</v>
      </c>
      <c r="BJ1" s="2">
        <v>9.41</v>
      </c>
      <c r="BK1" s="3">
        <v>6.35</v>
      </c>
      <c r="BL1" s="2">
        <v>9.6999999999999993</v>
      </c>
      <c r="BM1" s="3">
        <v>5.65</v>
      </c>
      <c r="BN1" s="2">
        <v>3.05</v>
      </c>
      <c r="BO1" s="3">
        <v>3</v>
      </c>
      <c r="BP1" s="2">
        <v>9.43</v>
      </c>
      <c r="BQ1" s="3">
        <v>7.53</v>
      </c>
      <c r="BR1" s="2">
        <v>5.85</v>
      </c>
      <c r="BS1" s="3">
        <v>7.78</v>
      </c>
      <c r="BT1" s="2">
        <v>7.49</v>
      </c>
      <c r="BU1" s="3">
        <v>6.76</v>
      </c>
      <c r="BV1" s="2">
        <v>4.97</v>
      </c>
      <c r="BW1" s="3">
        <v>7</v>
      </c>
      <c r="BX1" s="2">
        <v>5.0599999999999996</v>
      </c>
      <c r="BY1" s="3">
        <v>4.6900000000000004</v>
      </c>
      <c r="BZ1" s="2">
        <v>4.79</v>
      </c>
      <c r="CA1" s="3">
        <v>2.91</v>
      </c>
      <c r="CB1" s="2">
        <v>10.87</v>
      </c>
      <c r="CC1" s="3">
        <v>7.2</v>
      </c>
      <c r="CD1" s="2">
        <v>7.15</v>
      </c>
      <c r="CE1" s="3">
        <v>4.99</v>
      </c>
      <c r="CF1" s="2">
        <v>3.47</v>
      </c>
      <c r="CG1" s="3">
        <v>6.95</v>
      </c>
      <c r="CH1" s="2">
        <v>3.54</v>
      </c>
      <c r="CI1" s="3">
        <v>4.5999999999999996</v>
      </c>
      <c r="CJ1" s="2">
        <v>7.57</v>
      </c>
      <c r="CK1" s="3">
        <v>6.71</v>
      </c>
      <c r="CL1" s="2">
        <v>7.29</v>
      </c>
      <c r="CM1" s="3">
        <v>4.5999999999999996</v>
      </c>
      <c r="CN1" s="2">
        <v>6.71</v>
      </c>
      <c r="CO1" s="3">
        <v>7.35</v>
      </c>
      <c r="CP1" s="2">
        <v>6.79</v>
      </c>
      <c r="CQ1" s="3">
        <v>6.43</v>
      </c>
      <c r="CR1" s="2">
        <v>6.96</v>
      </c>
      <c r="CS1" s="3">
        <v>9.16</v>
      </c>
      <c r="CT1" s="2">
        <v>5.01</v>
      </c>
      <c r="CU1" s="3">
        <v>5.94</v>
      </c>
      <c r="CV1" s="2">
        <v>3.02</v>
      </c>
      <c r="CW1" s="3">
        <v>7.2</v>
      </c>
      <c r="CX1" s="2">
        <v>4.5999999999999996</v>
      </c>
      <c r="CY1" s="3">
        <v>8.1</v>
      </c>
      <c r="CZ1" s="2">
        <v>6.71</v>
      </c>
      <c r="DA1" s="3">
        <v>3.82</v>
      </c>
      <c r="DB1" s="2">
        <v>5.72</v>
      </c>
      <c r="DC1" s="3">
        <v>4.2699999999999996</v>
      </c>
      <c r="DD1" s="2">
        <v>6.15</v>
      </c>
      <c r="DE1" s="3">
        <v>10.26</v>
      </c>
      <c r="DF1" s="2">
        <v>8.06</v>
      </c>
      <c r="DG1" s="3">
        <v>9.39</v>
      </c>
      <c r="DH1" s="2">
        <v>5.99</v>
      </c>
      <c r="DI1" s="3">
        <v>10.19</v>
      </c>
      <c r="DJ1" s="2">
        <v>6.03</v>
      </c>
      <c r="DK1" s="3">
        <v>9.5500000000000007</v>
      </c>
      <c r="DL1" s="2">
        <v>11.34</v>
      </c>
      <c r="DM1" s="3">
        <v>3.63</v>
      </c>
      <c r="DN1" s="2">
        <v>8.98</v>
      </c>
      <c r="DO1" s="3">
        <v>7.3</v>
      </c>
      <c r="DP1" s="2">
        <v>0.89</v>
      </c>
      <c r="DQ1" s="3">
        <v>5.3</v>
      </c>
      <c r="DR1" s="2">
        <v>7.93</v>
      </c>
      <c r="DS1" s="3">
        <v>6.1</v>
      </c>
      <c r="DT1" s="2">
        <v>7.5</v>
      </c>
      <c r="DU1" s="3">
        <v>6.6</v>
      </c>
      <c r="DV1" s="2">
        <v>6.41</v>
      </c>
      <c r="DW1" s="3">
        <v>5.7</v>
      </c>
      <c r="DX1" s="2">
        <v>8.5</v>
      </c>
      <c r="DY1" s="3">
        <v>9.2799999999999994</v>
      </c>
      <c r="DZ1" s="2">
        <v>3.7</v>
      </c>
      <c r="EA1" s="3">
        <v>7.32</v>
      </c>
      <c r="EB1" s="2">
        <v>4.3600000000000003</v>
      </c>
      <c r="EC1" s="3">
        <v>9.31</v>
      </c>
      <c r="ED1" s="2">
        <v>4.97</v>
      </c>
      <c r="EE1" s="3">
        <v>9.6300000000000008</v>
      </c>
      <c r="EF1" s="2">
        <v>2.23</v>
      </c>
      <c r="EG1" s="3">
        <v>5.56</v>
      </c>
      <c r="EH1" s="2">
        <v>6.4</v>
      </c>
      <c r="EI1" s="3">
        <v>7.69</v>
      </c>
      <c r="EJ1" s="2">
        <v>3.86</v>
      </c>
      <c r="EK1" s="3">
        <v>6.92</v>
      </c>
      <c r="EL1" s="2">
        <v>9.94</v>
      </c>
      <c r="EM1" s="3">
        <v>8.81</v>
      </c>
      <c r="EN1" s="2">
        <v>2.98</v>
      </c>
      <c r="EO1" s="3">
        <v>5.56</v>
      </c>
      <c r="EP1" s="2">
        <v>6.9</v>
      </c>
      <c r="EQ1" s="3">
        <v>10.27</v>
      </c>
      <c r="ER1" s="2">
        <v>5.77</v>
      </c>
      <c r="ES1" s="3">
        <v>4.53</v>
      </c>
      <c r="ET1" s="2">
        <v>5.71</v>
      </c>
      <c r="EU1" s="3">
        <v>8.18</v>
      </c>
      <c r="EV1" s="2">
        <v>7.1</v>
      </c>
      <c r="EW1" s="3">
        <v>7.04</v>
      </c>
      <c r="EX1" s="2">
        <v>7.28</v>
      </c>
      <c r="EY1" s="3">
        <v>5.74</v>
      </c>
      <c r="EZ1" s="2">
        <v>6.12</v>
      </c>
      <c r="FA1" s="3">
        <v>10.39</v>
      </c>
      <c r="FB1" s="2">
        <v>9.0399999999999991</v>
      </c>
      <c r="FC1" s="3">
        <v>9.33</v>
      </c>
      <c r="FD1" s="2">
        <v>4.72</v>
      </c>
      <c r="FE1" s="3">
        <v>8.48</v>
      </c>
      <c r="FF1" s="2">
        <v>8.5299999999999994</v>
      </c>
      <c r="FG1" s="3">
        <v>9.26</v>
      </c>
      <c r="FH1" s="2">
        <v>5.91</v>
      </c>
      <c r="FI1" s="3">
        <v>5.79</v>
      </c>
      <c r="FJ1" s="2">
        <v>3.75</v>
      </c>
      <c r="FK1" s="3">
        <v>9.19</v>
      </c>
      <c r="FL1" s="2">
        <v>4.51</v>
      </c>
      <c r="FM1" s="3">
        <v>5.33</v>
      </c>
      <c r="FN1" s="2">
        <v>9.5399999999999991</v>
      </c>
      <c r="FO1" s="3">
        <v>9.91</v>
      </c>
      <c r="FP1" s="2">
        <v>6.22</v>
      </c>
      <c r="FQ1" s="3">
        <v>5.57</v>
      </c>
      <c r="FR1" s="2">
        <v>8.64</v>
      </c>
      <c r="FS1" s="3">
        <v>7.59</v>
      </c>
      <c r="FT1" s="2">
        <v>7.33</v>
      </c>
      <c r="FU1" s="3">
        <v>3.89</v>
      </c>
      <c r="FV1" s="2">
        <v>4.83</v>
      </c>
      <c r="FW1" s="3">
        <v>7</v>
      </c>
      <c r="FX1" s="2">
        <v>5.68</v>
      </c>
      <c r="FY1" s="3">
        <v>13.35</v>
      </c>
      <c r="FZ1" s="2">
        <v>3.99</v>
      </c>
      <c r="GA1" s="3">
        <v>8.14</v>
      </c>
      <c r="GB1" s="2">
        <v>6.41</v>
      </c>
      <c r="GC1" s="3">
        <v>6.42</v>
      </c>
      <c r="GD1" s="2">
        <v>6.7</v>
      </c>
      <c r="GE1" s="3">
        <v>10.41</v>
      </c>
      <c r="GF1" s="2">
        <v>8.18</v>
      </c>
      <c r="GG1" s="3">
        <v>4.32</v>
      </c>
      <c r="GH1" s="2">
        <v>5.56</v>
      </c>
      <c r="GI1" s="3">
        <v>11.48</v>
      </c>
      <c r="GJ1" s="2">
        <v>9.35</v>
      </c>
      <c r="GK1" s="3">
        <v>6.31</v>
      </c>
      <c r="GL1" s="2">
        <v>5.0999999999999996</v>
      </c>
      <c r="GM1" s="3">
        <v>9.86</v>
      </c>
      <c r="GN1" s="2">
        <v>6.81</v>
      </c>
      <c r="GO1" s="3">
        <v>5.27</v>
      </c>
      <c r="GP1" s="2">
        <v>8.31</v>
      </c>
      <c r="GQ1" s="3">
        <v>4.33</v>
      </c>
      <c r="GR1" s="2">
        <v>11.07</v>
      </c>
      <c r="GS1" s="3">
        <v>7.31</v>
      </c>
      <c r="GT1" s="2">
        <v>4.7300000000000004</v>
      </c>
      <c r="GU1" s="3">
        <v>5.5</v>
      </c>
      <c r="GV1" s="2">
        <v>7.49</v>
      </c>
      <c r="GW1" s="3">
        <v>6.84</v>
      </c>
      <c r="GX1" s="2">
        <v>9.8000000000000007</v>
      </c>
      <c r="GY1" s="3">
        <v>8.08</v>
      </c>
      <c r="GZ1" s="2">
        <v>6.58</v>
      </c>
      <c r="HA1" s="3">
        <v>3.41</v>
      </c>
      <c r="HB1" s="2">
        <v>9.58</v>
      </c>
      <c r="HC1" s="3">
        <v>9.6300000000000008</v>
      </c>
      <c r="HD1" s="2">
        <v>5.22</v>
      </c>
      <c r="HE1" s="3">
        <v>10.59</v>
      </c>
      <c r="HF1" s="2">
        <v>1.69</v>
      </c>
      <c r="HG1" s="3">
        <v>6.24</v>
      </c>
      <c r="HH1" s="2">
        <v>8.92</v>
      </c>
      <c r="HI1" s="3">
        <v>6.42</v>
      </c>
      <c r="HJ1" s="2">
        <v>2.97</v>
      </c>
      <c r="HK1" s="3">
        <v>13.29</v>
      </c>
      <c r="HL1" s="2">
        <v>10.96</v>
      </c>
      <c r="HM1" s="3">
        <v>8.15</v>
      </c>
      <c r="HN1" s="2">
        <v>7</v>
      </c>
      <c r="HO1" s="3">
        <v>8.81</v>
      </c>
      <c r="HP1" s="2">
        <v>3.53</v>
      </c>
      <c r="HQ1" s="3">
        <v>7.3</v>
      </c>
      <c r="HR1" s="2">
        <v>7.24</v>
      </c>
      <c r="HS1" s="3">
        <v>8.52</v>
      </c>
      <c r="HT1" s="2">
        <v>6.36</v>
      </c>
      <c r="HU1" s="3">
        <v>6.21</v>
      </c>
      <c r="HV1" s="2">
        <v>7.18</v>
      </c>
      <c r="HW1" s="3">
        <v>5.45</v>
      </c>
      <c r="HX1" s="2">
        <v>9.39</v>
      </c>
      <c r="HY1" s="3">
        <v>6.78</v>
      </c>
      <c r="HZ1" s="2">
        <v>5.89</v>
      </c>
      <c r="IA1" s="3">
        <v>6.3</v>
      </c>
      <c r="IB1" s="2">
        <v>7.12</v>
      </c>
      <c r="IC1" s="3">
        <v>4.78</v>
      </c>
      <c r="ID1" s="2">
        <v>7.51</v>
      </c>
      <c r="IE1" s="3">
        <v>9.43</v>
      </c>
      <c r="IF1" s="2">
        <v>8.23</v>
      </c>
      <c r="IG1" s="3">
        <v>8.59</v>
      </c>
      <c r="IH1" s="2">
        <v>5.86</v>
      </c>
      <c r="II1" s="3">
        <v>5.26</v>
      </c>
      <c r="IJ1" s="2">
        <v>6.14</v>
      </c>
      <c r="IK1" s="3">
        <v>9.82</v>
      </c>
      <c r="IL1" s="2">
        <v>9.6199999999999992</v>
      </c>
      <c r="IM1" s="3">
        <v>2.11</v>
      </c>
      <c r="IN1" s="2">
        <v>6.62</v>
      </c>
      <c r="IO1" s="3">
        <v>7.58</v>
      </c>
      <c r="IP1" s="2">
        <v>3.86</v>
      </c>
      <c r="IQ1" s="3">
        <v>6.85</v>
      </c>
      <c r="IR1" s="2">
        <v>6.28</v>
      </c>
      <c r="IS1" s="3">
        <v>4.46</v>
      </c>
      <c r="IT1" s="2">
        <v>12.87</v>
      </c>
      <c r="IU1" s="3">
        <v>9.15</v>
      </c>
      <c r="IV1" s="2">
        <v>1.99</v>
      </c>
      <c r="IW1" s="3">
        <v>8.8000000000000007</v>
      </c>
      <c r="IX1" s="2">
        <v>8.5</v>
      </c>
      <c r="IY1" s="3">
        <v>2.3199999999999998</v>
      </c>
      <c r="IZ1" s="2">
        <v>7.87</v>
      </c>
      <c r="JA1" s="3">
        <v>5.96</v>
      </c>
      <c r="JB1" s="2">
        <v>6.04</v>
      </c>
      <c r="JC1" s="3">
        <v>11.78</v>
      </c>
      <c r="JD1" s="2">
        <v>7.09</v>
      </c>
      <c r="JE1" s="3">
        <v>8.18</v>
      </c>
      <c r="JF1" s="2">
        <v>6.66</v>
      </c>
      <c r="JG1" s="3">
        <v>7.07</v>
      </c>
      <c r="JH1" s="2">
        <v>3.13</v>
      </c>
      <c r="JI1" s="3">
        <v>6.65</v>
      </c>
      <c r="JJ1" s="2">
        <v>10.97</v>
      </c>
      <c r="JK1" s="3">
        <v>5.78</v>
      </c>
      <c r="JL1" s="2">
        <v>6.28</v>
      </c>
      <c r="JM1" s="3">
        <v>2.19</v>
      </c>
      <c r="JN1" s="2">
        <v>5</v>
      </c>
      <c r="JO1" s="3">
        <v>10.039999999999999</v>
      </c>
      <c r="JP1" s="2">
        <v>7.12</v>
      </c>
      <c r="JQ1" s="3">
        <v>7.13</v>
      </c>
      <c r="JR1" s="2">
        <v>8.83</v>
      </c>
      <c r="JS1" s="3">
        <v>3.43</v>
      </c>
      <c r="JT1" s="2">
        <v>4.34</v>
      </c>
      <c r="JU1" s="3">
        <v>6.57</v>
      </c>
      <c r="JV1" s="2">
        <v>5.46</v>
      </c>
      <c r="JW1" s="3">
        <v>8.25</v>
      </c>
      <c r="JX1" s="2">
        <v>6.99</v>
      </c>
      <c r="JY1" s="3">
        <v>4.1100000000000003</v>
      </c>
      <c r="JZ1" s="2">
        <v>2.15</v>
      </c>
      <c r="KA1" s="3">
        <v>7.96</v>
      </c>
      <c r="KB1" s="2">
        <v>5.66</v>
      </c>
      <c r="KC1" s="3">
        <v>10.1</v>
      </c>
      <c r="KD1" s="2">
        <v>9.69</v>
      </c>
      <c r="KE1" s="3">
        <v>8.84</v>
      </c>
      <c r="KF1" s="2">
        <v>7.24</v>
      </c>
      <c r="KG1" s="3">
        <v>4.1399999999999997</v>
      </c>
      <c r="KH1" s="2">
        <v>8.44</v>
      </c>
      <c r="KI1" s="3">
        <v>9.9499999999999993</v>
      </c>
      <c r="KJ1" s="2">
        <v>5.04</v>
      </c>
      <c r="KK1" s="3">
        <v>5.55</v>
      </c>
      <c r="KL1" s="2">
        <v>10.25</v>
      </c>
      <c r="KM1" s="3">
        <v>5.85</v>
      </c>
      <c r="KN1" s="2">
        <v>7.52</v>
      </c>
      <c r="KO1" s="3">
        <v>5.86</v>
      </c>
      <c r="KP1" s="2">
        <v>5.47</v>
      </c>
      <c r="KQ1" s="3">
        <v>10.24</v>
      </c>
      <c r="KR1" s="2">
        <v>5.9</v>
      </c>
      <c r="KS1" s="3">
        <v>9.84</v>
      </c>
      <c r="KT1" s="2">
        <v>5.84</v>
      </c>
      <c r="KU1" s="3">
        <v>10.95</v>
      </c>
      <c r="KV1" s="2">
        <v>8.36</v>
      </c>
      <c r="KW1" s="3">
        <v>8.57</v>
      </c>
      <c r="KX1" s="2">
        <v>6.39</v>
      </c>
      <c r="KY1" s="3">
        <v>5.49</v>
      </c>
      <c r="KZ1" s="2">
        <v>4.2</v>
      </c>
      <c r="LA1" s="3">
        <v>5.39</v>
      </c>
      <c r="LB1" s="2">
        <v>4.45</v>
      </c>
      <c r="LC1" s="3">
        <v>8.2200000000000006</v>
      </c>
      <c r="LD1" s="2">
        <v>8.18</v>
      </c>
      <c r="LE1" s="3">
        <v>5.12</v>
      </c>
      <c r="LF1" s="2">
        <v>5.3</v>
      </c>
      <c r="LG1" s="3">
        <v>7.38</v>
      </c>
      <c r="LH1" s="2">
        <v>7.88</v>
      </c>
      <c r="LI1" s="3">
        <v>9.52</v>
      </c>
      <c r="LJ1" s="2">
        <v>8.41</v>
      </c>
      <c r="LK1" s="3">
        <v>8.56</v>
      </c>
      <c r="LL1" s="2">
        <v>3.35</v>
      </c>
      <c r="LM1" s="3">
        <v>8.7100000000000009</v>
      </c>
      <c r="LN1" s="2">
        <v>6.44</v>
      </c>
      <c r="LO1" s="3">
        <v>8.2899999999999991</v>
      </c>
      <c r="LP1" s="2">
        <v>2.59</v>
      </c>
      <c r="LQ1" s="3">
        <v>6.16</v>
      </c>
      <c r="LR1" s="2">
        <v>11.03</v>
      </c>
      <c r="LS1" s="3">
        <v>8.52</v>
      </c>
      <c r="LT1" s="2">
        <v>4</v>
      </c>
      <c r="LU1" s="3">
        <v>9.27</v>
      </c>
      <c r="LV1" s="2">
        <v>7.11</v>
      </c>
      <c r="LW1" s="3">
        <v>7.72</v>
      </c>
      <c r="LX1" s="2">
        <v>6.44</v>
      </c>
      <c r="LY1" s="3">
        <v>9.0500000000000007</v>
      </c>
      <c r="LZ1" s="2">
        <v>8.31</v>
      </c>
      <c r="MA1" s="3">
        <v>10.59</v>
      </c>
      <c r="MB1" s="2">
        <v>8.7799999999999994</v>
      </c>
      <c r="MC1" s="3">
        <v>7.95</v>
      </c>
      <c r="MD1" s="2">
        <v>6.27</v>
      </c>
      <c r="ME1" s="3">
        <v>8.9600000000000009</v>
      </c>
      <c r="MF1" s="2">
        <v>2.2799999999999998</v>
      </c>
      <c r="MG1" s="3">
        <v>3.37</v>
      </c>
      <c r="MH1" s="2">
        <v>5.56</v>
      </c>
      <c r="MI1" s="3">
        <v>7.84</v>
      </c>
      <c r="MJ1" s="2">
        <v>6.41</v>
      </c>
      <c r="MK1" s="3">
        <v>8.02</v>
      </c>
      <c r="ML1" s="2">
        <v>6.14</v>
      </c>
      <c r="MM1" s="3">
        <v>4.71</v>
      </c>
      <c r="MN1" s="2">
        <v>7.74</v>
      </c>
      <c r="MO1" s="3">
        <v>1.1499999999999999</v>
      </c>
      <c r="MP1" s="2">
        <v>6.66</v>
      </c>
      <c r="MQ1" s="3">
        <v>5.52</v>
      </c>
      <c r="MR1" s="2">
        <v>7.46</v>
      </c>
      <c r="MS1" s="3">
        <v>6.62</v>
      </c>
      <c r="MT1" s="2">
        <v>9.81</v>
      </c>
      <c r="MU1" s="3">
        <v>6.13</v>
      </c>
      <c r="MV1" s="2">
        <v>4.17</v>
      </c>
      <c r="MW1" s="3">
        <v>9.5399999999999991</v>
      </c>
      <c r="MX1" s="2">
        <v>9.73</v>
      </c>
      <c r="MY1" s="3">
        <v>5.32</v>
      </c>
      <c r="MZ1" s="2">
        <v>10.74</v>
      </c>
      <c r="NA1" s="3">
        <v>9.8699999999999992</v>
      </c>
      <c r="NB1" s="2">
        <v>6.36</v>
      </c>
      <c r="NC1" s="3">
        <v>5.87</v>
      </c>
      <c r="ND1" s="2">
        <v>6.21</v>
      </c>
      <c r="NE1" s="3">
        <v>5.53</v>
      </c>
      <c r="NF1" s="2">
        <v>5.25</v>
      </c>
      <c r="NG1" s="3">
        <v>5.22</v>
      </c>
      <c r="NH1" s="2">
        <v>7.19</v>
      </c>
      <c r="NI1" s="3">
        <v>6.4</v>
      </c>
      <c r="NJ1" s="2">
        <v>9.56</v>
      </c>
      <c r="NK1" s="3">
        <v>5.48</v>
      </c>
      <c r="NL1" s="2">
        <v>6.81</v>
      </c>
      <c r="NM1" s="3">
        <v>7.55</v>
      </c>
      <c r="NN1" s="2">
        <v>6.28</v>
      </c>
      <c r="NO1" s="3">
        <v>5.24</v>
      </c>
      <c r="NP1" s="2">
        <v>4.33</v>
      </c>
      <c r="NQ1" s="3">
        <v>5.5</v>
      </c>
      <c r="NR1" s="2">
        <v>10.81</v>
      </c>
      <c r="NS1" s="3">
        <v>9.5299999999999994</v>
      </c>
      <c r="NT1" s="2">
        <v>6.4</v>
      </c>
      <c r="NU1" s="3">
        <v>6.5</v>
      </c>
      <c r="NV1" s="2">
        <v>3.53</v>
      </c>
      <c r="NW1" s="3">
        <v>6.47</v>
      </c>
      <c r="NX1" s="2">
        <v>5.44</v>
      </c>
      <c r="NY1" s="3">
        <v>6.68</v>
      </c>
      <c r="NZ1" s="2">
        <v>6.79</v>
      </c>
      <c r="OA1" s="3">
        <v>9.42</v>
      </c>
      <c r="OB1" s="2">
        <v>5.6</v>
      </c>
      <c r="OC1" s="3">
        <v>6.28</v>
      </c>
      <c r="OD1" s="2">
        <v>9.91</v>
      </c>
      <c r="OE1" s="3">
        <v>6.76</v>
      </c>
      <c r="OF1" s="2">
        <v>7.8</v>
      </c>
      <c r="OG1" s="3">
        <v>3.44</v>
      </c>
      <c r="OH1" s="2">
        <v>4.1500000000000004</v>
      </c>
      <c r="OI1" s="3">
        <v>6.36</v>
      </c>
      <c r="OJ1" s="2">
        <v>4.0999999999999996</v>
      </c>
      <c r="OK1" s="3">
        <v>5.04</v>
      </c>
    </row>
    <row r="2" spans="1:401" ht="15">
      <c r="A2" s="4" t="s">
        <v>1897</v>
      </c>
      <c r="B2" s="2">
        <v>6.63</v>
      </c>
      <c r="C2" s="3">
        <v>8.0500000000000007</v>
      </c>
      <c r="D2" s="2">
        <v>6.48</v>
      </c>
      <c r="E2" s="3">
        <v>6.89</v>
      </c>
      <c r="F2" s="2">
        <v>5.79</v>
      </c>
      <c r="G2" s="3">
        <v>7.19</v>
      </c>
      <c r="H2" s="2">
        <v>7.44</v>
      </c>
      <c r="I2" s="3">
        <v>6.78</v>
      </c>
      <c r="J2" s="2">
        <v>8.48</v>
      </c>
      <c r="K2" s="3">
        <v>7.78</v>
      </c>
      <c r="L2" s="2">
        <v>6.4</v>
      </c>
      <c r="M2" s="3">
        <v>8.01</v>
      </c>
      <c r="N2" s="2">
        <v>6.96</v>
      </c>
      <c r="O2" s="3">
        <v>7.59</v>
      </c>
      <c r="P2" s="2">
        <v>5.54</v>
      </c>
      <c r="Q2" s="3">
        <v>7.13</v>
      </c>
      <c r="R2" s="2">
        <v>6.53</v>
      </c>
      <c r="S2" s="3">
        <v>7.06</v>
      </c>
      <c r="T2" s="2">
        <v>9.1999999999999993</v>
      </c>
      <c r="U2" s="3">
        <v>6.98</v>
      </c>
      <c r="V2" s="2">
        <v>6.68</v>
      </c>
      <c r="W2" s="3">
        <v>5.49</v>
      </c>
      <c r="X2" s="2">
        <v>8.36</v>
      </c>
      <c r="Y2" s="3">
        <v>6.34</v>
      </c>
      <c r="Z2" s="2">
        <v>6.21</v>
      </c>
      <c r="AA2" s="3">
        <v>7.08</v>
      </c>
      <c r="AB2" s="2">
        <v>7.74</v>
      </c>
      <c r="AC2" s="3">
        <v>8.06</v>
      </c>
      <c r="AD2" s="2">
        <v>7.11</v>
      </c>
      <c r="AE2" s="3">
        <v>7.18</v>
      </c>
      <c r="AF2" s="2">
        <v>6.91</v>
      </c>
      <c r="AG2" s="3">
        <v>6.5</v>
      </c>
      <c r="AH2" s="2">
        <v>7.42</v>
      </c>
      <c r="AI2" s="3">
        <v>7.38</v>
      </c>
      <c r="AJ2" s="2">
        <v>7.28</v>
      </c>
      <c r="AK2" s="3">
        <v>7.57</v>
      </c>
      <c r="AL2" s="2">
        <v>6.63</v>
      </c>
      <c r="AM2" s="3">
        <v>7.64</v>
      </c>
      <c r="AN2" s="2">
        <v>7.03</v>
      </c>
      <c r="AO2" s="3">
        <v>6.22</v>
      </c>
      <c r="AP2" s="2">
        <v>7.28</v>
      </c>
      <c r="AQ2" s="3">
        <v>7.08</v>
      </c>
      <c r="AR2" s="2">
        <v>7.96</v>
      </c>
      <c r="AS2" s="3">
        <v>6.45</v>
      </c>
      <c r="AT2" s="2">
        <v>6.31</v>
      </c>
      <c r="AU2" s="3">
        <v>7.47</v>
      </c>
      <c r="AV2" s="2">
        <v>7.33</v>
      </c>
      <c r="AW2" s="3">
        <v>6.5</v>
      </c>
      <c r="AX2" s="2">
        <v>7.67</v>
      </c>
      <c r="AY2" s="3">
        <v>7.08</v>
      </c>
      <c r="AZ2" s="2">
        <v>6.93</v>
      </c>
      <c r="BA2" s="3">
        <v>6.33</v>
      </c>
      <c r="BB2" s="2">
        <v>6.2</v>
      </c>
      <c r="BC2" s="3">
        <v>7.48</v>
      </c>
      <c r="BD2" s="2">
        <v>8.2200000000000006</v>
      </c>
      <c r="BE2" s="3">
        <v>7.08</v>
      </c>
      <c r="BF2" s="2">
        <v>7.12</v>
      </c>
      <c r="BG2" s="3">
        <v>8.3699999999999992</v>
      </c>
      <c r="BH2" s="2">
        <v>7.1</v>
      </c>
      <c r="BI2" s="3">
        <v>7.49</v>
      </c>
      <c r="BJ2" s="2">
        <v>5.89</v>
      </c>
      <c r="BK2" s="3">
        <v>7.57</v>
      </c>
      <c r="BL2" s="2">
        <v>5.89</v>
      </c>
      <c r="BM2" s="3">
        <v>6.3</v>
      </c>
      <c r="BN2" s="2">
        <v>7.14</v>
      </c>
      <c r="BO2" s="3">
        <v>7.21</v>
      </c>
      <c r="BP2" s="2">
        <v>6.56</v>
      </c>
      <c r="BQ2" s="3">
        <v>6.06</v>
      </c>
      <c r="BR2" s="2">
        <v>8.15</v>
      </c>
      <c r="BS2" s="3">
        <v>8.01</v>
      </c>
      <c r="BT2" s="2">
        <v>5.68</v>
      </c>
      <c r="BU2" s="3">
        <v>7.29</v>
      </c>
      <c r="BV2" s="2">
        <v>6.93</v>
      </c>
      <c r="BW2" s="3">
        <v>7.92</v>
      </c>
      <c r="BX2" s="2">
        <v>6.84</v>
      </c>
      <c r="BY2" s="3">
        <v>7.09</v>
      </c>
      <c r="BZ2" s="2">
        <v>7.26</v>
      </c>
      <c r="CA2" s="3">
        <v>8.75</v>
      </c>
      <c r="CB2" s="2">
        <v>5.65</v>
      </c>
      <c r="CC2" s="3">
        <v>7.61</v>
      </c>
      <c r="CD2" s="2">
        <v>7.89</v>
      </c>
      <c r="CE2" s="3">
        <v>8.18</v>
      </c>
      <c r="CF2" s="2">
        <v>8.89</v>
      </c>
      <c r="CG2" s="3">
        <v>6.72</v>
      </c>
      <c r="CH2" s="2">
        <v>8.0399999999999991</v>
      </c>
      <c r="CI2" s="3">
        <v>7.32</v>
      </c>
      <c r="CJ2" s="2">
        <v>7.91</v>
      </c>
      <c r="CK2" s="3">
        <v>7.03</v>
      </c>
      <c r="CL2" s="2">
        <v>6.8</v>
      </c>
      <c r="CM2" s="3">
        <v>8.66</v>
      </c>
      <c r="CN2" s="2">
        <v>6.64</v>
      </c>
      <c r="CO2" s="3">
        <v>5.87</v>
      </c>
      <c r="CP2" s="2">
        <v>6.76</v>
      </c>
      <c r="CQ2" s="3">
        <v>7.81</v>
      </c>
      <c r="CR2" s="2">
        <v>8.3000000000000007</v>
      </c>
      <c r="CS2" s="3">
        <v>6.84</v>
      </c>
      <c r="CT2" s="2">
        <v>8.2799999999999994</v>
      </c>
      <c r="CU2" s="3">
        <v>5.9</v>
      </c>
      <c r="CV2" s="2">
        <v>7.49</v>
      </c>
      <c r="CW2" s="3">
        <v>7.01</v>
      </c>
      <c r="CX2" s="2">
        <v>6.72</v>
      </c>
      <c r="CY2" s="3">
        <v>7.15</v>
      </c>
      <c r="CZ2" s="2">
        <v>7.82</v>
      </c>
      <c r="DA2" s="3">
        <v>7.33</v>
      </c>
      <c r="DB2" s="2">
        <v>6.61</v>
      </c>
      <c r="DC2" s="3">
        <v>7.66</v>
      </c>
      <c r="DD2" s="2">
        <v>6.14</v>
      </c>
      <c r="DE2" s="3">
        <v>6.69</v>
      </c>
      <c r="DF2" s="2">
        <v>6.22</v>
      </c>
      <c r="DG2" s="3">
        <v>6.45</v>
      </c>
      <c r="DH2" s="2">
        <v>7.33</v>
      </c>
      <c r="DI2" s="3">
        <v>6.79</v>
      </c>
      <c r="DJ2" s="2">
        <v>6.38</v>
      </c>
      <c r="DK2" s="3">
        <v>8.1</v>
      </c>
      <c r="DL2" s="2">
        <v>5.65</v>
      </c>
      <c r="DM2" s="3">
        <v>6.67</v>
      </c>
      <c r="DN2" s="2">
        <v>8.93</v>
      </c>
      <c r="DO2" s="3">
        <v>6.16</v>
      </c>
      <c r="DP2" s="2">
        <v>7.26</v>
      </c>
      <c r="DQ2" s="3">
        <v>7.53</v>
      </c>
      <c r="DR2" s="2">
        <v>5.29</v>
      </c>
      <c r="DS2" s="3">
        <v>7.17</v>
      </c>
      <c r="DT2" s="2">
        <v>8.7899999999999991</v>
      </c>
      <c r="DU2" s="3">
        <v>5.88</v>
      </c>
      <c r="DV2" s="2">
        <v>5.68</v>
      </c>
      <c r="DW2" s="3">
        <v>6.47</v>
      </c>
      <c r="DX2" s="2">
        <v>7.65</v>
      </c>
      <c r="DY2" s="3">
        <v>7.56</v>
      </c>
      <c r="DZ2" s="2">
        <v>6.63</v>
      </c>
      <c r="EA2" s="3">
        <v>7.69</v>
      </c>
      <c r="EB2" s="2">
        <v>8.5500000000000007</v>
      </c>
      <c r="EC2" s="3">
        <v>8.2899999999999991</v>
      </c>
      <c r="ED2" s="2">
        <v>6.67</v>
      </c>
      <c r="EE2" s="3">
        <v>4.76</v>
      </c>
      <c r="EF2" s="2">
        <v>6.75</v>
      </c>
      <c r="EG2" s="3">
        <v>7.3</v>
      </c>
      <c r="EH2" s="2">
        <v>6.68</v>
      </c>
      <c r="EI2" s="3">
        <v>6.85</v>
      </c>
      <c r="EJ2" s="2">
        <v>8.59</v>
      </c>
      <c r="EK2" s="3">
        <v>8.1</v>
      </c>
      <c r="EL2" s="2">
        <v>6.5</v>
      </c>
      <c r="EM2" s="3">
        <v>7.82</v>
      </c>
      <c r="EN2" s="2">
        <v>7.99</v>
      </c>
      <c r="EO2" s="3">
        <v>7.58</v>
      </c>
      <c r="EP2" s="2">
        <v>7.83</v>
      </c>
      <c r="EQ2" s="3">
        <v>6.69</v>
      </c>
      <c r="ER2" s="2">
        <v>9</v>
      </c>
      <c r="ES2" s="3">
        <v>5.83</v>
      </c>
      <c r="ET2" s="2">
        <v>6.95</v>
      </c>
      <c r="EU2" s="3">
        <v>6.95</v>
      </c>
      <c r="EV2" s="2">
        <v>7.65</v>
      </c>
      <c r="EW2" s="3">
        <v>8.09</v>
      </c>
      <c r="EX2" s="2">
        <v>7.12</v>
      </c>
      <c r="EY2" s="3">
        <v>6.19</v>
      </c>
      <c r="EZ2" s="2">
        <v>8.02</v>
      </c>
      <c r="FA2" s="3">
        <v>6.5</v>
      </c>
      <c r="FB2" s="2">
        <v>5.56</v>
      </c>
      <c r="FC2" s="3">
        <v>6.57</v>
      </c>
      <c r="FD2" s="2">
        <v>5.71</v>
      </c>
      <c r="FE2" s="3">
        <v>6.57</v>
      </c>
      <c r="FF2" s="2">
        <v>6.14</v>
      </c>
      <c r="FG2" s="3">
        <v>7.64</v>
      </c>
      <c r="FH2" s="2">
        <v>6.68</v>
      </c>
      <c r="FI2" s="3">
        <v>5.49</v>
      </c>
      <c r="FJ2" s="2">
        <v>8.0299999999999994</v>
      </c>
      <c r="FK2" s="3">
        <v>5.74</v>
      </c>
      <c r="FL2" s="2">
        <v>7.89</v>
      </c>
      <c r="FM2" s="3">
        <v>6.65</v>
      </c>
      <c r="FN2" s="2">
        <v>6.49</v>
      </c>
      <c r="FO2" s="3">
        <v>7.07</v>
      </c>
      <c r="FP2" s="2">
        <v>7.75</v>
      </c>
      <c r="FQ2" s="3">
        <v>7.85</v>
      </c>
      <c r="FR2" s="2">
        <v>6.83</v>
      </c>
      <c r="FS2" s="3">
        <v>7.47</v>
      </c>
      <c r="FT2" s="2">
        <v>6.39</v>
      </c>
      <c r="FU2" s="3">
        <v>7.99</v>
      </c>
      <c r="FV2" s="2">
        <v>7.18</v>
      </c>
      <c r="FW2" s="3">
        <v>7.15</v>
      </c>
      <c r="FX2" s="2">
        <v>5.7</v>
      </c>
      <c r="FY2" s="3">
        <v>6.42</v>
      </c>
      <c r="FZ2" s="2">
        <v>8.06</v>
      </c>
      <c r="GA2" s="3">
        <v>6.3</v>
      </c>
      <c r="GB2" s="2">
        <v>6.18</v>
      </c>
      <c r="GC2" s="3">
        <v>8.57</v>
      </c>
      <c r="GD2" s="2">
        <v>7.72</v>
      </c>
      <c r="GE2" s="3">
        <v>6.33</v>
      </c>
      <c r="GF2" s="2">
        <v>5.86</v>
      </c>
      <c r="GG2" s="3">
        <v>6.12</v>
      </c>
      <c r="GH2" s="2">
        <v>7.53</v>
      </c>
      <c r="GI2" s="3">
        <v>6.35</v>
      </c>
      <c r="GJ2" s="2">
        <v>6.39</v>
      </c>
      <c r="GK2" s="3">
        <v>7.81</v>
      </c>
      <c r="GL2" s="2">
        <v>6.66</v>
      </c>
      <c r="GM2" s="3">
        <v>7.94</v>
      </c>
      <c r="GN2" s="2">
        <v>7.87</v>
      </c>
      <c r="GO2" s="3">
        <v>7.18</v>
      </c>
      <c r="GP2" s="2">
        <v>6.17</v>
      </c>
      <c r="GQ2" s="3">
        <v>5.0999999999999996</v>
      </c>
      <c r="GR2" s="2">
        <v>5.47</v>
      </c>
      <c r="GS2" s="3">
        <v>5.89</v>
      </c>
      <c r="GT2" s="2">
        <v>6.76</v>
      </c>
      <c r="GU2" s="3">
        <v>7.27</v>
      </c>
      <c r="GV2" s="2">
        <v>6.11</v>
      </c>
      <c r="GW2" s="3">
        <v>7.1</v>
      </c>
      <c r="GX2" s="2">
        <v>7.08</v>
      </c>
      <c r="GY2" s="3">
        <v>7.43</v>
      </c>
      <c r="GZ2" s="2">
        <v>5.83</v>
      </c>
      <c r="HA2" s="3">
        <v>6.7</v>
      </c>
      <c r="HB2" s="2">
        <v>5.66</v>
      </c>
      <c r="HC2" s="3">
        <v>7.54</v>
      </c>
      <c r="HD2" s="2">
        <v>7.27</v>
      </c>
      <c r="HE2" s="3">
        <v>6.1</v>
      </c>
      <c r="HF2" s="2">
        <v>7.07</v>
      </c>
      <c r="HG2" s="3">
        <v>6.98</v>
      </c>
      <c r="HH2" s="2">
        <v>5.16</v>
      </c>
      <c r="HI2" s="3">
        <v>7.06</v>
      </c>
      <c r="HJ2" s="2">
        <v>7.59</v>
      </c>
      <c r="HK2" s="3">
        <v>6.85</v>
      </c>
      <c r="HL2" s="2">
        <v>5.74</v>
      </c>
      <c r="HM2" s="3">
        <v>6.54</v>
      </c>
      <c r="HN2" s="2">
        <v>6.25</v>
      </c>
      <c r="HO2" s="3">
        <v>5.95</v>
      </c>
      <c r="HP2" s="2">
        <v>6.68</v>
      </c>
      <c r="HQ2" s="3">
        <v>7.64</v>
      </c>
      <c r="HR2" s="2">
        <v>6.58</v>
      </c>
      <c r="HS2" s="3">
        <v>7.18</v>
      </c>
      <c r="HT2" s="2">
        <v>6.98</v>
      </c>
      <c r="HU2" s="3">
        <v>6.09</v>
      </c>
      <c r="HV2" s="2">
        <v>6.78</v>
      </c>
      <c r="HW2" s="3">
        <v>7.15</v>
      </c>
      <c r="HX2" s="2">
        <v>5.78</v>
      </c>
      <c r="HY2" s="3">
        <v>7.93</v>
      </c>
      <c r="HZ2" s="2">
        <v>6.79</v>
      </c>
      <c r="IA2" s="3">
        <v>6.86</v>
      </c>
      <c r="IB2" s="2">
        <v>7.46</v>
      </c>
      <c r="IC2" s="3">
        <v>6.39</v>
      </c>
      <c r="ID2" s="2">
        <v>6.94</v>
      </c>
      <c r="IE2" s="3">
        <v>6.6</v>
      </c>
      <c r="IF2" s="2">
        <v>7.14</v>
      </c>
      <c r="IG2" s="3">
        <v>5.2</v>
      </c>
      <c r="IH2" s="2">
        <v>5.81</v>
      </c>
      <c r="II2" s="3">
        <v>7.72</v>
      </c>
      <c r="IJ2" s="2">
        <v>8.24</v>
      </c>
      <c r="IK2" s="3">
        <v>6.17</v>
      </c>
      <c r="IL2" s="2">
        <v>6.59</v>
      </c>
      <c r="IM2" s="3">
        <v>7.29</v>
      </c>
      <c r="IN2" s="2">
        <v>7.65</v>
      </c>
      <c r="IO2" s="3">
        <v>5.2</v>
      </c>
      <c r="IP2" s="2">
        <v>6.39</v>
      </c>
      <c r="IQ2" s="3">
        <v>6.26</v>
      </c>
      <c r="IR2" s="2">
        <v>7.17</v>
      </c>
      <c r="IS2" s="3">
        <v>9.74</v>
      </c>
      <c r="IT2" s="2">
        <v>6.33</v>
      </c>
      <c r="IU2" s="3">
        <v>5.88</v>
      </c>
      <c r="IV2" s="2">
        <v>7.63</v>
      </c>
      <c r="IW2" s="3">
        <v>8.0299999999999994</v>
      </c>
      <c r="IX2" s="2">
        <v>7.14</v>
      </c>
      <c r="IY2" s="3">
        <v>7.25</v>
      </c>
      <c r="IZ2" s="2">
        <v>7.87</v>
      </c>
      <c r="JA2" s="3">
        <v>7.66</v>
      </c>
      <c r="JB2" s="2">
        <v>6.32</v>
      </c>
      <c r="JC2" s="3">
        <v>6.57</v>
      </c>
      <c r="JD2" s="2">
        <v>7.91</v>
      </c>
      <c r="JE2" s="3">
        <v>7.93</v>
      </c>
      <c r="JF2" s="2">
        <v>7.1</v>
      </c>
      <c r="JG2" s="3">
        <v>6.82</v>
      </c>
      <c r="JH2" s="2">
        <v>8.1300000000000008</v>
      </c>
      <c r="JI2" s="3">
        <v>5.93</v>
      </c>
      <c r="JJ2" s="2">
        <v>6.98</v>
      </c>
      <c r="JK2" s="3">
        <v>6.39</v>
      </c>
      <c r="JL2" s="2">
        <v>8.01</v>
      </c>
      <c r="JM2" s="3">
        <v>7.19</v>
      </c>
      <c r="JN2" s="2">
        <v>7.99</v>
      </c>
      <c r="JO2" s="3">
        <v>7.21</v>
      </c>
      <c r="JP2" s="2">
        <v>5.48</v>
      </c>
      <c r="JQ2" s="3">
        <v>6.69</v>
      </c>
      <c r="JR2" s="2">
        <v>8.16</v>
      </c>
      <c r="JS2" s="3">
        <v>8.39</v>
      </c>
      <c r="JT2" s="2">
        <v>6.21</v>
      </c>
      <c r="JU2" s="3">
        <v>7.03</v>
      </c>
      <c r="JV2" s="2">
        <v>7.16</v>
      </c>
      <c r="JW2" s="3">
        <v>6.46</v>
      </c>
      <c r="JX2" s="2">
        <v>7.76</v>
      </c>
      <c r="JY2" s="3">
        <v>7.58</v>
      </c>
      <c r="JZ2" s="2">
        <v>6.04</v>
      </c>
      <c r="KA2" s="3">
        <v>7.27</v>
      </c>
      <c r="KB2" s="2">
        <v>6.71</v>
      </c>
      <c r="KC2" s="3">
        <v>6.47</v>
      </c>
      <c r="KD2" s="2">
        <v>6.6</v>
      </c>
      <c r="KE2" s="3">
        <v>7.25</v>
      </c>
      <c r="KF2" s="2">
        <v>7.81</v>
      </c>
      <c r="KG2" s="3">
        <v>7.83</v>
      </c>
      <c r="KH2" s="2">
        <v>6.75</v>
      </c>
      <c r="KI2" s="3">
        <v>6.76</v>
      </c>
      <c r="KJ2" s="2">
        <v>7.63</v>
      </c>
      <c r="KK2" s="3">
        <v>6.14</v>
      </c>
      <c r="KL2" s="2">
        <v>7.31</v>
      </c>
      <c r="KM2" s="3">
        <v>7.68</v>
      </c>
      <c r="KN2" s="2">
        <v>8.17</v>
      </c>
      <c r="KO2" s="3">
        <v>8.49</v>
      </c>
      <c r="KP2" s="2">
        <v>6.49</v>
      </c>
      <c r="KQ2" s="3">
        <v>7.35</v>
      </c>
      <c r="KR2" s="2">
        <v>6.41</v>
      </c>
      <c r="KS2" s="3">
        <v>7.44</v>
      </c>
      <c r="KT2" s="2">
        <v>6.95</v>
      </c>
      <c r="KU2" s="3">
        <v>5.69</v>
      </c>
      <c r="KV2" s="2">
        <v>7.21</v>
      </c>
      <c r="KW2" s="3">
        <v>4.6399999999999997</v>
      </c>
      <c r="KX2" s="2">
        <v>5.87</v>
      </c>
      <c r="KY2" s="3">
        <v>6.97</v>
      </c>
      <c r="KZ2" s="2">
        <v>7.28</v>
      </c>
      <c r="LA2" s="3">
        <v>6.9</v>
      </c>
      <c r="LB2" s="2">
        <v>6.42</v>
      </c>
      <c r="LC2" s="3">
        <v>6.37</v>
      </c>
      <c r="LD2" s="2">
        <v>7.35</v>
      </c>
      <c r="LE2" s="3">
        <v>7.86</v>
      </c>
      <c r="LF2" s="2">
        <v>7.36</v>
      </c>
      <c r="LG2" s="3">
        <v>8.1300000000000008</v>
      </c>
      <c r="LH2" s="2">
        <v>6.98</v>
      </c>
      <c r="LI2" s="3">
        <v>6.28</v>
      </c>
      <c r="LJ2" s="2">
        <v>6.17</v>
      </c>
      <c r="LK2" s="3">
        <v>5.97</v>
      </c>
      <c r="LL2" s="2">
        <v>7.7</v>
      </c>
      <c r="LM2" s="3">
        <v>8.07</v>
      </c>
      <c r="LN2" s="2">
        <v>7.18</v>
      </c>
      <c r="LO2" s="3">
        <v>7.95</v>
      </c>
      <c r="LP2" s="2">
        <v>7.03</v>
      </c>
      <c r="LQ2" s="3">
        <v>8.1</v>
      </c>
      <c r="LR2" s="2">
        <v>6.32</v>
      </c>
      <c r="LS2" s="3">
        <v>8.02</v>
      </c>
      <c r="LT2" s="2">
        <v>6.83</v>
      </c>
      <c r="LU2" s="3">
        <v>7.3</v>
      </c>
      <c r="LV2" s="2">
        <v>7.92</v>
      </c>
      <c r="LW2" s="3">
        <v>6.67</v>
      </c>
      <c r="LX2" s="2">
        <v>7.62</v>
      </c>
      <c r="LY2" s="3">
        <v>7.95</v>
      </c>
      <c r="LZ2" s="2">
        <v>6.63</v>
      </c>
      <c r="MA2" s="3">
        <v>5.58</v>
      </c>
      <c r="MB2" s="2">
        <v>8.4499999999999993</v>
      </c>
      <c r="MC2" s="3">
        <v>6.64</v>
      </c>
      <c r="MD2" s="2">
        <v>7.09</v>
      </c>
      <c r="ME2" s="3">
        <v>7.92</v>
      </c>
      <c r="MF2" s="2">
        <v>7.18</v>
      </c>
      <c r="MG2" s="3">
        <v>6.87</v>
      </c>
      <c r="MH2" s="2">
        <v>7.61</v>
      </c>
      <c r="MI2" s="3">
        <v>5.41</v>
      </c>
      <c r="MJ2" s="2">
        <v>7.02</v>
      </c>
      <c r="MK2" s="3">
        <v>7.07</v>
      </c>
      <c r="ML2" s="2">
        <v>7.12</v>
      </c>
      <c r="MM2" s="3">
        <v>5.62</v>
      </c>
      <c r="MN2" s="2">
        <v>7.66</v>
      </c>
      <c r="MO2" s="3">
        <v>8.39</v>
      </c>
      <c r="MP2" s="2">
        <v>7.5</v>
      </c>
      <c r="MQ2" s="3">
        <v>7.11</v>
      </c>
      <c r="MR2" s="2">
        <v>6.21</v>
      </c>
      <c r="MS2" s="3">
        <v>7.48</v>
      </c>
      <c r="MT2" s="2">
        <v>6.41</v>
      </c>
      <c r="MU2" s="3">
        <v>6.39</v>
      </c>
      <c r="MV2" s="2">
        <v>8.73</v>
      </c>
      <c r="MW2" s="3">
        <v>6.19</v>
      </c>
      <c r="MX2" s="2">
        <v>5.43</v>
      </c>
      <c r="MY2" s="3">
        <v>8.64</v>
      </c>
      <c r="MZ2" s="2">
        <v>6.26</v>
      </c>
      <c r="NA2" s="3">
        <v>6.39</v>
      </c>
      <c r="NB2" s="2">
        <v>5.73</v>
      </c>
      <c r="NC2" s="3">
        <v>8.02</v>
      </c>
      <c r="ND2" s="2">
        <v>6.22</v>
      </c>
      <c r="NE2" s="3">
        <v>6.7</v>
      </c>
      <c r="NF2" s="2">
        <v>7.92</v>
      </c>
      <c r="NG2" s="3">
        <v>7.31</v>
      </c>
      <c r="NH2" s="2">
        <v>6.55</v>
      </c>
      <c r="NI2" s="3">
        <v>5.39</v>
      </c>
      <c r="NJ2" s="2">
        <v>6.31</v>
      </c>
      <c r="NK2" s="3">
        <v>7.72</v>
      </c>
      <c r="NL2" s="2">
        <v>6.77</v>
      </c>
      <c r="NM2" s="3">
        <v>6.96</v>
      </c>
      <c r="NN2" s="2">
        <v>7.26</v>
      </c>
      <c r="NO2" s="3">
        <v>8.2799999999999994</v>
      </c>
      <c r="NP2" s="2">
        <v>6.84</v>
      </c>
      <c r="NQ2" s="3">
        <v>8.64</v>
      </c>
      <c r="NR2" s="2">
        <v>6.84</v>
      </c>
      <c r="NS2" s="3">
        <v>6.24</v>
      </c>
      <c r="NT2" s="2">
        <v>8.02</v>
      </c>
      <c r="NU2" s="3">
        <v>9.1</v>
      </c>
      <c r="NV2" s="2">
        <v>5.64</v>
      </c>
      <c r="NW2" s="3">
        <v>6.66</v>
      </c>
      <c r="NX2" s="2">
        <v>5.64</v>
      </c>
      <c r="NY2" s="3">
        <v>7.41</v>
      </c>
      <c r="NZ2" s="2">
        <v>7.21</v>
      </c>
      <c r="OA2" s="3">
        <v>6.75</v>
      </c>
      <c r="OB2" s="2">
        <v>6.03</v>
      </c>
      <c r="OC2" s="3">
        <v>5.67</v>
      </c>
      <c r="OD2" s="2">
        <v>6.98</v>
      </c>
      <c r="OE2" s="3">
        <v>8.06</v>
      </c>
      <c r="OF2" s="2">
        <v>5.92</v>
      </c>
      <c r="OG2" s="3">
        <v>7.75</v>
      </c>
      <c r="OH2" s="2">
        <v>5.57</v>
      </c>
      <c r="OI2" s="3">
        <v>7.56</v>
      </c>
      <c r="OJ2" s="2">
        <v>7.32</v>
      </c>
      <c r="OK2" s="3">
        <v>6.55</v>
      </c>
    </row>
    <row r="3" spans="1:401" ht="15">
      <c r="A3" s="4" t="s">
        <v>1898</v>
      </c>
      <c r="B3" s="2">
        <v>1</v>
      </c>
      <c r="C3" s="3">
        <v>3</v>
      </c>
      <c r="D3" s="2">
        <v>1</v>
      </c>
      <c r="E3" s="3">
        <v>1</v>
      </c>
      <c r="F3" s="2">
        <v>1</v>
      </c>
      <c r="G3" s="3">
        <v>1</v>
      </c>
      <c r="H3" s="2">
        <v>2</v>
      </c>
      <c r="I3" s="3">
        <v>2</v>
      </c>
      <c r="J3" s="2">
        <v>4</v>
      </c>
      <c r="K3" s="3">
        <v>2</v>
      </c>
      <c r="L3" s="2">
        <v>1</v>
      </c>
      <c r="M3" s="3">
        <v>3</v>
      </c>
      <c r="N3" s="2">
        <v>1</v>
      </c>
      <c r="O3" s="3">
        <v>2</v>
      </c>
      <c r="P3" s="2">
        <v>1</v>
      </c>
      <c r="Q3" s="3">
        <v>1</v>
      </c>
      <c r="R3" s="2">
        <v>1</v>
      </c>
      <c r="S3" s="3">
        <v>1</v>
      </c>
      <c r="T3" s="2">
        <v>3</v>
      </c>
      <c r="U3" s="3">
        <v>1</v>
      </c>
      <c r="V3" s="2">
        <v>1</v>
      </c>
      <c r="W3" s="3">
        <v>1</v>
      </c>
      <c r="X3" s="2">
        <v>3</v>
      </c>
      <c r="Y3" s="3">
        <v>1</v>
      </c>
      <c r="Z3" s="2">
        <v>1</v>
      </c>
      <c r="AA3" s="3">
        <v>1</v>
      </c>
      <c r="AB3" s="2">
        <v>2</v>
      </c>
      <c r="AC3" s="3">
        <v>2</v>
      </c>
      <c r="AD3" s="2">
        <v>2</v>
      </c>
      <c r="AE3" s="3">
        <v>1</v>
      </c>
      <c r="AF3" s="2">
        <v>1</v>
      </c>
      <c r="AG3" s="3">
        <v>1</v>
      </c>
      <c r="AH3" s="2">
        <v>1</v>
      </c>
      <c r="AI3" s="3">
        <v>1</v>
      </c>
      <c r="AJ3" s="2">
        <v>1</v>
      </c>
      <c r="AK3" s="3">
        <v>1</v>
      </c>
      <c r="AL3" s="2">
        <v>1</v>
      </c>
      <c r="AM3" s="3">
        <v>3</v>
      </c>
      <c r="AN3" s="2">
        <v>1</v>
      </c>
      <c r="AO3" s="3">
        <v>1</v>
      </c>
      <c r="AP3" s="2">
        <v>2</v>
      </c>
      <c r="AQ3" s="3">
        <v>2</v>
      </c>
      <c r="AR3" s="2">
        <v>3</v>
      </c>
      <c r="AS3" s="3">
        <v>1</v>
      </c>
      <c r="AT3" s="2">
        <v>1</v>
      </c>
      <c r="AU3" s="3">
        <v>1</v>
      </c>
      <c r="AV3" s="2">
        <v>2</v>
      </c>
      <c r="AW3" s="3">
        <v>1</v>
      </c>
      <c r="AX3" s="2">
        <v>2</v>
      </c>
      <c r="AY3" s="3">
        <v>1</v>
      </c>
      <c r="AZ3" s="2">
        <v>1</v>
      </c>
      <c r="BA3" s="3">
        <v>1</v>
      </c>
      <c r="BB3" s="2">
        <v>1</v>
      </c>
      <c r="BC3" s="3">
        <v>1</v>
      </c>
      <c r="BD3" s="2">
        <v>2</v>
      </c>
      <c r="BE3" s="3">
        <v>2</v>
      </c>
      <c r="BF3" s="2">
        <v>2</v>
      </c>
      <c r="BG3" s="3">
        <v>3</v>
      </c>
      <c r="BH3" s="2">
        <v>2</v>
      </c>
      <c r="BI3" s="3">
        <v>2</v>
      </c>
      <c r="BJ3" s="2">
        <v>1</v>
      </c>
      <c r="BK3" s="3">
        <v>1</v>
      </c>
      <c r="BL3" s="2">
        <v>1</v>
      </c>
      <c r="BM3" s="3">
        <v>1</v>
      </c>
      <c r="BN3" s="2">
        <v>1</v>
      </c>
      <c r="BO3" s="3">
        <v>2</v>
      </c>
      <c r="BP3" s="2">
        <v>1</v>
      </c>
      <c r="BQ3" s="3">
        <v>1</v>
      </c>
      <c r="BR3" s="2">
        <v>3</v>
      </c>
      <c r="BS3" s="3">
        <v>2</v>
      </c>
      <c r="BT3" s="2">
        <v>1</v>
      </c>
      <c r="BU3" s="3">
        <v>1</v>
      </c>
      <c r="BV3" s="2">
        <v>1</v>
      </c>
      <c r="BW3" s="3">
        <v>2</v>
      </c>
      <c r="BX3" s="2">
        <v>2</v>
      </c>
      <c r="BY3" s="3">
        <v>1</v>
      </c>
      <c r="BZ3" s="2">
        <v>1</v>
      </c>
      <c r="CA3" s="3">
        <v>2</v>
      </c>
      <c r="CB3" s="2">
        <v>1</v>
      </c>
      <c r="CC3" s="3">
        <v>2</v>
      </c>
      <c r="CD3" s="2">
        <v>1</v>
      </c>
      <c r="CE3" s="3">
        <v>2</v>
      </c>
      <c r="CF3" s="2">
        <v>3</v>
      </c>
      <c r="CG3" s="3">
        <v>1</v>
      </c>
      <c r="CH3" s="2">
        <v>3</v>
      </c>
      <c r="CI3" s="3">
        <v>2</v>
      </c>
      <c r="CJ3" s="2">
        <v>1</v>
      </c>
      <c r="CK3" s="3">
        <v>1</v>
      </c>
      <c r="CL3" s="2">
        <v>1</v>
      </c>
      <c r="CM3" s="3">
        <v>2</v>
      </c>
      <c r="CN3" s="2">
        <v>1</v>
      </c>
      <c r="CO3" s="3">
        <v>1</v>
      </c>
      <c r="CP3" s="2">
        <v>1</v>
      </c>
      <c r="CQ3" s="3">
        <v>1</v>
      </c>
      <c r="CR3" s="2">
        <v>3</v>
      </c>
      <c r="CS3" s="3">
        <v>1</v>
      </c>
      <c r="CT3" s="2">
        <v>2</v>
      </c>
      <c r="CU3" s="3">
        <v>1</v>
      </c>
      <c r="CV3" s="2">
        <v>1</v>
      </c>
      <c r="CW3" s="3">
        <v>1</v>
      </c>
      <c r="CX3" s="2">
        <v>1</v>
      </c>
      <c r="CY3" s="3">
        <v>1</v>
      </c>
      <c r="CZ3" s="2">
        <v>2</v>
      </c>
      <c r="DA3" s="3">
        <v>1</v>
      </c>
      <c r="DB3" s="2">
        <v>1</v>
      </c>
      <c r="DC3" s="3">
        <v>1</v>
      </c>
      <c r="DD3" s="2">
        <v>1</v>
      </c>
      <c r="DE3" s="3">
        <v>1</v>
      </c>
      <c r="DF3" s="2">
        <v>2</v>
      </c>
      <c r="DG3" s="3">
        <v>1</v>
      </c>
      <c r="DH3" s="2">
        <v>2</v>
      </c>
      <c r="DI3" s="3">
        <v>1</v>
      </c>
      <c r="DJ3" s="2">
        <v>1</v>
      </c>
      <c r="DK3" s="3">
        <v>2</v>
      </c>
      <c r="DL3" s="2">
        <v>1</v>
      </c>
      <c r="DM3" s="3">
        <v>1</v>
      </c>
      <c r="DN3" s="2">
        <v>2</v>
      </c>
      <c r="DO3" s="3">
        <v>1</v>
      </c>
      <c r="DP3" s="2">
        <v>3</v>
      </c>
      <c r="DQ3" s="3">
        <v>1</v>
      </c>
      <c r="DR3" s="2">
        <v>1</v>
      </c>
      <c r="DS3" s="3">
        <v>1</v>
      </c>
      <c r="DT3" s="2">
        <v>2</v>
      </c>
      <c r="DU3" s="3">
        <v>1</v>
      </c>
      <c r="DV3" s="2">
        <v>1</v>
      </c>
      <c r="DW3" s="3">
        <v>1</v>
      </c>
      <c r="DX3" s="2">
        <v>2</v>
      </c>
      <c r="DY3" s="3">
        <v>3</v>
      </c>
      <c r="DZ3" s="2">
        <v>1</v>
      </c>
      <c r="EA3" s="3">
        <v>1</v>
      </c>
      <c r="EB3" s="2">
        <v>3</v>
      </c>
      <c r="EC3" s="3">
        <v>3</v>
      </c>
      <c r="ED3" s="2">
        <v>1</v>
      </c>
      <c r="EE3" s="3">
        <v>1</v>
      </c>
      <c r="EF3" s="2">
        <v>1</v>
      </c>
      <c r="EG3" s="3">
        <v>1</v>
      </c>
      <c r="EH3" s="2">
        <v>1</v>
      </c>
      <c r="EI3" s="3">
        <v>1</v>
      </c>
      <c r="EJ3" s="2">
        <v>2</v>
      </c>
      <c r="EK3" s="3">
        <v>2</v>
      </c>
      <c r="EL3" s="2">
        <v>1</v>
      </c>
      <c r="EM3" s="3">
        <v>3</v>
      </c>
      <c r="EN3" s="2">
        <v>2</v>
      </c>
      <c r="EO3" s="3">
        <v>2</v>
      </c>
      <c r="EP3" s="2">
        <v>2</v>
      </c>
      <c r="EQ3" s="3">
        <v>1</v>
      </c>
      <c r="ER3" s="2">
        <v>4</v>
      </c>
      <c r="ES3" s="3">
        <v>1</v>
      </c>
      <c r="ET3" s="2">
        <v>1</v>
      </c>
      <c r="EU3" s="3">
        <v>1</v>
      </c>
      <c r="EV3" s="2">
        <v>1</v>
      </c>
      <c r="EW3" s="3">
        <v>2</v>
      </c>
      <c r="EX3" s="2">
        <v>1</v>
      </c>
      <c r="EY3" s="3">
        <v>1</v>
      </c>
      <c r="EZ3" s="2">
        <v>2</v>
      </c>
      <c r="FA3" s="3">
        <v>1</v>
      </c>
      <c r="FB3" s="2">
        <v>1</v>
      </c>
      <c r="FC3" s="3">
        <v>1</v>
      </c>
      <c r="FD3" s="2">
        <v>1</v>
      </c>
      <c r="FE3" s="3">
        <v>1</v>
      </c>
      <c r="FF3" s="2">
        <v>1</v>
      </c>
      <c r="FG3" s="3">
        <v>2</v>
      </c>
      <c r="FH3" s="2">
        <v>2</v>
      </c>
      <c r="FI3" s="3">
        <v>1</v>
      </c>
      <c r="FJ3" s="2">
        <v>2</v>
      </c>
      <c r="FK3" s="3">
        <v>1</v>
      </c>
      <c r="FL3" s="2">
        <v>3</v>
      </c>
      <c r="FM3" s="3">
        <v>1</v>
      </c>
      <c r="FN3" s="2">
        <v>1</v>
      </c>
      <c r="FO3" s="3">
        <v>1</v>
      </c>
      <c r="FP3" s="2">
        <v>1</v>
      </c>
      <c r="FQ3" s="3">
        <v>1</v>
      </c>
      <c r="FR3" s="2">
        <v>1</v>
      </c>
      <c r="FS3" s="3">
        <v>1</v>
      </c>
      <c r="FT3" s="2">
        <v>1</v>
      </c>
      <c r="FU3" s="3">
        <v>1</v>
      </c>
      <c r="FV3" s="2">
        <v>1</v>
      </c>
      <c r="FW3" s="3">
        <v>1</v>
      </c>
      <c r="FX3" s="2">
        <v>1</v>
      </c>
      <c r="FY3" s="3">
        <v>1</v>
      </c>
      <c r="FZ3" s="2">
        <v>2</v>
      </c>
      <c r="GA3" s="3">
        <v>1</v>
      </c>
      <c r="GB3" s="2">
        <v>1</v>
      </c>
      <c r="GC3" s="3">
        <v>2</v>
      </c>
      <c r="GD3" s="2">
        <v>1</v>
      </c>
      <c r="GE3" s="3">
        <v>1</v>
      </c>
      <c r="GF3" s="2">
        <v>1</v>
      </c>
      <c r="GG3" s="3">
        <v>1</v>
      </c>
      <c r="GH3" s="2">
        <v>1</v>
      </c>
      <c r="GI3" s="3">
        <v>1</v>
      </c>
      <c r="GJ3" s="2">
        <v>1</v>
      </c>
      <c r="GK3" s="3">
        <v>2</v>
      </c>
      <c r="GL3" s="2">
        <v>1</v>
      </c>
      <c r="GM3" s="3">
        <v>1</v>
      </c>
      <c r="GN3" s="2">
        <v>2</v>
      </c>
      <c r="GO3" s="3">
        <v>1</v>
      </c>
      <c r="GP3" s="2">
        <v>1</v>
      </c>
      <c r="GQ3" s="3">
        <v>1</v>
      </c>
      <c r="GR3" s="2">
        <v>1</v>
      </c>
      <c r="GS3" s="3">
        <v>1</v>
      </c>
      <c r="GT3" s="2">
        <v>1</v>
      </c>
      <c r="GU3" s="3">
        <v>2</v>
      </c>
      <c r="GV3" s="2">
        <v>1</v>
      </c>
      <c r="GW3" s="3">
        <v>1</v>
      </c>
      <c r="GX3" s="2">
        <v>1</v>
      </c>
      <c r="GY3" s="3">
        <v>1</v>
      </c>
      <c r="GZ3" s="2">
        <v>1</v>
      </c>
      <c r="HA3" s="3">
        <v>1</v>
      </c>
      <c r="HB3" s="2">
        <v>1</v>
      </c>
      <c r="HC3" s="3">
        <v>1</v>
      </c>
      <c r="HD3" s="2">
        <v>1</v>
      </c>
      <c r="HE3" s="3">
        <v>1</v>
      </c>
      <c r="HF3" s="2">
        <v>2</v>
      </c>
      <c r="HG3" s="3">
        <v>1</v>
      </c>
      <c r="HH3" s="2">
        <v>1</v>
      </c>
      <c r="HI3" s="3">
        <v>1</v>
      </c>
      <c r="HJ3" s="2">
        <v>3</v>
      </c>
      <c r="HK3" s="3">
        <v>1</v>
      </c>
      <c r="HL3" s="2">
        <v>1</v>
      </c>
      <c r="HM3" s="3">
        <v>1</v>
      </c>
      <c r="HN3" s="2">
        <v>1</v>
      </c>
      <c r="HO3" s="3">
        <v>1</v>
      </c>
      <c r="HP3" s="2">
        <v>1</v>
      </c>
      <c r="HQ3" s="3">
        <v>2</v>
      </c>
      <c r="HR3" s="2">
        <v>1</v>
      </c>
      <c r="HS3" s="3">
        <v>1</v>
      </c>
      <c r="HT3" s="2">
        <v>2</v>
      </c>
      <c r="HU3" s="3">
        <v>1</v>
      </c>
      <c r="HV3" s="2">
        <v>1</v>
      </c>
      <c r="HW3" s="3">
        <v>1</v>
      </c>
      <c r="HX3" s="2">
        <v>1</v>
      </c>
      <c r="HY3" s="3">
        <v>2</v>
      </c>
      <c r="HZ3" s="2">
        <v>1</v>
      </c>
      <c r="IA3" s="3">
        <v>1</v>
      </c>
      <c r="IB3" s="2">
        <v>1</v>
      </c>
      <c r="IC3" s="3">
        <v>1</v>
      </c>
      <c r="ID3" s="2">
        <v>1</v>
      </c>
      <c r="IE3" s="3">
        <v>2</v>
      </c>
      <c r="IF3" s="2">
        <v>1</v>
      </c>
      <c r="IG3" s="3">
        <v>1</v>
      </c>
      <c r="IH3" s="2">
        <v>1</v>
      </c>
      <c r="II3" s="3">
        <v>2</v>
      </c>
      <c r="IJ3" s="2">
        <v>2</v>
      </c>
      <c r="IK3" s="3">
        <v>1</v>
      </c>
      <c r="IL3" s="2">
        <v>1</v>
      </c>
      <c r="IM3" s="3">
        <v>2</v>
      </c>
      <c r="IN3" s="2">
        <v>2</v>
      </c>
      <c r="IO3" s="3">
        <v>1</v>
      </c>
      <c r="IP3" s="2">
        <v>2</v>
      </c>
      <c r="IQ3" s="3">
        <v>1</v>
      </c>
      <c r="IR3" s="2">
        <v>1</v>
      </c>
      <c r="IS3" s="3">
        <v>3</v>
      </c>
      <c r="IT3" s="2">
        <v>1</v>
      </c>
      <c r="IU3" s="3">
        <v>1</v>
      </c>
      <c r="IV3" s="2">
        <v>1</v>
      </c>
      <c r="IW3" s="3">
        <v>2</v>
      </c>
      <c r="IX3" s="2">
        <v>1</v>
      </c>
      <c r="IY3" s="3">
        <v>3</v>
      </c>
      <c r="IZ3" s="2">
        <v>1</v>
      </c>
      <c r="JA3" s="3">
        <v>2</v>
      </c>
      <c r="JB3" s="2">
        <v>2</v>
      </c>
      <c r="JC3" s="3">
        <v>1</v>
      </c>
      <c r="JD3" s="2">
        <v>1</v>
      </c>
      <c r="JE3" s="3">
        <v>1</v>
      </c>
      <c r="JF3" s="2">
        <v>1</v>
      </c>
      <c r="JG3" s="3">
        <v>1</v>
      </c>
      <c r="JH3" s="2">
        <v>2</v>
      </c>
      <c r="JI3" s="3">
        <v>1</v>
      </c>
      <c r="JJ3" s="2">
        <v>1</v>
      </c>
      <c r="JK3" s="3">
        <v>1</v>
      </c>
      <c r="JL3" s="2">
        <v>2</v>
      </c>
      <c r="JM3" s="3">
        <v>1</v>
      </c>
      <c r="JN3" s="2">
        <v>2</v>
      </c>
      <c r="JO3" s="3">
        <v>3</v>
      </c>
      <c r="JP3" s="2">
        <v>1</v>
      </c>
      <c r="JQ3" s="3">
        <v>1</v>
      </c>
      <c r="JR3" s="2">
        <v>2</v>
      </c>
      <c r="JS3" s="3">
        <v>3</v>
      </c>
      <c r="JT3" s="2">
        <v>1</v>
      </c>
      <c r="JU3" s="3">
        <v>1</v>
      </c>
      <c r="JV3" s="2">
        <v>1</v>
      </c>
      <c r="JW3" s="3">
        <v>2</v>
      </c>
      <c r="JX3" s="2">
        <v>2</v>
      </c>
      <c r="JY3" s="3">
        <v>2</v>
      </c>
      <c r="JZ3" s="2">
        <v>1</v>
      </c>
      <c r="KA3" s="3">
        <v>2</v>
      </c>
      <c r="KB3" s="2">
        <v>1</v>
      </c>
      <c r="KC3" s="3">
        <v>1</v>
      </c>
      <c r="KD3" s="2">
        <v>1</v>
      </c>
      <c r="KE3" s="3">
        <v>1</v>
      </c>
      <c r="KF3" s="2">
        <v>2</v>
      </c>
      <c r="KG3" s="3">
        <v>1</v>
      </c>
      <c r="KH3" s="2">
        <v>1</v>
      </c>
      <c r="KI3" s="3">
        <v>1</v>
      </c>
      <c r="KJ3" s="2">
        <v>2</v>
      </c>
      <c r="KK3" s="3">
        <v>1</v>
      </c>
      <c r="KL3" s="2">
        <v>1</v>
      </c>
      <c r="KM3" s="3">
        <v>2</v>
      </c>
      <c r="KN3" s="2">
        <v>1</v>
      </c>
      <c r="KO3" s="3">
        <v>1</v>
      </c>
      <c r="KP3" s="2">
        <v>1</v>
      </c>
      <c r="KQ3" s="3">
        <v>1</v>
      </c>
      <c r="KR3" s="2">
        <v>1</v>
      </c>
      <c r="KS3" s="3">
        <v>2</v>
      </c>
      <c r="KT3" s="2">
        <v>1</v>
      </c>
      <c r="KU3" s="3">
        <v>1</v>
      </c>
      <c r="KV3" s="2">
        <v>1</v>
      </c>
      <c r="KW3" s="3">
        <v>1</v>
      </c>
      <c r="KX3" s="2">
        <v>1</v>
      </c>
      <c r="KY3" s="3">
        <v>2</v>
      </c>
      <c r="KZ3" s="2">
        <v>2</v>
      </c>
      <c r="LA3" s="3">
        <v>1</v>
      </c>
      <c r="LB3" s="2">
        <v>1</v>
      </c>
      <c r="LC3" s="3">
        <v>1</v>
      </c>
      <c r="LD3" s="2">
        <v>1</v>
      </c>
      <c r="LE3" s="3">
        <v>1</v>
      </c>
      <c r="LF3" s="2">
        <v>2</v>
      </c>
      <c r="LG3" s="3">
        <v>2</v>
      </c>
      <c r="LH3" s="2">
        <v>1</v>
      </c>
      <c r="LI3" s="3">
        <v>1</v>
      </c>
      <c r="LJ3" s="2">
        <v>1</v>
      </c>
      <c r="LK3" s="3">
        <v>1</v>
      </c>
      <c r="LL3" s="2">
        <v>3</v>
      </c>
      <c r="LM3" s="3">
        <v>2</v>
      </c>
      <c r="LN3" s="2">
        <v>2</v>
      </c>
      <c r="LO3" s="3">
        <v>1</v>
      </c>
      <c r="LP3" s="2">
        <v>1</v>
      </c>
      <c r="LQ3" s="3">
        <v>2</v>
      </c>
      <c r="LR3" s="2">
        <v>1</v>
      </c>
      <c r="LS3" s="3">
        <v>2</v>
      </c>
      <c r="LT3" s="2">
        <v>1</v>
      </c>
      <c r="LU3" s="3">
        <v>2</v>
      </c>
      <c r="LV3" s="2">
        <v>3</v>
      </c>
      <c r="LW3" s="3">
        <v>1</v>
      </c>
      <c r="LX3" s="2">
        <v>2</v>
      </c>
      <c r="LY3" s="3">
        <v>1</v>
      </c>
      <c r="LZ3" s="2">
        <v>1</v>
      </c>
      <c r="MA3" s="3">
        <v>1</v>
      </c>
      <c r="MB3" s="2">
        <v>3</v>
      </c>
      <c r="MC3" s="3">
        <v>1</v>
      </c>
      <c r="MD3" s="2">
        <v>1</v>
      </c>
      <c r="ME3" s="3">
        <v>1</v>
      </c>
      <c r="MF3" s="2">
        <v>1</v>
      </c>
      <c r="MG3" s="3">
        <v>1</v>
      </c>
      <c r="MH3" s="2">
        <v>2</v>
      </c>
      <c r="MI3" s="3">
        <v>1</v>
      </c>
      <c r="MJ3" s="2">
        <v>1</v>
      </c>
      <c r="MK3" s="3">
        <v>1</v>
      </c>
      <c r="ML3" s="2">
        <v>1</v>
      </c>
      <c r="MM3" s="3">
        <v>1</v>
      </c>
      <c r="MN3" s="2">
        <v>1</v>
      </c>
      <c r="MO3" s="3">
        <v>2</v>
      </c>
      <c r="MP3" s="2">
        <v>1</v>
      </c>
      <c r="MQ3" s="3">
        <v>1</v>
      </c>
      <c r="MR3" s="2">
        <v>1</v>
      </c>
      <c r="MS3" s="3">
        <v>1</v>
      </c>
      <c r="MT3" s="2">
        <v>1</v>
      </c>
      <c r="MU3" s="3">
        <v>1</v>
      </c>
      <c r="MV3" s="2">
        <v>2</v>
      </c>
      <c r="MW3" s="3">
        <v>1</v>
      </c>
      <c r="MX3" s="2">
        <v>1</v>
      </c>
      <c r="MY3" s="3">
        <v>2</v>
      </c>
      <c r="MZ3" s="2">
        <v>1</v>
      </c>
      <c r="NA3" s="3">
        <v>1</v>
      </c>
      <c r="NB3" s="2">
        <v>1</v>
      </c>
      <c r="NC3" s="3">
        <v>3</v>
      </c>
      <c r="ND3" s="2">
        <v>1</v>
      </c>
      <c r="NE3" s="3">
        <v>2</v>
      </c>
      <c r="NF3" s="2">
        <v>2</v>
      </c>
      <c r="NG3" s="3">
        <v>1</v>
      </c>
      <c r="NH3" s="2">
        <v>1</v>
      </c>
      <c r="NI3" s="3">
        <v>1</v>
      </c>
      <c r="NJ3" s="2">
        <v>1</v>
      </c>
      <c r="NK3" s="3">
        <v>2</v>
      </c>
      <c r="NL3" s="2">
        <v>1</v>
      </c>
      <c r="NM3" s="3">
        <v>1</v>
      </c>
      <c r="NN3" s="2">
        <v>2</v>
      </c>
      <c r="NO3" s="3">
        <v>2</v>
      </c>
      <c r="NP3" s="2">
        <v>1</v>
      </c>
      <c r="NQ3" s="3">
        <v>2</v>
      </c>
      <c r="NR3" s="2">
        <v>3</v>
      </c>
      <c r="NS3" s="3">
        <v>1</v>
      </c>
      <c r="NT3" s="2">
        <v>3</v>
      </c>
      <c r="NU3" s="3">
        <v>4</v>
      </c>
      <c r="NV3" s="2">
        <v>1</v>
      </c>
      <c r="NW3" s="3">
        <v>1</v>
      </c>
      <c r="NX3" s="2">
        <v>1</v>
      </c>
      <c r="NY3" s="3">
        <v>1</v>
      </c>
      <c r="NZ3" s="2">
        <v>1</v>
      </c>
      <c r="OA3" s="3">
        <v>2</v>
      </c>
      <c r="OB3" s="2">
        <v>1</v>
      </c>
      <c r="OC3" s="3">
        <v>1</v>
      </c>
      <c r="OD3" s="2">
        <v>1</v>
      </c>
      <c r="OE3" s="3">
        <v>1</v>
      </c>
      <c r="OF3" s="2">
        <v>1</v>
      </c>
      <c r="OG3" s="3">
        <v>1</v>
      </c>
      <c r="OH3" s="2">
        <v>1</v>
      </c>
      <c r="OI3" s="3">
        <v>1</v>
      </c>
      <c r="OJ3" s="2">
        <v>1</v>
      </c>
      <c r="OK3" s="3">
        <v>1</v>
      </c>
    </row>
    <row r="7" spans="1:401" ht="15">
      <c r="B7" t="s">
        <v>9</v>
      </c>
      <c r="C7" t="s">
        <v>8</v>
      </c>
      <c r="D7" t="s">
        <v>12</v>
      </c>
    </row>
    <row r="8" spans="1:401" ht="15">
      <c r="A8" t="s">
        <v>14</v>
      </c>
      <c r="B8" s="52" cm="1">
        <f t="array" ref="B8:D12">LINEST(B3:OK3,B1:OK2,1,1)</f>
        <v>0.45606483915998025</v>
      </c>
      <c r="C8" s="52">
        <v>-2.11821984822093E-2</v>
      </c>
      <c r="D8" s="52">
        <v>-1.6560376332452516</v>
      </c>
    </row>
    <row r="9" spans="1:401" ht="15">
      <c r="A9" t="s">
        <v>13</v>
      </c>
      <c r="B9" s="52">
        <v>3.1224721146133724E-2</v>
      </c>
      <c r="C9" s="52">
        <v>1.198462406468777E-2</v>
      </c>
      <c r="D9" s="52">
        <v>0.25401273152299386</v>
      </c>
    </row>
    <row r="10" spans="1:401" ht="15">
      <c r="A10" t="s">
        <v>15</v>
      </c>
      <c r="B10" s="53">
        <v>0.38232482580326727</v>
      </c>
      <c r="C10" s="52">
        <v>0.51398502460486128</v>
      </c>
      <c r="D10" s="52" t="e">
        <v>#N/A</v>
      </c>
    </row>
    <row r="11" spans="1:401" ht="15">
      <c r="A11" t="s">
        <v>16</v>
      </c>
      <c r="B11" s="52">
        <v>122.86632374474665</v>
      </c>
      <c r="C11" s="52">
        <v>397</v>
      </c>
      <c r="D11" s="52" t="e">
        <v>#N/A</v>
      </c>
    </row>
    <row r="12" spans="1:401" ht="15">
      <c r="A12" t="s">
        <v>17</v>
      </c>
      <c r="B12" s="52">
        <v>64.917799609330288</v>
      </c>
      <c r="C12" s="52">
        <v>104.87970039066975</v>
      </c>
      <c r="D12" s="52" t="e">
        <v>#N/A</v>
      </c>
    </row>
    <row r="14" spans="1:401" ht="15">
      <c r="A14" t="s">
        <v>1971</v>
      </c>
      <c r="B14" s="54">
        <f>ABS(B8/B9)</f>
        <v>14.605889898121657</v>
      </c>
      <c r="C14" s="19">
        <f t="shared" ref="C14:E14" si="0">ABS(C8/C9)</f>
        <v>1.7674478872159058</v>
      </c>
      <c r="D14" s="55"/>
      <c r="E14" s="55"/>
      <c r="F14" s="51" t="s">
        <v>1920</v>
      </c>
      <c r="G14" s="51"/>
    </row>
    <row r="15" spans="1:401">
      <c r="B15" s="58" t="s">
        <v>1974</v>
      </c>
      <c r="C15" s="58" t="s">
        <v>1974</v>
      </c>
      <c r="D15" s="62"/>
      <c r="E15" s="62"/>
      <c r="F15" s="19" t="s">
        <v>1911</v>
      </c>
      <c r="G15" s="19">
        <f>'Линейн все x'!B18</f>
        <v>0.38635271230614476</v>
      </c>
      <c r="H15" s="49" t="s">
        <v>1912</v>
      </c>
      <c r="I15" s="49"/>
    </row>
    <row r="16" spans="1:401">
      <c r="A16" t="s">
        <v>1972</v>
      </c>
      <c r="B16" s="54">
        <f>_xlfn.T.DIST.2T(2*ABS(B8/B9), $C$11)</f>
        <v>6.1006353848646282E-101</v>
      </c>
      <c r="C16" s="54">
        <f>_xlfn.T.DIST.2T(2*ABS(C8/C9), $C$11)</f>
        <v>4.5601974905498248E-4</v>
      </c>
      <c r="D16" s="62"/>
      <c r="E16" s="62"/>
      <c r="F16" s="19" t="s">
        <v>1909</v>
      </c>
      <c r="G16" s="19">
        <f>B10</f>
        <v>0.38232482580326727</v>
      </c>
      <c r="H16" s="49" t="s">
        <v>1910</v>
      </c>
      <c r="I16" s="49"/>
    </row>
    <row r="17" spans="1:12" ht="15">
      <c r="B17" s="58" t="s">
        <v>1976</v>
      </c>
      <c r="C17" s="58" t="s">
        <v>1976</v>
      </c>
      <c r="D17" s="62"/>
      <c r="E17" s="62"/>
      <c r="F17" s="19" t="s">
        <v>1913</v>
      </c>
      <c r="G17" s="34">
        <f>(G15-G16)*'Линейн все x'!C19/((4-2)*(1-'Линейн x3, x4'!G15))</f>
        <v>1.2963596519881948</v>
      </c>
    </row>
    <row r="18" spans="1:12">
      <c r="A18" t="s">
        <v>1916</v>
      </c>
      <c r="B18" s="56">
        <v>1.9670000000000001</v>
      </c>
      <c r="F18" s="19" t="s">
        <v>1914</v>
      </c>
      <c r="G18" s="19">
        <v>2</v>
      </c>
    </row>
    <row r="19" spans="1:12" ht="15">
      <c r="A19" s="57" t="s">
        <v>1973</v>
      </c>
      <c r="B19" s="19">
        <v>0.05</v>
      </c>
      <c r="C19" s="60" t="s">
        <v>1978</v>
      </c>
      <c r="D19" s="64"/>
      <c r="E19" s="63"/>
      <c r="F19" s="19" t="s">
        <v>1915</v>
      </c>
      <c r="G19" s="19">
        <v>395</v>
      </c>
    </row>
    <row r="20" spans="1:12" ht="15">
      <c r="F20" s="19" t="s">
        <v>1916</v>
      </c>
      <c r="G20" s="21">
        <v>3.04</v>
      </c>
    </row>
    <row r="21" spans="1:12" ht="15">
      <c r="A21" s="30" t="s">
        <v>1907</v>
      </c>
      <c r="B21" s="31">
        <f>B10</f>
        <v>0.38232482580326727</v>
      </c>
      <c r="F21" s="35" t="s">
        <v>1917</v>
      </c>
      <c r="G21" s="19">
        <v>0.95</v>
      </c>
    </row>
    <row r="22" spans="1:12" ht="15">
      <c r="A22" s="30" t="s">
        <v>1908</v>
      </c>
      <c r="B22" s="31">
        <f>C10^2</f>
        <v>0.26418060551805989</v>
      </c>
    </row>
    <row r="23" spans="1:12" ht="15">
      <c r="A23" s="30" t="s">
        <v>1921</v>
      </c>
      <c r="B23" s="36">
        <f>B10-SUM(C31:C32)</f>
        <v>-91.732134521148083</v>
      </c>
    </row>
    <row r="24" spans="1:12" ht="15">
      <c r="A24" s="30" t="s">
        <v>1923</v>
      </c>
      <c r="B24" s="36">
        <f>B10-SUM(Корреляция!D8:E8)</f>
        <v>-4.5550441312995071E-2</v>
      </c>
      <c r="F24" t="s">
        <v>1918</v>
      </c>
      <c r="G24" s="50" t="s">
        <v>1919</v>
      </c>
      <c r="H24" s="50"/>
      <c r="I24" s="50"/>
      <c r="J24" s="50"/>
      <c r="K24" s="50"/>
      <c r="L24" s="50"/>
    </row>
    <row r="26" spans="1:12">
      <c r="A26" t="s">
        <v>5</v>
      </c>
      <c r="B26">
        <f>C12/C11</f>
        <v>0.26418060551805983</v>
      </c>
    </row>
    <row r="27" spans="1:12">
      <c r="A27" t="s">
        <v>6</v>
      </c>
      <c r="B27">
        <f>VAR(B3:OK3)</f>
        <v>0.42555764411027575</v>
      </c>
    </row>
    <row r="28" spans="1:12">
      <c r="B28">
        <f>1-B26/B27</f>
        <v>0.37921311207935415</v>
      </c>
    </row>
    <row r="30" spans="1:12" ht="15">
      <c r="B30" s="29" t="s">
        <v>7</v>
      </c>
      <c r="C30" s="7" t="s">
        <v>1922</v>
      </c>
    </row>
    <row r="31" spans="1:12">
      <c r="A31" t="s">
        <v>2</v>
      </c>
      <c r="B31">
        <f>C8*SQRT(B27)/C9</f>
        <v>-1.1529907299285695</v>
      </c>
      <c r="C31">
        <f>B31^2</f>
        <v>1.3293876233012156</v>
      </c>
    </row>
    <row r="32" spans="1:12">
      <c r="A32" t="s">
        <v>3</v>
      </c>
      <c r="B32">
        <f>B8*SQRT(B27)/B9</f>
        <v>9.5281200519121363</v>
      </c>
      <c r="C32">
        <f t="shared" ref="C32" si="1">B32^2</f>
        <v>90.785071723650134</v>
      </c>
    </row>
  </sheetData>
  <mergeCells count="5">
    <mergeCell ref="H15:I15"/>
    <mergeCell ref="H16:I16"/>
    <mergeCell ref="G24:L24"/>
    <mergeCell ref="F14:G14"/>
    <mergeCell ref="C19:D1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zoomScale="115" zoomScaleNormal="115" workbookViewId="0">
      <selection activeCell="D19" sqref="D19"/>
    </sheetView>
  </sheetViews>
  <sheetFormatPr defaultColWidth="11" defaultRowHeight="14.25"/>
  <cols>
    <col min="6" max="6" width="14.125" bestFit="1" customWidth="1"/>
  </cols>
  <sheetData>
    <row r="1" spans="1:6" ht="15">
      <c r="A1" s="10"/>
      <c r="B1" s="10" t="s">
        <v>0</v>
      </c>
      <c r="C1" s="10" t="s">
        <v>1</v>
      </c>
      <c r="D1" s="12" t="s">
        <v>2</v>
      </c>
      <c r="E1" s="12" t="s">
        <v>3</v>
      </c>
      <c r="F1" s="10" t="s">
        <v>4</v>
      </c>
    </row>
    <row r="2" spans="1:6" ht="15">
      <c r="A2" s="8" t="s">
        <v>0</v>
      </c>
      <c r="B2" s="8">
        <v>1</v>
      </c>
      <c r="C2" s="8"/>
      <c r="D2" s="8"/>
      <c r="E2" s="8"/>
      <c r="F2" s="8"/>
    </row>
    <row r="3" spans="1:6" ht="15">
      <c r="A3" s="8" t="s">
        <v>1</v>
      </c>
      <c r="B3" s="8">
        <v>7.444263304329185E-2</v>
      </c>
      <c r="C3" s="8">
        <v>1</v>
      </c>
      <c r="D3" s="8"/>
      <c r="E3" s="8"/>
      <c r="F3" s="8"/>
    </row>
    <row r="4" spans="1:6" ht="15">
      <c r="A4" s="13" t="s">
        <v>2</v>
      </c>
      <c r="B4" s="8">
        <v>1.3038509254566051E-2</v>
      </c>
      <c r="C4" s="8">
        <v>-0.28641362085306621</v>
      </c>
      <c r="D4" s="8">
        <v>1</v>
      </c>
      <c r="E4" s="8"/>
      <c r="F4" s="8"/>
    </row>
    <row r="5" spans="1:6" ht="15">
      <c r="A5" s="13" t="s">
        <v>3</v>
      </c>
      <c r="B5" s="8">
        <v>5.3503263265902039E-2</v>
      </c>
      <c r="C5" s="8">
        <v>-0.13324313808070865</v>
      </c>
      <c r="D5" s="8">
        <v>-0.25574667574407928</v>
      </c>
      <c r="E5" s="8">
        <v>1</v>
      </c>
      <c r="F5" s="8"/>
    </row>
    <row r="6" spans="1:6" ht="15.95" thickBot="1">
      <c r="A6" s="9" t="s">
        <v>4</v>
      </c>
      <c r="B6" s="9">
        <v>-1.7816143202190469E-2</v>
      </c>
      <c r="C6" s="9">
        <v>-0.10085379696060563</v>
      </c>
      <c r="D6" s="11">
        <v>-0.224523359704523</v>
      </c>
      <c r="E6" s="11">
        <v>0.61438141904134413</v>
      </c>
      <c r="F6" s="9">
        <v>1</v>
      </c>
    </row>
    <row r="7" spans="1:6">
      <c r="B7" t="s">
        <v>1922</v>
      </c>
      <c r="C7" t="s">
        <v>1922</v>
      </c>
      <c r="D7" t="s">
        <v>1922</v>
      </c>
      <c r="E7" t="s">
        <v>1922</v>
      </c>
      <c r="F7" t="s">
        <v>1924</v>
      </c>
    </row>
    <row r="8" spans="1:6" ht="15">
      <c r="B8">
        <f>B6^2</f>
        <v>3.1741495860095764E-4</v>
      </c>
      <c r="C8">
        <f t="shared" ref="C8:D8" si="0">C6^2</f>
        <v>1.0171488361371066E-2</v>
      </c>
      <c r="D8">
        <f t="shared" si="0"/>
        <v>5.0410739053006623E-2</v>
      </c>
      <c r="E8">
        <f>E6^2</f>
        <v>0.3774645280632557</v>
      </c>
      <c r="F8">
        <f>SUM(B8:E8)</f>
        <v>0.43836417043623432</v>
      </c>
    </row>
    <row r="10" spans="1:6">
      <c r="A10" s="65" t="s">
        <v>1979</v>
      </c>
      <c r="B10" s="65"/>
      <c r="C10" s="65"/>
      <c r="D10" s="65"/>
      <c r="E10" s="65"/>
      <c r="F10" s="65"/>
    </row>
    <row r="11" spans="1:6" ht="16.5">
      <c r="A11" s="8" t="s">
        <v>1980</v>
      </c>
      <c r="B11" s="8" t="s">
        <v>1981</v>
      </c>
      <c r="C11" s="8" t="s">
        <v>1982</v>
      </c>
      <c r="D11" s="8" t="s">
        <v>1971</v>
      </c>
      <c r="E11" s="8" t="s">
        <v>1972</v>
      </c>
      <c r="F11" s="8" t="s">
        <v>1983</v>
      </c>
    </row>
    <row r="12" spans="1:6">
      <c r="A12" s="67" t="s">
        <v>0</v>
      </c>
      <c r="B12" s="68">
        <f>B6</f>
        <v>-1.7816143202190469E-2</v>
      </c>
      <c r="C12" s="68">
        <f>B12^2</f>
        <v>3.1741495860095764E-4</v>
      </c>
      <c r="D12" s="68">
        <f>B12*SQRT(398)/SQRT(1-C12)</f>
        <v>-0.35548736356337168</v>
      </c>
      <c r="E12" s="19">
        <f>_xlfn.T.DIST.2T(2*ABS(D12), 398)</f>
        <v>0.47751633793309611</v>
      </c>
      <c r="F12" s="19" t="s">
        <v>1984</v>
      </c>
    </row>
    <row r="13" spans="1:6" ht="15">
      <c r="A13" s="67" t="s">
        <v>1</v>
      </c>
      <c r="B13" s="68">
        <f>C6</f>
        <v>-0.10085379696060563</v>
      </c>
      <c r="C13" s="68">
        <f t="shared" ref="C13:C15" si="1">B13^2</f>
        <v>1.0171488361371066E-2</v>
      </c>
      <c r="D13" s="68">
        <f t="shared" ref="D13:D15" si="2">B13*SQRT(398)/SQRT(1-C13)</f>
        <v>-2.022338313045275</v>
      </c>
      <c r="E13" s="19">
        <f t="shared" ref="E13:E15" si="3">_xlfn.T.DIST.2T(2*ABS(D13), 398)</f>
        <v>6.2940015928204926E-5</v>
      </c>
      <c r="F13" s="19" t="s">
        <v>1984</v>
      </c>
    </row>
    <row r="14" spans="1:6">
      <c r="A14" s="66" t="s">
        <v>2</v>
      </c>
      <c r="B14" s="19">
        <f>D6</f>
        <v>-0.224523359704523</v>
      </c>
      <c r="C14" s="68">
        <f t="shared" si="1"/>
        <v>5.0410739053006623E-2</v>
      </c>
      <c r="D14" s="68">
        <f t="shared" si="2"/>
        <v>-4.5965836829536171</v>
      </c>
      <c r="E14" s="19">
        <f t="shared" si="3"/>
        <v>2.153988450233884E-18</v>
      </c>
      <c r="F14" s="19" t="s">
        <v>1986</v>
      </c>
    </row>
    <row r="15" spans="1:6">
      <c r="A15" s="66" t="s">
        <v>3</v>
      </c>
      <c r="B15" s="19">
        <f>E6</f>
        <v>0.61438141904134413</v>
      </c>
      <c r="C15" s="68">
        <f t="shared" si="1"/>
        <v>0.3774645280632557</v>
      </c>
      <c r="D15" s="68">
        <f t="shared" si="2"/>
        <v>15.534509946265116</v>
      </c>
      <c r="E15" s="19">
        <f t="shared" si="3"/>
        <v>1.863353033622246E-108</v>
      </c>
      <c r="F15" s="19" t="s">
        <v>1988</v>
      </c>
    </row>
    <row r="17" spans="1:2">
      <c r="A17" t="s">
        <v>1987</v>
      </c>
    </row>
    <row r="19" spans="1:2">
      <c r="A19" t="s">
        <v>1916</v>
      </c>
      <c r="B19" s="56">
        <v>1.9670000000000001</v>
      </c>
    </row>
    <row r="20" spans="1:2" ht="15">
      <c r="A20" s="57" t="s">
        <v>1973</v>
      </c>
      <c r="B20" s="19">
        <v>0.05</v>
      </c>
    </row>
  </sheetData>
  <mergeCells count="1">
    <mergeCell ref="A10:F10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6FD2BA7-2209-4017-9989-F2CD957C5C5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Исходные данные</vt:lpstr>
      <vt:lpstr>Линейн все x</vt:lpstr>
      <vt:lpstr>Линейн x3, x4</vt:lpstr>
      <vt:lpstr>Корреляция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RTF Template</dc:title>
  <dc:creator>Лектор</dc:creator>
  <cp:lastModifiedBy>Михаил Карцев</cp:lastModifiedBy>
  <dcterms:created xsi:type="dcterms:W3CDTF">2024-10-18T08:05:32Z</dcterms:created>
  <dcterms:modified xsi:type="dcterms:W3CDTF">2025-10-16T19:33:13Z</dcterms:modified>
</cp:coreProperties>
</file>