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Payment Schedule" sheetId="1" r:id="rId1"/>
    <sheet name="Reschedule" sheetId="4" r:id="rId2"/>
  </sheets>
  <calcPr calcId="145621"/>
</workbook>
</file>

<file path=xl/calcChain.xml><?xml version="1.0" encoding="utf-8"?>
<calcChain xmlns="http://schemas.openxmlformats.org/spreadsheetml/2006/main">
  <c r="J14" i="4" l="1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40" i="4"/>
  <c r="I76" i="4" s="1"/>
  <c r="H76" i="4"/>
  <c r="E76" i="4"/>
  <c r="P28" i="4"/>
  <c r="J12" i="4"/>
  <c r="N26" i="1"/>
  <c r="H19" i="1"/>
  <c r="H23" i="1" s="1"/>
  <c r="H25" i="1" s="1"/>
  <c r="H15" i="1"/>
  <c r="H12" i="1"/>
  <c r="J15" i="4" l="1"/>
  <c r="J21" i="4" s="1"/>
  <c r="J25" i="4" s="1"/>
  <c r="J27" i="4" s="1"/>
  <c r="N27" i="1"/>
  <c r="H30" i="1" s="1"/>
  <c r="H24" i="1"/>
  <c r="H27" i="1"/>
  <c r="P29" i="4" l="1"/>
  <c r="J31" i="4" s="1"/>
  <c r="J29" i="4"/>
  <c r="J26" i="4"/>
</calcChain>
</file>

<file path=xl/sharedStrings.xml><?xml version="1.0" encoding="utf-8"?>
<sst xmlns="http://schemas.openxmlformats.org/spreadsheetml/2006/main" count="184" uniqueCount="78">
  <si>
    <t>Package Price</t>
  </si>
  <si>
    <t>:</t>
  </si>
  <si>
    <t>RM</t>
  </si>
  <si>
    <t>Downpayment 1</t>
  </si>
  <si>
    <t>Downpayment 2</t>
  </si>
  <si>
    <t>Downpayment 3</t>
  </si>
  <si>
    <t>Downpayment 4</t>
  </si>
  <si>
    <t>Downpayment 5</t>
  </si>
  <si>
    <t>Downpayment 6</t>
  </si>
  <si>
    <t>Total Downpayment</t>
  </si>
  <si>
    <t>Admin Charges</t>
  </si>
  <si>
    <t>Package Balance</t>
  </si>
  <si>
    <t>Admin Fee</t>
  </si>
  <si>
    <t>Month</t>
  </si>
  <si>
    <t>Rounding</t>
  </si>
  <si>
    <t>( A - B )</t>
  </si>
  <si>
    <t>A</t>
  </si>
  <si>
    <t>B</t>
  </si>
  <si>
    <t>No. Of Months</t>
  </si>
  <si>
    <t>Note</t>
  </si>
  <si>
    <t xml:space="preserve"> ( % User manual select )</t>
  </si>
  <si>
    <t>Months</t>
  </si>
  <si>
    <t>Monthly Installment (Auto)</t>
  </si>
  <si>
    <t>Monthly Calculation</t>
  </si>
  <si>
    <t>Total Outstanding (Loan)</t>
  </si>
  <si>
    <t>Total Outstanding (Loan)+Rounding</t>
  </si>
  <si>
    <t>Monthly Installment (User)</t>
  </si>
  <si>
    <t>PAYMENT SCHEDULE</t>
  </si>
  <si>
    <t>Installment 1</t>
  </si>
  <si>
    <t>Installment 2</t>
  </si>
  <si>
    <t>Installment 3</t>
  </si>
  <si>
    <t>Installment 4</t>
  </si>
  <si>
    <t>Installment 5</t>
  </si>
  <si>
    <t>Installment 6</t>
  </si>
  <si>
    <t>Installment 7</t>
  </si>
  <si>
    <t>Installment 8</t>
  </si>
  <si>
    <t>Installment 9</t>
  </si>
  <si>
    <t>Installment 10</t>
  </si>
  <si>
    <t>Installment 11</t>
  </si>
  <si>
    <t>Installment 12</t>
  </si>
  <si>
    <t>Installment 13</t>
  </si>
  <si>
    <t>Installment 14</t>
  </si>
  <si>
    <t>Installment 15</t>
  </si>
  <si>
    <t>Installment 16</t>
  </si>
  <si>
    <t>Installment 17</t>
  </si>
  <si>
    <t>Installment 18</t>
  </si>
  <si>
    <t>Installment 19</t>
  </si>
  <si>
    <t>Installment 20</t>
  </si>
  <si>
    <t>Installment 21</t>
  </si>
  <si>
    <t>Installment 22</t>
  </si>
  <si>
    <t>Installment 23</t>
  </si>
  <si>
    <t>Installment 24</t>
  </si>
  <si>
    <t>Installment 25</t>
  </si>
  <si>
    <t>Installment 26</t>
  </si>
  <si>
    <t>Installment 27</t>
  </si>
  <si>
    <t>Installment 28</t>
  </si>
  <si>
    <t>Installment 29</t>
  </si>
  <si>
    <t>Installment 30</t>
  </si>
  <si>
    <t>Installment 31</t>
  </si>
  <si>
    <t>Installment 32</t>
  </si>
  <si>
    <t>Installment 33</t>
  </si>
  <si>
    <t>Installment 34</t>
  </si>
  <si>
    <t>Installment 35</t>
  </si>
  <si>
    <t>Installment 36</t>
  </si>
  <si>
    <t>Desc</t>
  </si>
  <si>
    <t>PAID</t>
  </si>
  <si>
    <t>OUTSTANDING</t>
  </si>
  <si>
    <t>Not generate yet</t>
  </si>
  <si>
    <t>new additional</t>
  </si>
  <si>
    <t>RE-SCHEDULE</t>
  </si>
  <si>
    <t>C</t>
  </si>
  <si>
    <t>( A - B -C)</t>
  </si>
  <si>
    <t>ORIGINAL PAYMENT SCHEDULE</t>
  </si>
  <si>
    <t>EXAMPLE:</t>
  </si>
  <si>
    <t>Total Paid - Admin Charges</t>
  </si>
  <si>
    <t>minus admin charges based on original %</t>
  </si>
  <si>
    <t>user manually keyin no.of month</t>
  </si>
  <si>
    <t>manual adjustment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</si>
</sst>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right"/>
    </xf>
    <xf numFmtId="43" fontId="2" fillId="0" borderId="0" xfId="0" applyNumberFormat="1" applyFont="1"/>
    <xf numFmtId="9" fontId="0" fillId="0" borderId="1" xfId="0" applyNumberFormat="1" applyBorder="1" applyAlignment="1">
      <alignment horizontal="right"/>
    </xf>
    <xf numFmtId="43" fontId="2" fillId="0" borderId="1" xfId="1" applyFont="1" applyBorder="1"/>
    <xf numFmtId="43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/>
    <xf numFmtId="2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43" fontId="2" fillId="2" borderId="1" xfId="1" applyFont="1" applyFill="1" applyBorder="1"/>
    <xf numFmtId="43" fontId="0" fillId="2" borderId="0" xfId="1" applyFont="1" applyFill="1"/>
    <xf numFmtId="0" fontId="5" fillId="0" borderId="0" xfId="0" applyFont="1" applyAlignment="1">
      <alignment horizontal="center"/>
    </xf>
    <xf numFmtId="43" fontId="3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43" fontId="0" fillId="0" borderId="6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7" xfId="0" applyBorder="1"/>
    <xf numFmtId="43" fontId="0" fillId="0" borderId="0" xfId="1" applyFont="1" applyBorder="1" applyAlignment="1">
      <alignment horizontal="right"/>
    </xf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2" fillId="0" borderId="5" xfId="0" applyFont="1" applyBorder="1"/>
    <xf numFmtId="43" fontId="3" fillId="0" borderId="0" xfId="1" applyFont="1" applyBorder="1" applyAlignment="1">
      <alignment horizontal="center" vertical="center"/>
    </xf>
    <xf numFmtId="43" fontId="3" fillId="0" borderId="13" xfId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43" fontId="5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N38"/>
  <sheetViews>
    <sheetView tabSelected="1" workbookViewId="0">
      <selection activeCell="H17" sqref="H17"/>
    </sheetView>
  </sheetViews>
  <sheetFormatPr defaultRowHeight="15" x14ac:dyDescent="0.25"/>
  <cols>
    <col min="3" max="3" width="9.140625" style="4"/>
    <col min="4" max="4" width="25.85546875" customWidth="1"/>
    <col min="5" max="5" width="8.140625" style="5" customWidth="1"/>
    <col min="6" max="6" width="2.42578125" customWidth="1"/>
    <col min="7" max="7" width="4.42578125" customWidth="1"/>
    <col min="8" max="8" width="32.28515625" customWidth="1"/>
    <col min="9" max="9" width="18" style="5" customWidth="1"/>
    <col min="10" max="10" width="23.7109375" customWidth="1"/>
    <col min="11" max="11" width="2.5703125" customWidth="1"/>
    <col min="12" max="12" width="3.5703125" customWidth="1"/>
    <col min="13" max="13" width="3.140625" customWidth="1"/>
    <col min="14" max="14" width="10.5703125" bestFit="1" customWidth="1"/>
  </cols>
  <sheetData>
    <row r="2" spans="3:11" ht="18.75" x14ac:dyDescent="0.3">
      <c r="D2" s="15" t="s">
        <v>27</v>
      </c>
      <c r="J2" s="19"/>
      <c r="K2" s="17"/>
    </row>
    <row r="3" spans="3:11" x14ac:dyDescent="0.25">
      <c r="J3" s="20" t="s">
        <v>19</v>
      </c>
      <c r="K3" s="17"/>
    </row>
    <row r="4" spans="3:11" x14ac:dyDescent="0.25">
      <c r="C4" s="4" t="s">
        <v>16</v>
      </c>
      <c r="D4" t="s">
        <v>0</v>
      </c>
      <c r="F4" t="s">
        <v>1</v>
      </c>
      <c r="G4" t="s">
        <v>2</v>
      </c>
      <c r="H4" s="9">
        <v>14150.95</v>
      </c>
      <c r="J4" s="19"/>
      <c r="K4" s="17"/>
    </row>
    <row r="5" spans="3:11" x14ac:dyDescent="0.25">
      <c r="J5" s="19"/>
      <c r="K5" s="17"/>
    </row>
    <row r="6" spans="3:11" x14ac:dyDescent="0.25">
      <c r="D6" t="s">
        <v>3</v>
      </c>
      <c r="F6" t="s">
        <v>1</v>
      </c>
      <c r="G6" t="s">
        <v>2</v>
      </c>
      <c r="H6" s="2">
        <v>500</v>
      </c>
      <c r="J6" s="19"/>
      <c r="K6" s="17"/>
    </row>
    <row r="7" spans="3:11" x14ac:dyDescent="0.25">
      <c r="D7" t="s">
        <v>4</v>
      </c>
      <c r="F7" t="s">
        <v>1</v>
      </c>
      <c r="G7" t="s">
        <v>2</v>
      </c>
      <c r="H7" s="2">
        <v>1000</v>
      </c>
      <c r="J7" s="19"/>
      <c r="K7" s="17"/>
    </row>
    <row r="8" spans="3:11" x14ac:dyDescent="0.25">
      <c r="D8" t="s">
        <v>5</v>
      </c>
      <c r="F8" t="s">
        <v>1</v>
      </c>
      <c r="G8" t="s">
        <v>2</v>
      </c>
      <c r="H8" s="2">
        <v>1100</v>
      </c>
      <c r="J8" s="19"/>
      <c r="K8" s="17"/>
    </row>
    <row r="9" spans="3:11" x14ac:dyDescent="0.25">
      <c r="D9" t="s">
        <v>6</v>
      </c>
      <c r="F9" t="s">
        <v>1</v>
      </c>
      <c r="G9" t="s">
        <v>2</v>
      </c>
      <c r="H9" s="2"/>
      <c r="J9" s="19"/>
      <c r="K9" s="17"/>
    </row>
    <row r="10" spans="3:11" x14ac:dyDescent="0.25">
      <c r="D10" t="s">
        <v>7</v>
      </c>
      <c r="F10" t="s">
        <v>1</v>
      </c>
      <c r="G10" t="s">
        <v>2</v>
      </c>
      <c r="H10" s="2"/>
      <c r="J10" s="19"/>
      <c r="K10" s="17"/>
    </row>
    <row r="11" spans="3:11" x14ac:dyDescent="0.25">
      <c r="D11" t="s">
        <v>8</v>
      </c>
      <c r="F11" t="s">
        <v>1</v>
      </c>
      <c r="G11" t="s">
        <v>2</v>
      </c>
      <c r="H11" s="2"/>
      <c r="J11" s="19"/>
      <c r="K11" s="17"/>
    </row>
    <row r="12" spans="3:11" x14ac:dyDescent="0.25">
      <c r="C12" s="4" t="s">
        <v>17</v>
      </c>
      <c r="D12" t="s">
        <v>9</v>
      </c>
      <c r="F12" t="s">
        <v>1</v>
      </c>
      <c r="G12" t="s">
        <v>2</v>
      </c>
      <c r="H12" s="9">
        <f>SUM(H6:H11)</f>
        <v>2600</v>
      </c>
      <c r="J12" s="19"/>
      <c r="K12" s="17"/>
    </row>
    <row r="13" spans="3:11" x14ac:dyDescent="0.25">
      <c r="J13" s="19"/>
      <c r="K13" s="17"/>
    </row>
    <row r="14" spans="3:11" x14ac:dyDescent="0.25">
      <c r="J14" s="19"/>
      <c r="K14" s="17"/>
    </row>
    <row r="15" spans="3:11" x14ac:dyDescent="0.25">
      <c r="D15" t="s">
        <v>11</v>
      </c>
      <c r="H15" s="3">
        <f>+H4-H12</f>
        <v>11550.95</v>
      </c>
      <c r="J15" s="21" t="s">
        <v>15</v>
      </c>
      <c r="K15" s="17"/>
    </row>
    <row r="16" spans="3:11" x14ac:dyDescent="0.25">
      <c r="J16" s="20"/>
      <c r="K16" s="17"/>
    </row>
    <row r="17" spans="3:14" x14ac:dyDescent="0.25">
      <c r="D17" t="s">
        <v>10</v>
      </c>
      <c r="F17" t="s">
        <v>1</v>
      </c>
      <c r="H17" s="8">
        <v>0</v>
      </c>
      <c r="J17" s="22" t="s">
        <v>20</v>
      </c>
      <c r="K17" s="17"/>
      <c r="M17" s="1"/>
      <c r="N17" s="1">
        <v>0</v>
      </c>
    </row>
    <row r="18" spans="3:14" ht="12" customHeight="1" x14ac:dyDescent="0.25">
      <c r="J18" s="19"/>
      <c r="K18" s="17"/>
      <c r="M18" s="1"/>
      <c r="N18" s="1">
        <v>0.02</v>
      </c>
    </row>
    <row r="19" spans="3:14" x14ac:dyDescent="0.25">
      <c r="D19" t="s">
        <v>12</v>
      </c>
      <c r="F19" t="s">
        <v>1</v>
      </c>
      <c r="G19" t="s">
        <v>2</v>
      </c>
      <c r="H19" s="14">
        <f>+H15*H17</f>
        <v>0</v>
      </c>
      <c r="J19" s="19"/>
      <c r="K19" s="17"/>
      <c r="M19" s="1"/>
      <c r="N19" s="1">
        <v>0.03</v>
      </c>
    </row>
    <row r="20" spans="3:14" x14ac:dyDescent="0.25">
      <c r="J20" s="19"/>
      <c r="K20" s="17"/>
      <c r="M20" s="1"/>
      <c r="N20" s="1">
        <v>0.04</v>
      </c>
    </row>
    <row r="21" spans="3:14" x14ac:dyDescent="0.25">
      <c r="D21" t="s">
        <v>18</v>
      </c>
      <c r="F21" t="s">
        <v>1</v>
      </c>
      <c r="H21" s="13">
        <v>36</v>
      </c>
      <c r="I21" s="5" t="s">
        <v>21</v>
      </c>
      <c r="J21" s="19"/>
      <c r="K21" s="17"/>
      <c r="M21" s="1"/>
      <c r="N21" s="1">
        <v>0.05</v>
      </c>
    </row>
    <row r="22" spans="3:14" x14ac:dyDescent="0.25">
      <c r="J22" s="19"/>
      <c r="K22" s="17"/>
      <c r="M22" s="1"/>
      <c r="N22" s="1">
        <v>0.1</v>
      </c>
    </row>
    <row r="23" spans="3:14" x14ac:dyDescent="0.25">
      <c r="D23" t="s">
        <v>24</v>
      </c>
      <c r="H23" s="3">
        <f>H15+H19</f>
        <v>11550.95</v>
      </c>
      <c r="J23" s="19"/>
      <c r="K23" s="17"/>
    </row>
    <row r="24" spans="3:14" x14ac:dyDescent="0.25">
      <c r="D24" t="s">
        <v>14</v>
      </c>
      <c r="F24" t="s">
        <v>1</v>
      </c>
      <c r="H24" s="3">
        <f>+H25-H23</f>
        <v>0</v>
      </c>
      <c r="J24" s="19"/>
      <c r="K24" s="17"/>
    </row>
    <row r="25" spans="3:14" x14ac:dyDescent="0.25">
      <c r="D25" t="s">
        <v>25</v>
      </c>
      <c r="H25" s="10">
        <f>MROUND(H23,0.05)</f>
        <v>11550.95</v>
      </c>
      <c r="J25" s="19"/>
      <c r="K25" s="17"/>
    </row>
    <row r="26" spans="3:14" x14ac:dyDescent="0.25">
      <c r="H26" s="3"/>
      <c r="J26" s="19"/>
      <c r="K26" s="17"/>
      <c r="N26" s="2">
        <f>H28*(H21-1)</f>
        <v>11235</v>
      </c>
    </row>
    <row r="27" spans="3:14" x14ac:dyDescent="0.25">
      <c r="C27"/>
      <c r="D27" t="s">
        <v>22</v>
      </c>
      <c r="F27" t="s">
        <v>1</v>
      </c>
      <c r="H27" s="6">
        <f>H25/H21</f>
        <v>320.85972222222222</v>
      </c>
      <c r="J27" s="19"/>
      <c r="K27" s="17"/>
      <c r="N27" s="3">
        <f>H25-N26</f>
        <v>315.95000000000073</v>
      </c>
    </row>
    <row r="28" spans="3:14" x14ac:dyDescent="0.25">
      <c r="D28" t="s">
        <v>26</v>
      </c>
      <c r="F28" t="s">
        <v>1</v>
      </c>
      <c r="H28" s="3">
        <v>321</v>
      </c>
      <c r="J28" s="19"/>
      <c r="K28" s="17"/>
    </row>
    <row r="29" spans="3:14" ht="21.75" customHeight="1" x14ac:dyDescent="0.25">
      <c r="H29" s="3"/>
      <c r="J29" s="19"/>
      <c r="K29" s="17"/>
    </row>
    <row r="30" spans="3:14" s="11" customFormat="1" ht="27" customHeight="1" x14ac:dyDescent="0.25">
      <c r="D30" s="48" t="s">
        <v>23</v>
      </c>
      <c r="E30" s="49"/>
      <c r="F30" s="49" t="s">
        <v>1</v>
      </c>
      <c r="G30" s="49"/>
      <c r="H30" s="47" t="str">
        <f>"( "&amp;TEXT(H28,"0.00")&amp; " X " &amp;H21-1&amp;" months"&amp;" ) + "&amp;TEXT(N27,"0.00")</f>
        <v>( 321.00 X 35 months ) + 315.95</v>
      </c>
      <c r="J30" s="23"/>
      <c r="K30" s="18"/>
    </row>
    <row r="31" spans="3:14" x14ac:dyDescent="0.25">
      <c r="J31" s="19"/>
      <c r="K31" s="17"/>
    </row>
    <row r="32" spans="3:14" x14ac:dyDescent="0.25">
      <c r="H32" s="3"/>
      <c r="J32" s="19"/>
      <c r="K32" s="17"/>
    </row>
    <row r="33" spans="10:11" x14ac:dyDescent="0.25">
      <c r="J33" s="19"/>
      <c r="K33" s="17"/>
    </row>
    <row r="34" spans="10:11" x14ac:dyDescent="0.25">
      <c r="J34" s="19"/>
      <c r="K34" s="17"/>
    </row>
    <row r="35" spans="10:11" x14ac:dyDescent="0.25">
      <c r="J35" s="19"/>
      <c r="K35" s="17"/>
    </row>
    <row r="36" spans="10:11" x14ac:dyDescent="0.25">
      <c r="J36" s="19"/>
      <c r="K36" s="17"/>
    </row>
    <row r="37" spans="10:11" x14ac:dyDescent="0.25">
      <c r="J37" s="19"/>
      <c r="K37" s="17"/>
    </row>
    <row r="38" spans="10:11" x14ac:dyDescent="0.25">
      <c r="J38" s="16"/>
      <c r="K38" s="17"/>
    </row>
  </sheetData>
  <dataValidations count="1">
    <dataValidation type="list" allowBlank="1" showInputMessage="1" showErrorMessage="1" promptTitle="Admin Charges" sqref="H17">
      <formula1>$N$17:$N$22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P77"/>
  <sheetViews>
    <sheetView topLeftCell="B1" workbookViewId="0">
      <selection activeCell="L35" sqref="L35"/>
    </sheetView>
  </sheetViews>
  <sheetFormatPr defaultRowHeight="15" x14ac:dyDescent="0.25"/>
  <cols>
    <col min="3" max="3" width="9.140625" style="4"/>
    <col min="4" max="4" width="31.42578125" customWidth="1"/>
    <col min="5" max="5" width="11" style="5" customWidth="1"/>
    <col min="6" max="6" width="1.42578125" style="5" customWidth="1"/>
    <col min="7" max="7" width="1.5703125" customWidth="1"/>
    <col min="8" max="8" width="8.85546875" customWidth="1"/>
    <col min="9" max="9" width="11.42578125" customWidth="1"/>
    <col min="10" max="10" width="32.28515625" customWidth="1"/>
    <col min="11" max="11" width="18" style="5" customWidth="1"/>
    <col min="12" max="12" width="38.140625" bestFit="1" customWidth="1"/>
    <col min="13" max="13" width="2.5703125" customWidth="1"/>
    <col min="14" max="14" width="3.5703125" customWidth="1"/>
    <col min="15" max="15" width="3.140625" customWidth="1"/>
    <col min="16" max="16" width="10.5703125" bestFit="1" customWidth="1"/>
  </cols>
  <sheetData>
    <row r="2" spans="3:13" ht="18.75" x14ac:dyDescent="0.3">
      <c r="D2" s="15" t="s">
        <v>69</v>
      </c>
      <c r="L2" s="19"/>
      <c r="M2" s="17"/>
    </row>
    <row r="3" spans="3:13" x14ac:dyDescent="0.25">
      <c r="L3" s="20" t="s">
        <v>19</v>
      </c>
      <c r="M3" s="17"/>
    </row>
    <row r="4" spans="3:13" x14ac:dyDescent="0.25">
      <c r="C4" s="4" t="s">
        <v>16</v>
      </c>
      <c r="D4" t="s">
        <v>0</v>
      </c>
      <c r="G4" t="s">
        <v>1</v>
      </c>
      <c r="I4" t="s">
        <v>2</v>
      </c>
      <c r="J4" s="24">
        <v>14150.95</v>
      </c>
      <c r="L4" s="19"/>
      <c r="M4" s="17"/>
    </row>
    <row r="5" spans="3:13" x14ac:dyDescent="0.25">
      <c r="L5" s="19"/>
      <c r="M5" s="17"/>
    </row>
    <row r="6" spans="3:13" x14ac:dyDescent="0.25">
      <c r="D6" t="s">
        <v>3</v>
      </c>
      <c r="G6" t="s">
        <v>1</v>
      </c>
      <c r="I6" t="s">
        <v>2</v>
      </c>
      <c r="J6" s="25">
        <v>500</v>
      </c>
      <c r="L6" s="19"/>
      <c r="M6" s="17"/>
    </row>
    <row r="7" spans="3:13" x14ac:dyDescent="0.25">
      <c r="D7" t="s">
        <v>4</v>
      </c>
      <c r="G7" t="s">
        <v>1</v>
      </c>
      <c r="I7" t="s">
        <v>2</v>
      </c>
      <c r="J7" s="25">
        <v>1000</v>
      </c>
      <c r="L7" s="19"/>
      <c r="M7" s="17"/>
    </row>
    <row r="8" spans="3:13" x14ac:dyDescent="0.25">
      <c r="D8" t="s">
        <v>5</v>
      </c>
      <c r="G8" t="s">
        <v>1</v>
      </c>
      <c r="I8" t="s">
        <v>2</v>
      </c>
      <c r="J8" s="25">
        <v>1100</v>
      </c>
      <c r="L8" s="19"/>
      <c r="M8" s="17"/>
    </row>
    <row r="9" spans="3:13" x14ac:dyDescent="0.25">
      <c r="D9" t="s">
        <v>6</v>
      </c>
      <c r="G9" t="s">
        <v>1</v>
      </c>
      <c r="I9" t="s">
        <v>2</v>
      </c>
      <c r="J9" s="50">
        <v>1000</v>
      </c>
      <c r="K9" s="26" t="s">
        <v>68</v>
      </c>
      <c r="L9" s="19"/>
      <c r="M9" s="17"/>
    </row>
    <row r="10" spans="3:13" x14ac:dyDescent="0.25">
      <c r="D10" t="s">
        <v>7</v>
      </c>
      <c r="G10" t="s">
        <v>1</v>
      </c>
      <c r="I10" t="s">
        <v>2</v>
      </c>
      <c r="J10" s="2"/>
      <c r="L10" s="19"/>
      <c r="M10" s="17"/>
    </row>
    <row r="11" spans="3:13" x14ac:dyDescent="0.25">
      <c r="D11" t="s">
        <v>8</v>
      </c>
      <c r="G11" t="s">
        <v>1</v>
      </c>
      <c r="I11" t="s">
        <v>2</v>
      </c>
      <c r="J11" s="2"/>
      <c r="L11" s="19"/>
      <c r="M11" s="17"/>
    </row>
    <row r="12" spans="3:13" x14ac:dyDescent="0.25">
      <c r="C12" s="4" t="s">
        <v>17</v>
      </c>
      <c r="D12" t="s">
        <v>9</v>
      </c>
      <c r="G12" t="s">
        <v>1</v>
      </c>
      <c r="I12" t="s">
        <v>2</v>
      </c>
      <c r="J12" s="9">
        <f>SUM(J6:J11)</f>
        <v>3600</v>
      </c>
      <c r="L12" s="19"/>
      <c r="M12" s="17"/>
    </row>
    <row r="13" spans="3:13" x14ac:dyDescent="0.25">
      <c r="L13" s="19"/>
      <c r="M13" s="17"/>
    </row>
    <row r="14" spans="3:13" x14ac:dyDescent="0.25">
      <c r="C14" s="4" t="s">
        <v>70</v>
      </c>
      <c r="D14" t="s">
        <v>74</v>
      </c>
      <c r="G14" t="s">
        <v>1</v>
      </c>
      <c r="I14" t="s">
        <v>2</v>
      </c>
      <c r="J14" s="3">
        <f>H76-(H76*'Payment Schedule'!H17)</f>
        <v>963</v>
      </c>
      <c r="L14" s="19" t="s">
        <v>75</v>
      </c>
      <c r="M14" s="17"/>
    </row>
    <row r="15" spans="3:13" x14ac:dyDescent="0.25">
      <c r="D15" t="s">
        <v>11</v>
      </c>
      <c r="J15" s="7">
        <f>+J4-J12-J14</f>
        <v>9587.9500000000007</v>
      </c>
      <c r="L15" s="21" t="s">
        <v>71</v>
      </c>
      <c r="M15" s="17"/>
    </row>
    <row r="16" spans="3:13" x14ac:dyDescent="0.25">
      <c r="J16" s="3"/>
      <c r="L16" s="21"/>
      <c r="M16" s="17"/>
    </row>
    <row r="17" spans="3:16" x14ac:dyDescent="0.25">
      <c r="J17" s="3"/>
      <c r="L17" s="21"/>
      <c r="M17" s="17"/>
    </row>
    <row r="18" spans="3:16" x14ac:dyDescent="0.25">
      <c r="L18" s="20"/>
      <c r="M18" s="17"/>
    </row>
    <row r="19" spans="3:16" x14ac:dyDescent="0.25">
      <c r="D19" t="s">
        <v>10</v>
      </c>
      <c r="G19" t="s">
        <v>1</v>
      </c>
      <c r="J19" s="8">
        <v>0.02</v>
      </c>
      <c r="L19" s="22" t="s">
        <v>20</v>
      </c>
      <c r="M19" s="17"/>
      <c r="O19" s="1"/>
      <c r="P19" s="1">
        <v>0</v>
      </c>
    </row>
    <row r="20" spans="3:16" ht="12" customHeight="1" x14ac:dyDescent="0.25">
      <c r="L20" s="19"/>
      <c r="M20" s="17"/>
      <c r="O20" s="1"/>
      <c r="P20" s="1">
        <v>0.02</v>
      </c>
    </row>
    <row r="21" spans="3:16" x14ac:dyDescent="0.25">
      <c r="D21" t="s">
        <v>12</v>
      </c>
      <c r="G21" t="s">
        <v>1</v>
      </c>
      <c r="I21" t="s">
        <v>2</v>
      </c>
      <c r="J21" s="14">
        <f>+J15*J19</f>
        <v>191.75900000000001</v>
      </c>
      <c r="L21" s="19"/>
      <c r="M21" s="17"/>
      <c r="O21" s="1"/>
      <c r="P21" s="1">
        <v>0.03</v>
      </c>
    </row>
    <row r="22" spans="3:16" x14ac:dyDescent="0.25">
      <c r="L22" s="19"/>
      <c r="M22" s="17"/>
      <c r="O22" s="1"/>
      <c r="P22" s="1">
        <v>0.04</v>
      </c>
    </row>
    <row r="23" spans="3:16" x14ac:dyDescent="0.25">
      <c r="D23" t="s">
        <v>18</v>
      </c>
      <c r="G23" t="s">
        <v>1</v>
      </c>
      <c r="J23" s="13">
        <v>33</v>
      </c>
      <c r="K23" s="5" t="s">
        <v>21</v>
      </c>
      <c r="L23" s="19" t="s">
        <v>76</v>
      </c>
      <c r="M23" s="17"/>
      <c r="O23" s="1"/>
      <c r="P23" s="1">
        <v>0.05</v>
      </c>
    </row>
    <row r="24" spans="3:16" x14ac:dyDescent="0.25">
      <c r="L24" s="19"/>
      <c r="M24" s="17"/>
      <c r="O24" s="1"/>
      <c r="P24" s="1">
        <v>0.1</v>
      </c>
    </row>
    <row r="25" spans="3:16" x14ac:dyDescent="0.25">
      <c r="D25" t="s">
        <v>24</v>
      </c>
      <c r="J25" s="3">
        <f>J15+J21</f>
        <v>9779.7090000000007</v>
      </c>
      <c r="L25" s="19"/>
      <c r="M25" s="17"/>
    </row>
    <row r="26" spans="3:16" x14ac:dyDescent="0.25">
      <c r="D26" t="s">
        <v>14</v>
      </c>
      <c r="G26" t="s">
        <v>1</v>
      </c>
      <c r="J26" s="3">
        <f>+J27-J25</f>
        <v>-9.0000000000145519E-3</v>
      </c>
      <c r="L26" s="19"/>
      <c r="M26" s="17"/>
    </row>
    <row r="27" spans="3:16" x14ac:dyDescent="0.25">
      <c r="D27" t="s">
        <v>25</v>
      </c>
      <c r="J27" s="10">
        <f>MROUND(J25,0.05)</f>
        <v>9779.7000000000007</v>
      </c>
      <c r="L27" s="19"/>
      <c r="M27" s="17"/>
    </row>
    <row r="28" spans="3:16" x14ac:dyDescent="0.25">
      <c r="J28" s="3"/>
      <c r="L28" s="19"/>
      <c r="M28" s="17"/>
      <c r="P28" s="2">
        <f>J30*(J23-1)</f>
        <v>9504</v>
      </c>
    </row>
    <row r="29" spans="3:16" x14ac:dyDescent="0.25">
      <c r="C29"/>
      <c r="D29" t="s">
        <v>22</v>
      </c>
      <c r="G29" t="s">
        <v>1</v>
      </c>
      <c r="J29" s="6">
        <f>J27/J23</f>
        <v>296.35454545454547</v>
      </c>
      <c r="L29" s="19"/>
      <c r="M29" s="17"/>
      <c r="P29" s="3">
        <f>J27-P28</f>
        <v>275.70000000000073</v>
      </c>
    </row>
    <row r="30" spans="3:16" x14ac:dyDescent="0.25">
      <c r="D30" t="s">
        <v>26</v>
      </c>
      <c r="G30" t="s">
        <v>1</v>
      </c>
      <c r="J30" s="3">
        <v>297</v>
      </c>
      <c r="L30" s="19" t="s">
        <v>77</v>
      </c>
      <c r="M30" s="17"/>
    </row>
    <row r="31" spans="3:16" s="11" customFormat="1" ht="27" customHeight="1" x14ac:dyDescent="0.25">
      <c r="D31" s="12" t="s">
        <v>23</v>
      </c>
      <c r="G31" s="11" t="s">
        <v>1</v>
      </c>
      <c r="J31" s="27" t="str">
        <f>"( "&amp;TEXT(J30,"0.00")&amp; " X " &amp;J23-1&amp;" months"&amp;" ) + "&amp;TEXT(P29,"0.00")</f>
        <v>( 297.00 X 32 months ) + 275.70</v>
      </c>
      <c r="L31" s="23"/>
      <c r="M31" s="18"/>
    </row>
    <row r="32" spans="3:16" s="11" customFormat="1" ht="27" customHeight="1" x14ac:dyDescent="0.25">
      <c r="D32" s="12"/>
      <c r="J32" s="46"/>
      <c r="L32" s="23"/>
      <c r="M32" s="18"/>
    </row>
    <row r="33" spans="3:13" s="11" customFormat="1" ht="27" customHeight="1" x14ac:dyDescent="0.25">
      <c r="D33" s="12"/>
      <c r="J33" s="46"/>
      <c r="L33" s="23"/>
      <c r="M33" s="18"/>
    </row>
    <row r="34" spans="3:13" s="11" customFormat="1" ht="27" customHeight="1" x14ac:dyDescent="0.25">
      <c r="D34" s="12"/>
      <c r="J34" s="46"/>
      <c r="L34" s="23"/>
      <c r="M34" s="18"/>
    </row>
    <row r="35" spans="3:13" s="11" customFormat="1" ht="27" customHeight="1" x14ac:dyDescent="0.25">
      <c r="D35" s="12"/>
      <c r="J35" s="46"/>
      <c r="L35" s="23"/>
      <c r="M35" s="18"/>
    </row>
    <row r="36" spans="3:13" s="11" customFormat="1" ht="27" customHeight="1" x14ac:dyDescent="0.25">
      <c r="D36" s="12"/>
      <c r="J36" s="46"/>
      <c r="L36" s="23"/>
      <c r="M36" s="18"/>
    </row>
    <row r="37" spans="3:13" x14ac:dyDescent="0.25">
      <c r="C37" s="4" t="s">
        <v>73</v>
      </c>
      <c r="L37" s="19"/>
      <c r="M37" s="17"/>
    </row>
    <row r="38" spans="3:13" x14ac:dyDescent="0.25">
      <c r="C38" s="28"/>
      <c r="D38" s="45" t="s">
        <v>72</v>
      </c>
      <c r="E38" s="30"/>
      <c r="F38" s="30"/>
      <c r="G38" s="29"/>
      <c r="H38" s="29"/>
      <c r="I38" s="29"/>
      <c r="J38" s="31"/>
      <c r="L38" s="19"/>
      <c r="M38" s="17"/>
    </row>
    <row r="39" spans="3:13" x14ac:dyDescent="0.25">
      <c r="C39" s="32" t="s">
        <v>13</v>
      </c>
      <c r="D39" s="33" t="s">
        <v>64</v>
      </c>
      <c r="E39" s="34" t="s">
        <v>2</v>
      </c>
      <c r="F39" s="34"/>
      <c r="G39" s="17"/>
      <c r="H39" s="33" t="s">
        <v>65</v>
      </c>
      <c r="I39" s="17"/>
      <c r="J39" s="35"/>
      <c r="L39" s="19"/>
      <c r="M39" s="17"/>
    </row>
    <row r="40" spans="3:13" x14ac:dyDescent="0.25">
      <c r="C40" s="32">
        <v>1</v>
      </c>
      <c r="D40" s="17" t="s">
        <v>28</v>
      </c>
      <c r="E40" s="36">
        <v>321</v>
      </c>
      <c r="F40" s="36"/>
      <c r="G40" s="17"/>
      <c r="H40" s="37">
        <v>321</v>
      </c>
      <c r="I40" s="38">
        <f>E40-H40</f>
        <v>0</v>
      </c>
      <c r="J40" s="35" t="s">
        <v>65</v>
      </c>
      <c r="L40" s="19"/>
      <c r="M40" s="17"/>
    </row>
    <row r="41" spans="3:13" x14ac:dyDescent="0.25">
      <c r="C41" s="32">
        <v>2</v>
      </c>
      <c r="D41" s="17" t="s">
        <v>29</v>
      </c>
      <c r="E41" s="36">
        <v>321</v>
      </c>
      <c r="F41" s="36"/>
      <c r="G41" s="17"/>
      <c r="H41" s="37">
        <v>321</v>
      </c>
      <c r="I41" s="38">
        <f t="shared" ref="I41:I75" si="0">E41-H41</f>
        <v>0</v>
      </c>
      <c r="J41" s="35" t="s">
        <v>65</v>
      </c>
      <c r="L41" s="19"/>
      <c r="M41" s="17"/>
    </row>
    <row r="42" spans="3:13" x14ac:dyDescent="0.25">
      <c r="C42" s="32">
        <v>3</v>
      </c>
      <c r="D42" s="17" t="s">
        <v>30</v>
      </c>
      <c r="E42" s="36">
        <v>321</v>
      </c>
      <c r="F42" s="36"/>
      <c r="G42" s="17"/>
      <c r="H42" s="37">
        <v>321</v>
      </c>
      <c r="I42" s="38">
        <f t="shared" si="0"/>
        <v>0</v>
      </c>
      <c r="J42" s="35" t="s">
        <v>65</v>
      </c>
      <c r="L42" s="19"/>
      <c r="M42" s="17"/>
    </row>
    <row r="43" spans="3:13" x14ac:dyDescent="0.25">
      <c r="C43" s="32">
        <v>4</v>
      </c>
      <c r="D43" s="17" t="s">
        <v>31</v>
      </c>
      <c r="E43" s="36">
        <v>321</v>
      </c>
      <c r="F43" s="36"/>
      <c r="G43" s="17"/>
      <c r="H43" s="37">
        <v>0</v>
      </c>
      <c r="I43" s="38">
        <f t="shared" si="0"/>
        <v>321</v>
      </c>
      <c r="J43" s="35" t="s">
        <v>66</v>
      </c>
      <c r="L43" s="19"/>
      <c r="M43" s="17"/>
    </row>
    <row r="44" spans="3:13" x14ac:dyDescent="0.25">
      <c r="C44" s="32">
        <v>5</v>
      </c>
      <c r="D44" s="17" t="s">
        <v>32</v>
      </c>
      <c r="E44" s="36">
        <v>321</v>
      </c>
      <c r="F44" s="36"/>
      <c r="G44" s="17"/>
      <c r="H44" s="37">
        <v>0</v>
      </c>
      <c r="I44" s="38">
        <f t="shared" si="0"/>
        <v>321</v>
      </c>
      <c r="J44" s="35" t="s">
        <v>66</v>
      </c>
      <c r="L44" s="16"/>
      <c r="M44" s="17"/>
    </row>
    <row r="45" spans="3:13" x14ac:dyDescent="0.25">
      <c r="C45" s="32">
        <v>6</v>
      </c>
      <c r="D45" s="17" t="s">
        <v>33</v>
      </c>
      <c r="E45" s="36">
        <v>321</v>
      </c>
      <c r="F45" s="36"/>
      <c r="G45" s="17"/>
      <c r="H45" s="37">
        <v>0</v>
      </c>
      <c r="I45" s="38">
        <f t="shared" si="0"/>
        <v>321</v>
      </c>
      <c r="J45" s="35" t="s">
        <v>66</v>
      </c>
    </row>
    <row r="46" spans="3:13" x14ac:dyDescent="0.25">
      <c r="C46" s="32">
        <v>7</v>
      </c>
      <c r="D46" s="17" t="s">
        <v>34</v>
      </c>
      <c r="E46" s="36">
        <v>321</v>
      </c>
      <c r="F46" s="36"/>
      <c r="G46" s="17"/>
      <c r="H46" s="37">
        <v>0</v>
      </c>
      <c r="I46" s="38">
        <f t="shared" si="0"/>
        <v>321</v>
      </c>
      <c r="J46" s="35" t="s">
        <v>67</v>
      </c>
    </row>
    <row r="47" spans="3:13" x14ac:dyDescent="0.25">
      <c r="C47" s="32">
        <v>8</v>
      </c>
      <c r="D47" s="17" t="s">
        <v>35</v>
      </c>
      <c r="E47" s="36">
        <v>321</v>
      </c>
      <c r="F47" s="36"/>
      <c r="G47" s="17"/>
      <c r="H47" s="37">
        <v>0</v>
      </c>
      <c r="I47" s="38">
        <f t="shared" si="0"/>
        <v>321</v>
      </c>
      <c r="J47" s="35" t="s">
        <v>67</v>
      </c>
    </row>
    <row r="48" spans="3:13" x14ac:dyDescent="0.25">
      <c r="C48" s="32">
        <v>9</v>
      </c>
      <c r="D48" s="17" t="s">
        <v>36</v>
      </c>
      <c r="E48" s="36">
        <v>321</v>
      </c>
      <c r="F48" s="36"/>
      <c r="G48" s="17"/>
      <c r="H48" s="37">
        <v>0</v>
      </c>
      <c r="I48" s="38">
        <f t="shared" si="0"/>
        <v>321</v>
      </c>
      <c r="J48" s="35" t="s">
        <v>67</v>
      </c>
    </row>
    <row r="49" spans="3:10" x14ac:dyDescent="0.25">
      <c r="C49" s="32">
        <v>10</v>
      </c>
      <c r="D49" s="17" t="s">
        <v>37</v>
      </c>
      <c r="E49" s="36">
        <v>321</v>
      </c>
      <c r="F49" s="36"/>
      <c r="G49" s="17"/>
      <c r="H49" s="37">
        <v>0</v>
      </c>
      <c r="I49" s="38">
        <f t="shared" si="0"/>
        <v>321</v>
      </c>
      <c r="J49" s="35" t="s">
        <v>67</v>
      </c>
    </row>
    <row r="50" spans="3:10" x14ac:dyDescent="0.25">
      <c r="C50" s="32">
        <v>11</v>
      </c>
      <c r="D50" s="17" t="s">
        <v>38</v>
      </c>
      <c r="E50" s="36">
        <v>321</v>
      </c>
      <c r="F50" s="36"/>
      <c r="G50" s="17"/>
      <c r="H50" s="37">
        <v>0</v>
      </c>
      <c r="I50" s="38">
        <f t="shared" si="0"/>
        <v>321</v>
      </c>
      <c r="J50" s="35" t="s">
        <v>67</v>
      </c>
    </row>
    <row r="51" spans="3:10" x14ac:dyDescent="0.25">
      <c r="C51" s="32">
        <v>12</v>
      </c>
      <c r="D51" s="17" t="s">
        <v>39</v>
      </c>
      <c r="E51" s="36">
        <v>321</v>
      </c>
      <c r="F51" s="36"/>
      <c r="G51" s="17"/>
      <c r="H51" s="37">
        <v>0</v>
      </c>
      <c r="I51" s="38">
        <f t="shared" si="0"/>
        <v>321</v>
      </c>
      <c r="J51" s="35" t="s">
        <v>67</v>
      </c>
    </row>
    <row r="52" spans="3:10" x14ac:dyDescent="0.25">
      <c r="C52" s="32">
        <v>13</v>
      </c>
      <c r="D52" s="17" t="s">
        <v>40</v>
      </c>
      <c r="E52" s="36">
        <v>321</v>
      </c>
      <c r="F52" s="36"/>
      <c r="G52" s="17"/>
      <c r="H52" s="37">
        <v>0</v>
      </c>
      <c r="I52" s="38">
        <f t="shared" si="0"/>
        <v>321</v>
      </c>
      <c r="J52" s="35" t="s">
        <v>67</v>
      </c>
    </row>
    <row r="53" spans="3:10" x14ac:dyDescent="0.25">
      <c r="C53" s="32">
        <v>14</v>
      </c>
      <c r="D53" s="17" t="s">
        <v>41</v>
      </c>
      <c r="E53" s="36">
        <v>321</v>
      </c>
      <c r="F53" s="36"/>
      <c r="G53" s="17"/>
      <c r="H53" s="37">
        <v>0</v>
      </c>
      <c r="I53" s="38">
        <f t="shared" si="0"/>
        <v>321</v>
      </c>
      <c r="J53" s="35" t="s">
        <v>67</v>
      </c>
    </row>
    <row r="54" spans="3:10" x14ac:dyDescent="0.25">
      <c r="C54" s="32">
        <v>15</v>
      </c>
      <c r="D54" s="17" t="s">
        <v>42</v>
      </c>
      <c r="E54" s="36">
        <v>321</v>
      </c>
      <c r="F54" s="36"/>
      <c r="G54" s="17"/>
      <c r="H54" s="37">
        <v>0</v>
      </c>
      <c r="I54" s="38">
        <f t="shared" si="0"/>
        <v>321</v>
      </c>
      <c r="J54" s="35" t="s">
        <v>67</v>
      </c>
    </row>
    <row r="55" spans="3:10" x14ac:dyDescent="0.25">
      <c r="C55" s="32">
        <v>16</v>
      </c>
      <c r="D55" s="17" t="s">
        <v>43</v>
      </c>
      <c r="E55" s="36">
        <v>321</v>
      </c>
      <c r="F55" s="36"/>
      <c r="G55" s="17"/>
      <c r="H55" s="37">
        <v>0</v>
      </c>
      <c r="I55" s="38">
        <f t="shared" si="0"/>
        <v>321</v>
      </c>
      <c r="J55" s="35" t="s">
        <v>67</v>
      </c>
    </row>
    <row r="56" spans="3:10" x14ac:dyDescent="0.25">
      <c r="C56" s="32">
        <v>17</v>
      </c>
      <c r="D56" s="17" t="s">
        <v>44</v>
      </c>
      <c r="E56" s="36">
        <v>321</v>
      </c>
      <c r="F56" s="36"/>
      <c r="G56" s="17"/>
      <c r="H56" s="37">
        <v>0</v>
      </c>
      <c r="I56" s="38">
        <f t="shared" si="0"/>
        <v>321</v>
      </c>
      <c r="J56" s="35" t="s">
        <v>67</v>
      </c>
    </row>
    <row r="57" spans="3:10" x14ac:dyDescent="0.25">
      <c r="C57" s="32">
        <v>18</v>
      </c>
      <c r="D57" s="17" t="s">
        <v>45</v>
      </c>
      <c r="E57" s="36">
        <v>321</v>
      </c>
      <c r="F57" s="36"/>
      <c r="G57" s="17"/>
      <c r="H57" s="37">
        <v>0</v>
      </c>
      <c r="I57" s="38">
        <f t="shared" si="0"/>
        <v>321</v>
      </c>
      <c r="J57" s="35" t="s">
        <v>67</v>
      </c>
    </row>
    <row r="58" spans="3:10" x14ac:dyDescent="0.25">
      <c r="C58" s="32">
        <v>19</v>
      </c>
      <c r="D58" s="17" t="s">
        <v>46</v>
      </c>
      <c r="E58" s="36">
        <v>321</v>
      </c>
      <c r="F58" s="36"/>
      <c r="G58" s="17"/>
      <c r="H58" s="37">
        <v>0</v>
      </c>
      <c r="I58" s="38">
        <f t="shared" si="0"/>
        <v>321</v>
      </c>
      <c r="J58" s="35" t="s">
        <v>67</v>
      </c>
    </row>
    <row r="59" spans="3:10" x14ac:dyDescent="0.25">
      <c r="C59" s="32">
        <v>20</v>
      </c>
      <c r="D59" s="17" t="s">
        <v>47</v>
      </c>
      <c r="E59" s="36">
        <v>321</v>
      </c>
      <c r="F59" s="36"/>
      <c r="G59" s="17"/>
      <c r="H59" s="37">
        <v>0</v>
      </c>
      <c r="I59" s="38">
        <f t="shared" si="0"/>
        <v>321</v>
      </c>
      <c r="J59" s="35" t="s">
        <v>67</v>
      </c>
    </row>
    <row r="60" spans="3:10" x14ac:dyDescent="0.25">
      <c r="C60" s="32">
        <v>21</v>
      </c>
      <c r="D60" s="17" t="s">
        <v>48</v>
      </c>
      <c r="E60" s="36">
        <v>321</v>
      </c>
      <c r="F60" s="36"/>
      <c r="G60" s="17"/>
      <c r="H60" s="37">
        <v>0</v>
      </c>
      <c r="I60" s="38">
        <f t="shared" si="0"/>
        <v>321</v>
      </c>
      <c r="J60" s="35" t="s">
        <v>67</v>
      </c>
    </row>
    <row r="61" spans="3:10" x14ac:dyDescent="0.25">
      <c r="C61" s="32">
        <v>22</v>
      </c>
      <c r="D61" s="17" t="s">
        <v>49</v>
      </c>
      <c r="E61" s="36">
        <v>321</v>
      </c>
      <c r="F61" s="36"/>
      <c r="G61" s="17"/>
      <c r="H61" s="37">
        <v>0</v>
      </c>
      <c r="I61" s="38">
        <f t="shared" si="0"/>
        <v>321</v>
      </c>
      <c r="J61" s="35" t="s">
        <v>67</v>
      </c>
    </row>
    <row r="62" spans="3:10" x14ac:dyDescent="0.25">
      <c r="C62" s="32">
        <v>23</v>
      </c>
      <c r="D62" s="17" t="s">
        <v>50</v>
      </c>
      <c r="E62" s="36">
        <v>321</v>
      </c>
      <c r="F62" s="36"/>
      <c r="G62" s="17"/>
      <c r="H62" s="37">
        <v>0</v>
      </c>
      <c r="I62" s="38">
        <f t="shared" si="0"/>
        <v>321</v>
      </c>
      <c r="J62" s="35" t="s">
        <v>67</v>
      </c>
    </row>
    <row r="63" spans="3:10" x14ac:dyDescent="0.25">
      <c r="C63" s="32">
        <v>24</v>
      </c>
      <c r="D63" s="17" t="s">
        <v>51</v>
      </c>
      <c r="E63" s="36">
        <v>321</v>
      </c>
      <c r="F63" s="36"/>
      <c r="G63" s="17"/>
      <c r="H63" s="37">
        <v>0</v>
      </c>
      <c r="I63" s="38">
        <f t="shared" si="0"/>
        <v>321</v>
      </c>
      <c r="J63" s="35" t="s">
        <v>67</v>
      </c>
    </row>
    <row r="64" spans="3:10" x14ac:dyDescent="0.25">
      <c r="C64" s="32">
        <v>25</v>
      </c>
      <c r="D64" s="17" t="s">
        <v>52</v>
      </c>
      <c r="E64" s="36">
        <v>321</v>
      </c>
      <c r="F64" s="36"/>
      <c r="G64" s="17"/>
      <c r="H64" s="37">
        <v>0</v>
      </c>
      <c r="I64" s="38">
        <f t="shared" si="0"/>
        <v>321</v>
      </c>
      <c r="J64" s="35" t="s">
        <v>67</v>
      </c>
    </row>
    <row r="65" spans="3:10" x14ac:dyDescent="0.25">
      <c r="C65" s="32">
        <v>26</v>
      </c>
      <c r="D65" s="17" t="s">
        <v>53</v>
      </c>
      <c r="E65" s="36">
        <v>321</v>
      </c>
      <c r="F65" s="36"/>
      <c r="G65" s="17"/>
      <c r="H65" s="37">
        <v>0</v>
      </c>
      <c r="I65" s="38">
        <f t="shared" si="0"/>
        <v>321</v>
      </c>
      <c r="J65" s="35" t="s">
        <v>67</v>
      </c>
    </row>
    <row r="66" spans="3:10" x14ac:dyDescent="0.25">
      <c r="C66" s="32">
        <v>27</v>
      </c>
      <c r="D66" s="17" t="s">
        <v>54</v>
      </c>
      <c r="E66" s="36">
        <v>321</v>
      </c>
      <c r="F66" s="36"/>
      <c r="G66" s="17"/>
      <c r="H66" s="37">
        <v>0</v>
      </c>
      <c r="I66" s="38">
        <f t="shared" si="0"/>
        <v>321</v>
      </c>
      <c r="J66" s="35" t="s">
        <v>67</v>
      </c>
    </row>
    <row r="67" spans="3:10" x14ac:dyDescent="0.25">
      <c r="C67" s="32">
        <v>28</v>
      </c>
      <c r="D67" s="17" t="s">
        <v>55</v>
      </c>
      <c r="E67" s="36">
        <v>321</v>
      </c>
      <c r="F67" s="36"/>
      <c r="G67" s="17"/>
      <c r="H67" s="37">
        <v>0</v>
      </c>
      <c r="I67" s="38">
        <f t="shared" si="0"/>
        <v>321</v>
      </c>
      <c r="J67" s="35" t="s">
        <v>67</v>
      </c>
    </row>
    <row r="68" spans="3:10" x14ac:dyDescent="0.25">
      <c r="C68" s="32">
        <v>29</v>
      </c>
      <c r="D68" s="17" t="s">
        <v>56</v>
      </c>
      <c r="E68" s="36">
        <v>321</v>
      </c>
      <c r="F68" s="36"/>
      <c r="G68" s="17"/>
      <c r="H68" s="37">
        <v>0</v>
      </c>
      <c r="I68" s="38">
        <f t="shared" si="0"/>
        <v>321</v>
      </c>
      <c r="J68" s="35" t="s">
        <v>67</v>
      </c>
    </row>
    <row r="69" spans="3:10" x14ac:dyDescent="0.25">
      <c r="C69" s="32">
        <v>30</v>
      </c>
      <c r="D69" s="17" t="s">
        <v>57</v>
      </c>
      <c r="E69" s="36">
        <v>321</v>
      </c>
      <c r="F69" s="36"/>
      <c r="G69" s="17"/>
      <c r="H69" s="37">
        <v>0</v>
      </c>
      <c r="I69" s="38">
        <f t="shared" si="0"/>
        <v>321</v>
      </c>
      <c r="J69" s="35" t="s">
        <v>67</v>
      </c>
    </row>
    <row r="70" spans="3:10" x14ac:dyDescent="0.25">
      <c r="C70" s="32">
        <v>31</v>
      </c>
      <c r="D70" s="17" t="s">
        <v>58</v>
      </c>
      <c r="E70" s="36">
        <v>321</v>
      </c>
      <c r="F70" s="36"/>
      <c r="G70" s="17"/>
      <c r="H70" s="37">
        <v>0</v>
      </c>
      <c r="I70" s="38">
        <f t="shared" si="0"/>
        <v>321</v>
      </c>
      <c r="J70" s="35" t="s">
        <v>67</v>
      </c>
    </row>
    <row r="71" spans="3:10" x14ac:dyDescent="0.25">
      <c r="C71" s="32">
        <v>32</v>
      </c>
      <c r="D71" s="17" t="s">
        <v>59</v>
      </c>
      <c r="E71" s="36">
        <v>321</v>
      </c>
      <c r="F71" s="36"/>
      <c r="G71" s="17"/>
      <c r="H71" s="37">
        <v>0</v>
      </c>
      <c r="I71" s="38">
        <f t="shared" si="0"/>
        <v>321</v>
      </c>
      <c r="J71" s="35" t="s">
        <v>67</v>
      </c>
    </row>
    <row r="72" spans="3:10" x14ac:dyDescent="0.25">
      <c r="C72" s="32">
        <v>33</v>
      </c>
      <c r="D72" s="17" t="s">
        <v>60</v>
      </c>
      <c r="E72" s="36">
        <v>321</v>
      </c>
      <c r="F72" s="36"/>
      <c r="G72" s="17"/>
      <c r="H72" s="37">
        <v>0</v>
      </c>
      <c r="I72" s="38">
        <f t="shared" si="0"/>
        <v>321</v>
      </c>
      <c r="J72" s="35" t="s">
        <v>67</v>
      </c>
    </row>
    <row r="73" spans="3:10" x14ac:dyDescent="0.25">
      <c r="C73" s="32">
        <v>34</v>
      </c>
      <c r="D73" s="17" t="s">
        <v>61</v>
      </c>
      <c r="E73" s="36">
        <v>321</v>
      </c>
      <c r="F73" s="36"/>
      <c r="G73" s="17"/>
      <c r="H73" s="37">
        <v>0</v>
      </c>
      <c r="I73" s="38">
        <f t="shared" si="0"/>
        <v>321</v>
      </c>
      <c r="J73" s="35" t="s">
        <v>67</v>
      </c>
    </row>
    <row r="74" spans="3:10" x14ac:dyDescent="0.25">
      <c r="C74" s="32">
        <v>35</v>
      </c>
      <c r="D74" s="17" t="s">
        <v>62</v>
      </c>
      <c r="E74" s="36">
        <v>321</v>
      </c>
      <c r="F74" s="36"/>
      <c r="G74" s="17"/>
      <c r="H74" s="37">
        <v>0</v>
      </c>
      <c r="I74" s="38">
        <f t="shared" si="0"/>
        <v>321</v>
      </c>
      <c r="J74" s="35" t="s">
        <v>67</v>
      </c>
    </row>
    <row r="75" spans="3:10" x14ac:dyDescent="0.25">
      <c r="C75" s="32">
        <v>36</v>
      </c>
      <c r="D75" s="17" t="s">
        <v>63</v>
      </c>
      <c r="E75" s="39">
        <v>315.95</v>
      </c>
      <c r="F75" s="39"/>
      <c r="G75" s="17"/>
      <c r="H75" s="37">
        <v>0</v>
      </c>
      <c r="I75" s="38">
        <f t="shared" si="0"/>
        <v>315.95</v>
      </c>
      <c r="J75" s="35" t="s">
        <v>67</v>
      </c>
    </row>
    <row r="76" spans="3:10" x14ac:dyDescent="0.25">
      <c r="C76" s="32"/>
      <c r="D76" s="17"/>
      <c r="E76" s="40">
        <f>SUM(E40:E75)</f>
        <v>11550.95</v>
      </c>
      <c r="F76" s="40"/>
      <c r="G76" s="17"/>
      <c r="H76" s="38">
        <f>SUM(H40:H75)</f>
        <v>963</v>
      </c>
      <c r="I76" s="38">
        <f>SUM(I40:I75)</f>
        <v>10587.95</v>
      </c>
      <c r="J76" s="35"/>
    </row>
    <row r="77" spans="3:10" x14ac:dyDescent="0.25">
      <c r="C77" s="41"/>
      <c r="D77" s="42"/>
      <c r="E77" s="43"/>
      <c r="F77" s="43"/>
      <c r="G77" s="42"/>
      <c r="H77" s="42"/>
      <c r="I77" s="42"/>
      <c r="J77" s="44"/>
    </row>
  </sheetData>
  <dataValidations count="1">
    <dataValidation type="list" allowBlank="1" showInputMessage="1" showErrorMessage="1" promptTitle="Admin Charges" sqref="J19">
      <formula1>$P$19:$P$24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Schedule</vt:lpstr>
      <vt:lpstr>Reschedule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</dc:creator>
  <cp:lastModifiedBy>Erman</cp:lastModifiedBy>
  <dcterms:created xsi:type="dcterms:W3CDTF">2020-08-25T02:21:38Z</dcterms:created>
  <dcterms:modified xsi:type="dcterms:W3CDTF">2020-08-25T05:46:47Z</dcterms:modified>
</cp:coreProperties>
</file>